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updateLinks="always" defaultThemeVersion="166925"/>
  <mc:AlternateContent xmlns:mc="http://schemas.openxmlformats.org/markup-compatibility/2006">
    <mc:Choice Requires="x15">
      <x15ac:absPath xmlns:x15ac="http://schemas.microsoft.com/office/spreadsheetml/2010/11/ac" url="/Users/erikamariablancovargas/Downloads/261007_PIMI_LP_REVISION CONTRATACION/"/>
    </mc:Choice>
  </mc:AlternateContent>
  <xr:revisionPtr revIDLastSave="0" documentId="13_ncr:1_{8FAA10C5-261B-3C49-891D-B5F4B89E265C}" xr6:coauthVersionLast="47" xr6:coauthVersionMax="47" xr10:uidLastSave="{00000000-0000-0000-0000-000000000000}"/>
  <bookViews>
    <workbookView xWindow="9240" yWindow="660" windowWidth="20020" windowHeight="17060" activeTab="3" xr2:uid="{8E56C026-9E01-44D9-9F58-B2B6E890478B}"/>
  </bookViews>
  <sheets>
    <sheet name="FORMATO PRESU L1 ETAPA 1Y2" sheetId="103" r:id="rId1"/>
    <sheet name="FORMATO PRESU L2 ETAPA 1Y2" sheetId="102" r:id="rId2"/>
    <sheet name="FORMATO PRESU L3 ETAPA 1Y2" sheetId="104" r:id="rId3"/>
    <sheet name="FORMATO PRESU L4 ETAPA 1Y2" sheetId="106" r:id="rId4"/>
    <sheet name="FM" sheetId="108" r:id="rId5"/>
  </sheets>
  <definedNames>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iu2">#REF!</definedName>
    <definedName name="_________PMT5671">#REF!</definedName>
    <definedName name="_________PMT5805">#REF!</definedName>
    <definedName name="_________PMT5806">#REF!</definedName>
    <definedName name="_________PMT5815">#REF!</definedName>
    <definedName name="_________PMT5820">#REF!</definedName>
    <definedName name="_________tab1">#REF!</definedName>
    <definedName name="_________tab2">#REF!</definedName>
    <definedName name="_________tab3">#REF!</definedName>
    <definedName name="_________TAB4">#REF!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tab1">#REF!</definedName>
    <definedName name="__tab2">#REF!</definedName>
    <definedName name="__tab3">#REF!</definedName>
    <definedName name="__TAB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iu2">#REF!</definedName>
    <definedName name="_BGC1">#REF!</definedName>
    <definedName name="_BGC3">#REF!</definedName>
    <definedName name="_BGC5">#REF!</definedName>
    <definedName name="_c">#REF!</definedName>
    <definedName name="_CAC1">#REF!</definedName>
    <definedName name="_CAC3">#REF!</definedName>
    <definedName name="_CAC5">#REF!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IPC2002">#REF!</definedName>
    <definedName name="_Key1" hidden="1">#REF!</definedName>
    <definedName name="_Key2" hidden="1">#REF!</definedName>
    <definedName name="_MA2">#REF!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#REF!</definedName>
    <definedName name="_Pa2">#REF!</definedName>
    <definedName name="_Pa3">#REF!</definedName>
    <definedName name="_Pa4">#REF!</definedName>
    <definedName name="_Parse_Out" hidden="1">#REF!</definedName>
    <definedName name="_PJ50">#REF!</definedName>
    <definedName name="_PMT5671">#REF!</definedName>
    <definedName name="_PMT5805">#REF!</definedName>
    <definedName name="_PMT5806">#REF!</definedName>
    <definedName name="_PMT5815">#REF!</definedName>
    <definedName name="_PMT5820">#REF!</definedName>
    <definedName name="_r">#REF!</definedName>
    <definedName name="_Regression_Int" hidden="1">1</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Vol1">#REF!</definedName>
    <definedName name="\a">#REF!</definedName>
    <definedName name="\b">#REF!</definedName>
    <definedName name="\c">#REF!</definedName>
    <definedName name="\eliminar">#REF!</definedName>
    <definedName name="\eliminar1">#REF!</definedName>
    <definedName name="\l">#REF!</definedName>
    <definedName name="\q">#REF!</definedName>
    <definedName name="a">#REF!</definedName>
    <definedName name="A_impresión_IM">#REF!</definedName>
    <definedName name="A3445556">#REF!</definedName>
    <definedName name="AA" hidden="1">{#N/A,#N/A,TRUE,"INGENIERIA";#N/A,#N/A,TRUE,"COMPRAS";#N/A,#N/A,TRUE,"DIRECCION";#N/A,#N/A,TRUE,"RESUMEN"}</definedName>
    <definedName name="AAA">#REF!</definedName>
    <definedName name="AAAA">#REF!</definedName>
    <definedName name="AAAAAAAAAA">#REF!</definedName>
    <definedName name="AAAAAAAAAAAAAAAAAAAA">#REF!</definedName>
    <definedName name="AAAAAAAAAAAAAAAAAAAAAAAAAAAAAAAAAAA">#REF!</definedName>
    <definedName name="AAC">#REF!</definedName>
    <definedName name="AADOQUINVEH">#REF!</definedName>
    <definedName name="AANDENES">#REF!</definedName>
    <definedName name="AAS" hidden="1">{#N/A,#N/A,TRUE,"INGENIERIA";#N/A,#N/A,TRUE,"COMPRAS";#N/A,#N/A,TRUE,"DIRECCION";#N/A,#N/A,TRUE,"RESUMEN"}</definedName>
    <definedName name="abc">#REF!</definedName>
    <definedName name="ABCD" hidden="1">#REF!</definedName>
    <definedName name="ABCDE" hidden="1">#REF!</definedName>
    <definedName name="ABG">#REF!</definedName>
    <definedName name="ABR">#REF!</definedName>
    <definedName name="absc">#REF!</definedName>
    <definedName name="AC">#REF!</definedName>
    <definedName name="ACABADO_PISO">#REF!</definedName>
    <definedName name="ACALZADA">#REF!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INISTRADOR">#REF!</definedName>
    <definedName name="admon">#REF!</definedName>
    <definedName name="adoq">#REF!</definedName>
    <definedName name="AGO">#REF!</definedName>
    <definedName name="Agua">#REF!</definedName>
    <definedName name="aiu">#REF!</definedName>
    <definedName name="AIU_ADMON">#REF!</definedName>
    <definedName name="AIU_IMP">#REF!</definedName>
    <definedName name="aiu_mat">#REF!</definedName>
    <definedName name="AIU_UTIL">#REF!</definedName>
    <definedName name="Ajuste">#REF!</definedName>
    <definedName name="Alambre_Negro_No.18">#REF!</definedName>
    <definedName name="Alcaparro_2.00_m">#REF!</definedName>
    <definedName name="alfabeto">#REF!</definedName>
    <definedName name="Almacenista">#REF!</definedName>
    <definedName name="AMBIENTAL">#REF!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REA">#REF!</definedName>
    <definedName name="Arena_de_Peña">#REF!</definedName>
    <definedName name="Arena_de_rio">#REF!</definedName>
    <definedName name="Arena_Lavada_de_Peña">#REF!</definedName>
    <definedName name="Arena_semilavada">#REF!</definedName>
    <definedName name="asasdasda">#REF!</definedName>
    <definedName name="ASB">#REF!</definedName>
    <definedName name="Aseo_general">#REF!</definedName>
    <definedName name="Aseo_General___3_HS__Sal__Mínimo">#REF!</definedName>
    <definedName name="Asta_Para_Banderas">#REF!</definedName>
    <definedName name="AU">#REF!</definedName>
    <definedName name="AUTOPISTA">#REF!</definedName>
    <definedName name="AUXILIAR">#REF!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teas">#REF!</definedName>
    <definedName name="BBBBBBBBBBBBBBB">#REF!</definedName>
    <definedName name="Bebederos_para_parque">#REF!</definedName>
    <definedName name="BGBGBGBGBGB">#REF!</definedName>
    <definedName name="Bicicletero">#REF!</definedName>
    <definedName name="Bisagra_aluminio_Extruído_3">#REF!</definedName>
    <definedName name="Bisagra_común_de_3">#REF!</definedName>
    <definedName name="BL">#REF!</definedName>
    <definedName name="bn">#REF!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mentos">#REF!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olin">#REF!</definedName>
    <definedName name="CAOS">#REF!</definedName>
    <definedName name="CAP">#REF!</definedName>
    <definedName name="Cargador_frontal">#REF!</definedName>
    <definedName name="CARRETERA1">#REF!</definedName>
    <definedName name="CARRETERA2">#REF!</definedName>
    <definedName name="Casetón_en_fibra_de_vidrio.">#REF!</definedName>
    <definedName name="Caucho_Sabanero_1.50_m">#REF!</definedName>
    <definedName name="CC">#REF!</definedName>
    <definedName name="ccto210">#REF!</definedName>
    <definedName name="cd">#REF!</definedName>
    <definedName name="CDC">#REF!</definedName>
    <definedName name="CDS_V_INDICES_CIRCUITO_CAUSA">#REF!</definedName>
    <definedName name="Cedro_caqueta_pieza">#REF!</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#REF!</definedName>
    <definedName name="Cheque_1">#REF!</definedName>
    <definedName name="Cheque_1_1_2">#REF!</definedName>
    <definedName name="Cheque_2">#REF!</definedName>
    <definedName name="Cheque_3">#REF!</definedName>
    <definedName name="Cinta_teflón">#REF!</definedName>
    <definedName name="CIRCUITOS">#REF!</definedName>
    <definedName name="CIRCUNVALAR">#REF!</definedName>
    <definedName name="civ" hidden="1">{#N/A,#N/A,TRUE,"1842CWN0"}</definedName>
    <definedName name="CL">#REF!</definedName>
    <definedName name="Cocineta_estufa_a_gas_dos_puestos">#REF!</definedName>
    <definedName name="Cod">#REF!</definedName>
    <definedName name="CODIGO1">#REF!</definedName>
    <definedName name="CODIGO2">#REF!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lor_mineral">#REF!</definedName>
    <definedName name="ColTap">#REF!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#REF!</definedName>
    <definedName name="Conexión_Siamesa">#REF!</definedName>
    <definedName name="Conexión_Siamesa_de_2_1_2__X_2_1_2__X_3">#REF!</definedName>
    <definedName name="consol">#REF!</definedName>
    <definedName name="Consultor">#REF!</definedName>
    <definedName name="CONTRATISTA">#REF!</definedName>
    <definedName name="Contrato">#REF!</definedName>
    <definedName name="CONTRATO.No">#REF!</definedName>
    <definedName name="Coordinador">#REF!</definedName>
    <definedName name="COSTODIRECTO">#REF!</definedName>
    <definedName name="Costopérdidas">#REF!</definedName>
    <definedName name="CotizacionARP">#REF!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ESTRUCT">#REF!</definedName>
    <definedName name="CUAPRUEBAS">#REF!</definedName>
    <definedName name="Cubierta_sándwich___Deck_Aluzinc_333C_mm_Cal_26">#REF!</definedName>
    <definedName name="Cubierta_Trapezoidal_Acesco_3_05">#REF!</definedName>
    <definedName name="Cuchillas">#REF!</definedName>
    <definedName name="Cupula_tragante_4_x2">#REF!</definedName>
    <definedName name="CVa">#REF!</definedName>
    <definedName name="D">#REF!</definedName>
    <definedName name="d_percápita">#REF!</definedName>
    <definedName name="_xlnm.Database" localSheetId="0">#REF!</definedName>
    <definedName name="_xlnm.Database" localSheetId="1">#REF!</definedName>
    <definedName name="_xlnm.Database" localSheetId="2">#REF!</definedName>
    <definedName name="_xlnm.Database" localSheetId="3">#REF!</definedName>
    <definedName name="_xlnm.Database">#REF!</definedName>
    <definedName name="Datos">#REF!</definedName>
    <definedName name="dd" hidden="1">{#N/A,#N/A,TRUE,"INGENIERIA";#N/A,#N/A,TRUE,"COMPRAS";#N/A,#N/A,TRUE,"DIRECCION";#N/A,#N/A,TRUE,"RESUMEN"}</definedName>
    <definedName name="DDE" hidden="1">{#N/A,#N/A,TRUE,"1842CWN0"}</definedName>
    <definedName name="Decision">#REF!</definedName>
    <definedName name="DESC1">#REF!</definedName>
    <definedName name="DESC521">#REF!</definedName>
    <definedName name="DESCRP1">#REF!</definedName>
    <definedName name="DESCRP2">#REF!</definedName>
    <definedName name="Desinfeccion_del_Sistema_de_Agua_Potable">#REF!</definedName>
    <definedName name="DEX">#REF!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ametros">#REF!</definedName>
    <definedName name="DIC">#REF!</definedName>
    <definedName name="DifConsultoriaFMMin">#REF!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p">#REF!</definedName>
    <definedName name="ducha_antivandalica_mezclador">#REF!</definedName>
    <definedName name="DURACION">#REF!*30</definedName>
    <definedName name="Durmiente_3_m">#REF!</definedName>
    <definedName name="Durmiente_Abarco_4m">#REF!</definedName>
    <definedName name="Durmiente_Ordinario_4m">#REF!</definedName>
    <definedName name="Dv">#REF!</definedName>
    <definedName name="DWPRICE" hidden="1">#REF!</definedName>
    <definedName name="ee">#REF!</definedName>
    <definedName name="EEEEE">#REF!</definedName>
    <definedName name="EF">#REF!</definedName>
    <definedName name="Emeflex_3_00_mm">#REF!</definedName>
    <definedName name="EMPRESA">#REF!</definedName>
    <definedName name="Endurecedor">#REF!</definedName>
    <definedName name="ENE">#REF!</definedName>
    <definedName name="Ensayo">#REF!</definedName>
    <definedName name="Entramado_piso__repisas_8_4_3">#REF!</definedName>
    <definedName name="EQU_Y_HERR">#REF!</definedName>
    <definedName name="EQUI">#REF!</definedName>
    <definedName name="EQUIPO">#REF!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onjillas">#REF!</definedName>
    <definedName name="EST10A">#REF!</definedName>
    <definedName name="EST10V1">#REF!</definedName>
    <definedName name="EST11A">#REF!</definedName>
    <definedName name="ESTACON">#REF!</definedName>
    <definedName name="ESTADO">#REF!</definedName>
    <definedName name="Estopa">#REF!</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EyD">#REF!</definedName>
    <definedName name="FactorCostoPotencia">#REF!</definedName>
    <definedName name="FactorMultFinalFMMin">#REF!</definedName>
    <definedName name="FactorMultiplicaCalculadoFMMin">#REF!</definedName>
    <definedName name="FE">1.32</definedName>
    <definedName name="FEB">#REF!</definedName>
    <definedName name="FECH">#REF!</definedName>
    <definedName name="FECHA">#REF!,#REF!,#REF!</definedName>
    <definedName name="FECHA.CONTRATO">#REF!</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M">1.18</definedName>
    <definedName name="FMA">#REF!</definedName>
    <definedName name="FMB">#REF!</definedName>
    <definedName name="FMC">#REF!</definedName>
    <definedName name="FMD">#REF!</definedName>
    <definedName name="FME">#REF!</definedName>
    <definedName name="FO">#REF!</definedName>
    <definedName name="Formaleta_Entrepisos">#REF!</definedName>
    <definedName name="Formaleta_madera">#REF!</definedName>
    <definedName name="Formaleta_plaquetas">#REF!</definedName>
    <definedName name="Formaleta_Sardinel">#REF!</definedName>
    <definedName name="formularioCantidades">#REF!</definedName>
    <definedName name="FR">1.15</definedName>
    <definedName name="FS">1.32</definedName>
    <definedName name="fsaf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OAD">#REF!</definedName>
    <definedName name="gaod">#REF!</definedName>
    <definedName name="gastos_contrato">#REF!</definedName>
    <definedName name="GB7UKJMGHMGFFHR">#REF!</definedName>
    <definedName name="Geotextil_tejido_ST_200">#REF!</definedName>
    <definedName name="GG">#REF!</definedName>
    <definedName name="GGGGGGGGGGGGG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#REF!</definedName>
    <definedName name="hab___viv">#REF!</definedName>
    <definedName name="Herramienta_menor">#REF!</definedName>
    <definedName name="herramientas">#REF!</definedName>
    <definedName name="Hid">#REF!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F">#REF!</definedName>
    <definedName name="Impermeabilizante_concreto_de_3000_P.S.I.">#REF!</definedName>
    <definedName name="Impermeabilizante_mortero_1_3">#REF!</definedName>
    <definedName name="Impermeabilizante_mortero_1_4">#REF!</definedName>
    <definedName name="Incremento_Fluido_3000_psi">#REF!</definedName>
    <definedName name="INDI1">#REF!</definedName>
    <definedName name="inf">#REF!</definedName>
    <definedName name="inst_provis">#REF!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Tap">#REF!</definedName>
    <definedName name="INTEGRAL">#REF!</definedName>
    <definedName name="Interventor">#REF!</definedName>
    <definedName name="IntVal">#REF!</definedName>
    <definedName name="INV_11">#REF!</definedName>
    <definedName name="Io">#REF!</definedName>
    <definedName name="Item">#REF!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VA_UTIL">#REF!</definedName>
    <definedName name="Jardines">#REF!</definedName>
    <definedName name="javi">#REF!</definedName>
    <definedName name="JAVI1">#REF!</definedName>
    <definedName name="jklj">#N/A</definedName>
    <definedName name="JOI">#REF!</definedName>
    <definedName name="Jornal">#REF!</definedName>
    <definedName name="Juego_de_incrustaciones_acuacer">#REF!</definedName>
    <definedName name="Juego_de_incrustaciones_en_color_blanco">#REF!</definedName>
    <definedName name="Juegos_infantiles_según_catálogo_I.D.R.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K">#REF!</definedName>
    <definedName name="KPKPKPKKPKPK">#REF!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CITACION">#REF!</definedName>
    <definedName name="Lija">#REF!</definedName>
    <definedName name="List_cuadrillas">#REF!</definedName>
    <definedName name="ListaCantidad">#REF!</definedName>
    <definedName name="ListaItem">#REF!</definedName>
    <definedName name="ListaUni">#REF!</definedName>
    <definedName name="Listón_1.5x3x3">#REF!</definedName>
    <definedName name="Listón_M.H._Guayacán">#REF!</definedName>
    <definedName name="LL">#REF!</definedName>
    <definedName name="Llave_automatica_Ref._71100_000_000">#REF!</definedName>
    <definedName name="Llave_Manguera">#REF!</definedName>
    <definedName name="LOCA">#REF!</definedName>
    <definedName name="LOCAL">#REF!</definedName>
    <definedName name="LOCALIZACION_Y_REPLANTEO">#REF!</definedName>
    <definedName name="LOLJKNK">#REF!</definedName>
    <definedName name="Longitud">#REF!</definedName>
    <definedName name="Longitud1">#REF!</definedName>
    <definedName name="Longitud2">#REF!</definedName>
    <definedName name="LP">#REF!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#REF!</definedName>
    <definedName name="mano_obra_direccion">#REF!</definedName>
    <definedName name="mano_obra_directa">#REF!</definedName>
    <definedName name="mantenimiento">#REF!</definedName>
    <definedName name="Manto_Fiber_GLass_600_XT">#REF!</definedName>
    <definedName name="Manual_de_Operación_y_Mantenimiento">#REF!</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ER">#REF!</definedName>
    <definedName name="MATERIALES">#REF!</definedName>
    <definedName name="MATERIALES_">#REF!</definedName>
    <definedName name="MaterialTub">#REF!</definedName>
    <definedName name="MAY">#REF!</definedName>
    <definedName name="Mecheros_Bunsen">#REF!</definedName>
    <definedName name="Medidores__Domestico__2">#REF!</definedName>
    <definedName name="Medidores__Incendio__1_1_2">#REF!</definedName>
    <definedName name="meses">#REF!</definedName>
    <definedName name="Mesones_de_atención_en_granito_color_gris_jaspe.">#REF!</definedName>
    <definedName name="met" hidden="1">{#N/A,#N/A,TRUE,"1842CWN0"}</definedName>
    <definedName name="metal" hidden="1">{#N/A,#N/A,TRUE,"1842CWN0"}</definedName>
    <definedName name="Metal_Deck_Cal_22">#REF!</definedName>
    <definedName name="Mineral">#REF!</definedName>
    <definedName name="Mínimo">#REF!</definedName>
    <definedName name="MO">#REF!</definedName>
    <definedName name="MOD">#REF!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#REF!</definedName>
    <definedName name="MZ">#REF!</definedName>
    <definedName name="Nevera">#REF!</definedName>
    <definedName name="NG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ÑÑÑÑ">#REF!</definedName>
    <definedName name="NOMBRE">#REF!</definedName>
    <definedName name="Norte">#REF!</definedName>
    <definedName name="NOV">#REF!</definedName>
    <definedName name="NUEVO">#REF!</definedName>
    <definedName name="NUNI">#REF!</definedName>
    <definedName name="OBJETO.CONTRATO">#REF!</definedName>
    <definedName name="Obra">#REF!</definedName>
    <definedName name="obser">#REF!</definedName>
    <definedName name="OBSERVACION">#REF!</definedName>
    <definedName name="OCT">#REF!</definedName>
    <definedName name="Oficial">#REF!</definedName>
    <definedName name="OJO">#REF!</definedName>
    <definedName name="Organizador_de_Cables_de_Puenteo">#REF!</definedName>
    <definedName name="Orinal_Mediano_Ref._08860">#REF!</definedName>
    <definedName name="ORO">#REF!</definedName>
    <definedName name="P_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#REF!</definedName>
    <definedName name="Pegacor">#REF!</definedName>
    <definedName name="Pegante_Colbón">#REF!</definedName>
    <definedName name="Percha_en_AI_Doble_Ref._FB_5502">#REF!</definedName>
    <definedName name="PERIODO">#REF!</definedName>
    <definedName name="Persianas_Luxalon_Cortasol_84RLSL5">#REF!</definedName>
    <definedName name="PESO14.2">#REF!</definedName>
    <definedName name="PESO14.3">#REF!</definedName>
    <definedName name="PESO14.4">#REF!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MT">#REF!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PtoNorte">#REF!</definedName>
    <definedName name="pre">#REF!</definedName>
    <definedName name="Precio">#REF!</definedName>
    <definedName name="precio2">#REF!</definedName>
    <definedName name="PrecioS">#REF!</definedName>
    <definedName name="PrestacionesSeguridadOtrosFMMin">#REF!</definedName>
    <definedName name="PresuDerivGuatDef">#REF!</definedName>
    <definedName name="PresuPresaDef">#REF!</definedName>
    <definedName name="PRESUPUESTADO">#REF!</definedName>
    <definedName name="_xlnm.Print_Area" localSheetId="4">FM!$A$1:$H$48</definedName>
    <definedName name="_xlnm.Print_Area" localSheetId="0">'FORMATO PRESU L1 ETAPA 1Y2'!$B$1:$L$83</definedName>
    <definedName name="_xlnm.Print_Area" localSheetId="1">'FORMATO PRESU L2 ETAPA 1Y2'!$B$1:$L$83</definedName>
    <definedName name="_xlnm.Print_Area" localSheetId="2">'FORMATO PRESU L3 ETAPA 1Y2'!$B$1:$L$83</definedName>
    <definedName name="_xlnm.Print_Area">#REF!</definedName>
    <definedName name="Print_Area_MI">#REF!</definedName>
    <definedName name="_xlnm.Print_Titles">#N/A</definedName>
    <definedName name="PRINT_TITLES_MI">#N/A</definedName>
    <definedName name="PROP">#REF!</definedName>
    <definedName name="Proponente">#REF!</definedName>
    <definedName name="PROVISIONALES" hidden="1">#REF!</definedName>
    <definedName name="PRUEBA">#REF!</definedName>
    <definedName name="PRUEBA2">#REF!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qq">#REF!</definedName>
    <definedName name="Recebo_común">#REF!</definedName>
    <definedName name="_xlnm.Recorder">#REF!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#REF!</definedName>
    <definedName name="Resistenciaconductor">#REF!</definedName>
    <definedName name="RESU">#REF!</definedName>
    <definedName name="Retro_excavadora">#REF!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M_02">#N/A</definedName>
    <definedName name="SEP">#REF!</definedName>
    <definedName name="Servicio_de_Volqueta">#REF!</definedName>
    <definedName name="servicios">#REF!</definedName>
    <definedName name="SF">#REF!</definedName>
    <definedName name="SGI_V_INDICES_CIRCUITO_CAUSA">#REF!</definedName>
    <definedName name="SHARED_FORMULA_0">#REF!</definedName>
    <definedName name="SHARED_FORMULA_1">#REF!</definedName>
    <definedName name="SHARED_FORMULA_2">#REF!</definedName>
    <definedName name="SHARED_FORMULA_3">#REF!</definedName>
    <definedName name="SHARED_FORMULA_4">#REF!</definedName>
    <definedName name="SHARED_FORMULA_5">#REF!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J">#REF!</definedName>
    <definedName name="skjkfjskl">#N/A</definedName>
    <definedName name="SM">#REF!</definedName>
    <definedName name="SMLMV">#REF!</definedName>
    <definedName name="SMMV">#REF!</definedName>
    <definedName name="SOCIA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#REF!</definedName>
    <definedName name="st">#REF!</definedName>
    <definedName name="Strip_Telefonico_de_30_Pares__Caja_Metalica_de_50x50x20_cm.">#REF!</definedName>
    <definedName name="SU">#REF!</definedName>
    <definedName name="Sub_Contrato_a_Todo_Costo_Alfombra">#REF!</definedName>
    <definedName name="Sub_Contrato_a_Todo_Costo_Cielo_Raso">#REF!</definedName>
    <definedName name="SUBA">#REF!</definedName>
    <definedName name="subcontratos">#REF!</definedName>
    <definedName name="Subestacion_Tipo_Pedestal_225_Kva__11400_208_120V_60Hz_D_Y5_N._CTS_523">#REF!</definedName>
    <definedName name="SUBESTACIONES">#REF!</definedName>
    <definedName name="SUBTRANS">#REF!</definedName>
    <definedName name="SUELLEN">#REF!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#REF!</definedName>
    <definedName name="TE">#REF!</definedName>
    <definedName name="Teja_eternit_No_6">#REF!</definedName>
    <definedName name="TERRITORIAL">#REF!</definedName>
    <definedName name="Thiner">#REF!</definedName>
    <definedName name="Tintilla_para_madera">#REF!</definedName>
    <definedName name="TipoCosteo">#REF!</definedName>
    <definedName name="TipoCosteoNivelRiesgo">#REF!</definedName>
    <definedName name="Tiras_Alistado_3_x_3_x_3">#REF!</definedName>
    <definedName name="TITULO">#REF!</definedName>
    <definedName name="Títulos_a_imprimir_IM">#REF!</definedName>
    <definedName name="To">#REF!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hh">#REF!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AT">#REF!</definedName>
    <definedName name="TRIMESTRE">#REF!</definedName>
    <definedName name="Triplex_Andes_Pizano_14_mm">#REF!</definedName>
    <definedName name="TRM">#REF!</definedName>
    <definedName name="T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#REF!</definedName>
    <definedName name="Ubicación">#REF!</definedName>
    <definedName name="UM">#REF!</definedName>
    <definedName name="UNIDAD1">#REF!</definedName>
    <definedName name="UNIDAD521">#REF!</definedName>
    <definedName name="Unidades">#REF!</definedName>
    <definedName name="UNITARIO">#REF!</definedName>
    <definedName name="Unitarios">#REF!</definedName>
    <definedName name="U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#REF!</definedName>
    <definedName name="VALORACIÓN">#REF!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#REF!</definedName>
    <definedName name="vas">#REF!</definedName>
    <definedName name="VE">#REF!</definedName>
    <definedName name="VI">#REF!</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#REF!</definedName>
    <definedName name="wrn.OBRASC.">#REF!</definedName>
    <definedName name="wrn.via." hidden="1">{"via1",#N/A,TRUE,"general";"via2",#N/A,TRUE,"general";"via3",#N/A,TRUE,"general"}</definedName>
    <definedName name="www">#REF!</definedName>
    <definedName name="x">#REF!</definedName>
    <definedName name="XSW" hidden="1">{#N/A,#N/A,TRUE,"1842CWN0"}</definedName>
    <definedName name="xx">#REF!</definedName>
    <definedName name="xxx">#REF!</definedName>
    <definedName name="XXXX" hidden="1">#REF!</definedName>
    <definedName name="XZS" hidden="1">#REF!</definedName>
    <definedName name="y">#REF!</definedName>
    <definedName name="yata">#REF!</definedName>
    <definedName name="Yeso">#REF!</definedName>
    <definedName name="yota">#REF!</definedName>
    <definedName name="ZAQ" hidden="1">{#N/A,#N/A,TRUE,"INGENIERIA";#N/A,#N/A,TRUE,"COMPRAS";#N/A,#N/A,TRUE,"DIRECCION";#N/A,#N/A,TRUE,"RESUMEN"}</definedName>
    <definedName name="Zocalo_en_acero_inoxidable_e_0_10_ML">#REF!</definedName>
    <definedName name="Zorra_Metalica__Ruedas_de_Caucho">#REF!</definedName>
    <definedName name="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4" i="106" l="1"/>
  <c r="G44" i="104"/>
  <c r="G44" i="102"/>
  <c r="G44" i="103"/>
  <c r="B46" i="108"/>
  <c r="C43" i="108"/>
  <c r="C39" i="108"/>
  <c r="C31" i="108"/>
  <c r="C16" i="108"/>
  <c r="C3" i="108"/>
  <c r="C46" i="108" l="1"/>
  <c r="I59" i="106" l="1"/>
  <c r="I60" i="106" s="1"/>
  <c r="C59" i="106"/>
  <c r="I49" i="106"/>
  <c r="I48" i="106"/>
  <c r="I47" i="106"/>
  <c r="I41" i="106"/>
  <c r="I40" i="106"/>
  <c r="I39" i="106"/>
  <c r="I38" i="106"/>
  <c r="I37" i="106"/>
  <c r="I36" i="106"/>
  <c r="I35" i="106"/>
  <c r="I34" i="106"/>
  <c r="I31" i="106"/>
  <c r="I30" i="106"/>
  <c r="I29" i="106"/>
  <c r="I26" i="106"/>
  <c r="I25" i="106"/>
  <c r="I24" i="106"/>
  <c r="I23" i="106"/>
  <c r="I22" i="106"/>
  <c r="I21" i="106"/>
  <c r="I20" i="106"/>
  <c r="I19" i="106"/>
  <c r="I16" i="106"/>
  <c r="I15" i="106"/>
  <c r="I14" i="106"/>
  <c r="I13" i="106"/>
  <c r="I12" i="106"/>
  <c r="I62" i="106" l="1"/>
  <c r="I64" i="106"/>
  <c r="I63" i="106"/>
  <c r="J33" i="106"/>
  <c r="J18" i="106"/>
  <c r="J46" i="106"/>
  <c r="J11" i="106"/>
  <c r="J28" i="106"/>
  <c r="H44" i="106" l="1"/>
  <c r="I44" i="106" s="1"/>
  <c r="J43" i="106" s="1"/>
  <c r="J51" i="106" s="1"/>
  <c r="J52" i="106" s="1"/>
  <c r="J53" i="106" s="1"/>
  <c r="I65" i="106"/>
  <c r="I69" i="106" s="1"/>
  <c r="I71" i="106" l="1"/>
  <c r="I48" i="104" l="1"/>
  <c r="I47" i="104"/>
  <c r="J46" i="104" s="1"/>
  <c r="I31" i="104"/>
  <c r="I25" i="104"/>
  <c r="I22" i="104"/>
  <c r="I13" i="104"/>
  <c r="I12" i="104"/>
  <c r="C59" i="104"/>
  <c r="I49" i="104"/>
  <c r="C59" i="103"/>
  <c r="I49" i="103"/>
  <c r="I48" i="103"/>
  <c r="I47" i="103"/>
  <c r="I31" i="103"/>
  <c r="I25" i="103"/>
  <c r="I24" i="103"/>
  <c r="I22" i="103"/>
  <c r="I19" i="103"/>
  <c r="I16" i="103"/>
  <c r="I15" i="103"/>
  <c r="I13" i="103"/>
  <c r="I41" i="103"/>
  <c r="I30" i="103"/>
  <c r="I29" i="103"/>
  <c r="I34" i="103"/>
  <c r="I23" i="103"/>
  <c r="I21" i="103"/>
  <c r="I20" i="103"/>
  <c r="I14" i="103"/>
  <c r="I12" i="103"/>
  <c r="I49" i="102"/>
  <c r="I48" i="102"/>
  <c r="I47" i="102"/>
  <c r="I40" i="102"/>
  <c r="I31" i="102"/>
  <c r="I22" i="102"/>
  <c r="I25" i="102"/>
  <c r="I13" i="102"/>
  <c r="I14" i="102"/>
  <c r="I15" i="102"/>
  <c r="I16" i="102"/>
  <c r="I12" i="102"/>
  <c r="C59" i="102"/>
  <c r="J46" i="103" l="1"/>
  <c r="I39" i="103"/>
  <c r="I26" i="103"/>
  <c r="J18" i="103" s="1"/>
  <c r="J11" i="103"/>
  <c r="I38" i="103"/>
  <c r="I37" i="103"/>
  <c r="I36" i="103"/>
  <c r="I35" i="103"/>
  <c r="J28" i="103"/>
  <c r="I40" i="103"/>
  <c r="J46" i="102"/>
  <c r="J11" i="102"/>
  <c r="J33" i="103" l="1"/>
  <c r="H44" i="103"/>
  <c r="I44" i="103" l="1"/>
  <c r="J43" i="103" s="1"/>
  <c r="J51" i="103" s="1"/>
  <c r="J52" i="103" s="1"/>
  <c r="J53" i="103" s="1"/>
  <c r="I24" i="102" l="1"/>
  <c r="I29" i="102"/>
  <c r="I26" i="104"/>
  <c r="I26" i="102"/>
  <c r="I39" i="102"/>
  <c r="I16" i="104" l="1"/>
  <c r="I30" i="104"/>
  <c r="I29" i="104"/>
  <c r="J28" i="104" s="1"/>
  <c r="I15" i="104"/>
  <c r="I23" i="102"/>
  <c r="I24" i="104"/>
  <c r="I20" i="102"/>
  <c r="I21" i="102"/>
  <c r="I21" i="104"/>
  <c r="I20" i="104"/>
  <c r="I23" i="104"/>
  <c r="I19" i="102"/>
  <c r="J18" i="102" s="1"/>
  <c r="I14" i="104"/>
  <c r="I39" i="104"/>
  <c r="I30" i="102"/>
  <c r="J28" i="102" s="1"/>
  <c r="I19" i="104"/>
  <c r="J18" i="104" s="1"/>
  <c r="I34" i="102"/>
  <c r="I34" i="104"/>
  <c r="J11" i="104" l="1"/>
  <c r="I41" i="102"/>
  <c r="I41" i="104"/>
  <c r="I40" i="104"/>
  <c r="I38" i="102"/>
  <c r="I59" i="103" l="1"/>
  <c r="I60" i="103" s="1"/>
  <c r="I36" i="104"/>
  <c r="I35" i="104"/>
  <c r="I36" i="102"/>
  <c r="I59" i="104"/>
  <c r="I60" i="104" s="1"/>
  <c r="I35" i="102"/>
  <c r="I38" i="104"/>
  <c r="I37" i="102"/>
  <c r="I37" i="104"/>
  <c r="J33" i="104" l="1"/>
  <c r="H44" i="104" s="1"/>
  <c r="I44" i="104" s="1"/>
  <c r="J43" i="104" s="1"/>
  <c r="J51" i="104" s="1"/>
  <c r="J52" i="104" s="1"/>
  <c r="J53" i="104" s="1"/>
  <c r="I62" i="104"/>
  <c r="I64" i="104"/>
  <c r="I63" i="104"/>
  <c r="J33" i="102"/>
  <c r="H44" i="102" s="1"/>
  <c r="I44" i="102" s="1"/>
  <c r="J43" i="102" s="1"/>
  <c r="J51" i="102" s="1"/>
  <c r="J52" i="102" s="1"/>
  <c r="J53" i="102" s="1"/>
  <c r="I62" i="103"/>
  <c r="I64" i="103"/>
  <c r="I63" i="103"/>
  <c r="I65" i="103" l="1"/>
  <c r="I69" i="103" s="1"/>
  <c r="I71" i="103" s="1"/>
  <c r="I65" i="104"/>
  <c r="I69" i="104" s="1"/>
  <c r="I71" i="104" s="1"/>
  <c r="I59" i="102" l="1"/>
  <c r="I60" i="102" s="1"/>
  <c r="I62" i="102" l="1"/>
  <c r="I63" i="102"/>
  <c r="I64" i="102"/>
  <c r="I65" i="102" l="1"/>
  <c r="I69" i="102" l="1"/>
  <c r="I71" i="102" s="1"/>
</calcChain>
</file>

<file path=xl/sharedStrings.xml><?xml version="1.0" encoding="utf-8"?>
<sst xmlns="http://schemas.openxmlformats.org/spreadsheetml/2006/main" count="720" uniqueCount="190">
  <si>
    <t>INTERVENCIONES INTEGRALES DEL HÁBITAT</t>
  </si>
  <si>
    <r>
      <t xml:space="preserve">PROYECTO ESTUDIOS, DISEÑOS Y OBRAS PARA REVITALIZAR LAS ÁREAS DE CORREDORES URBANOS, PARQUES Y ESPACIO PÚBLICO PARA LA CONECTIVIDAD PRIORITARIOS, DENTRO DEL PROGRAMA MEJORA TU BARRIO PIMI EN LA </t>
    </r>
    <r>
      <rPr>
        <b/>
        <u/>
        <sz val="16"/>
        <color theme="0"/>
        <rFont val="Arial Narrow"/>
        <family val="2"/>
      </rPr>
      <t>LOCALIDAD DE SUBA - GRUPO 1</t>
    </r>
  </si>
  <si>
    <t>DIRECCIÓN DE HABITAT Y ENTORNOS
SUBSECRETARÍA DE INTERVENCIONES INTEGRALES</t>
  </si>
  <si>
    <r>
      <t xml:space="preserve">OBJETO: </t>
    </r>
    <r>
      <rPr>
        <sz val="11"/>
        <color theme="0"/>
        <rFont val="Arial Narrow"/>
        <family val="2"/>
      </rPr>
      <t xml:space="preserve"> “REALIZAR EL DIAGNÓSTICO, ESTUDIOS, DISEÑOS Y OBRAS DE INTERVENCIÓN Y ADECUACIÓN DE LAS ÁREAS PRIORIZADAS DE CORREDORES URBANOS, ESPACIO PÚBLICO Y PARQUES PARA LA CONECTIVIDAD EN EL MARCO DE LA ESTRATEGIA DE REVITALIZA TU BARRIO PARA EL MEJORAMIENTO INTEGRAL DEL HÁBITAT (PIMI-HABITAT) DE LAS LOCALIDADES DE SUBA, BOSA, CIUDAD BOLIVAR, CHAPINERO Y USAQUEN.”</t>
    </r>
  </si>
  <si>
    <r>
      <t xml:space="preserve">TIEMPO DE EJECUCIÓN: 5 </t>
    </r>
    <r>
      <rPr>
        <b/>
        <sz val="11"/>
        <rFont val="Arial Narrow"/>
        <family val="2"/>
      </rPr>
      <t>meses</t>
    </r>
  </si>
  <si>
    <t xml:space="preserve">ÁREA PARQUES (M2): </t>
  </si>
  <si>
    <t>PARQUES</t>
  </si>
  <si>
    <t>ÍTEM</t>
  </si>
  <si>
    <t>DESCRIPCIÓN</t>
  </si>
  <si>
    <t>CANT</t>
  </si>
  <si>
    <t>UND</t>
  </si>
  <si>
    <t>%</t>
  </si>
  <si>
    <t>VR. UNITARIO</t>
  </si>
  <si>
    <t xml:space="preserve">VR. PARCIAL </t>
  </si>
  <si>
    <t>VR. TOTAL</t>
  </si>
  <si>
    <t>PROFESIONAL MÍNIMO CALIFICABLE</t>
  </si>
  <si>
    <t>PROFESIÓN</t>
  </si>
  <si>
    <t>MESES</t>
  </si>
  <si>
    <t>DEDICACIÓN</t>
  </si>
  <si>
    <t>SALARIO</t>
  </si>
  <si>
    <t>SUBTOTAL</t>
  </si>
  <si>
    <t>10.01</t>
  </si>
  <si>
    <t>Director de la Consultoría</t>
  </si>
  <si>
    <t>Ingeniería Civil o Arquitectura</t>
  </si>
  <si>
    <t>10.02</t>
  </si>
  <si>
    <t>Especialista en diseño arquitectónico urbano</t>
  </si>
  <si>
    <t>Arquitectura</t>
  </si>
  <si>
    <t>10.03</t>
  </si>
  <si>
    <t>Especialista en paisajismo</t>
  </si>
  <si>
    <t>10.04</t>
  </si>
  <si>
    <t>Especialista en redes eléctricas y Energía Solar</t>
  </si>
  <si>
    <t>Ingeniero Eléctrico</t>
  </si>
  <si>
    <t>10.05</t>
  </si>
  <si>
    <t>Especialista en redes hidrosanitarias. Suds y saneamiento básico</t>
  </si>
  <si>
    <t>Ingeniería Civil o Sanitaria</t>
  </si>
  <si>
    <t>PROFESIONALES DE APOYO</t>
  </si>
  <si>
    <t>20.01</t>
  </si>
  <si>
    <t>Especialista en Estructuras</t>
  </si>
  <si>
    <t xml:space="preserve">Ingeniería Civil  </t>
  </si>
  <si>
    <t>20.02</t>
  </si>
  <si>
    <t>Especialista en geotecnia</t>
  </si>
  <si>
    <t>20.03</t>
  </si>
  <si>
    <t>Especialista en gestión ambiental  (construcción sostenible)</t>
  </si>
  <si>
    <t>Ingeniería Ambiental o Afines</t>
  </si>
  <si>
    <t>20.04</t>
  </si>
  <si>
    <t>Ingeniero forestal</t>
  </si>
  <si>
    <t>Ingeniería Forestal</t>
  </si>
  <si>
    <t>20.05</t>
  </si>
  <si>
    <t>Arqueólogo</t>
  </si>
  <si>
    <t>Arqueología o afines</t>
  </si>
  <si>
    <t>20.06</t>
  </si>
  <si>
    <t>Profesional en presupuestos, especificaciones, cantidades, programación y APUS</t>
  </si>
  <si>
    <t xml:space="preserve">Ingeniero Civil </t>
  </si>
  <si>
    <t>20.07</t>
  </si>
  <si>
    <t>Profesional SST</t>
  </si>
  <si>
    <t>Ingeniero Industrial, SST o afines</t>
  </si>
  <si>
    <t>20.08</t>
  </si>
  <si>
    <t>Profesional en gestión social</t>
  </si>
  <si>
    <t>Trabajo Social, socióloga, psicóloga social, Antropóloga</t>
  </si>
  <si>
    <t>PROFESIONALES DE LEGALIZACIÓN Y GESTIÓN PREDIAL</t>
  </si>
  <si>
    <t>30.01</t>
  </si>
  <si>
    <t>Especialista en normatividad</t>
  </si>
  <si>
    <t>30.02</t>
  </si>
  <si>
    <t>Especialista derecho urbano</t>
  </si>
  <si>
    <t>Abogado</t>
  </si>
  <si>
    <t>30.03</t>
  </si>
  <si>
    <t>Técnico en manejo de registro fotográfico y topográfico</t>
  </si>
  <si>
    <t>Técnico en fotografía y dibujo</t>
  </si>
  <si>
    <t>OTRO PERSONAL</t>
  </si>
  <si>
    <t>FORMACIÓN</t>
  </si>
  <si>
    <t>40.01</t>
  </si>
  <si>
    <t>Gestor urbano y soporte SIG</t>
  </si>
  <si>
    <t>Ingeniero geógrafo o catastral</t>
  </si>
  <si>
    <t>40.02</t>
  </si>
  <si>
    <t>Representación arquitectónica 2D</t>
  </si>
  <si>
    <t>40.03</t>
  </si>
  <si>
    <t>Representación arquitectónica 3D</t>
  </si>
  <si>
    <t>40.04</t>
  </si>
  <si>
    <t>Coordinador arquitectónica BIM</t>
  </si>
  <si>
    <t>40.05</t>
  </si>
  <si>
    <t>Ingeniero topógrafo</t>
  </si>
  <si>
    <t>Ingeniero-Topografía</t>
  </si>
  <si>
    <t>40.06</t>
  </si>
  <si>
    <t>Operario dron</t>
  </si>
  <si>
    <t>Bachiller técnico</t>
  </si>
  <si>
    <t>40.07</t>
  </si>
  <si>
    <t>Cadenero 1</t>
  </si>
  <si>
    <t>40.08</t>
  </si>
  <si>
    <t>Vigilante Armado</t>
  </si>
  <si>
    <t>PERSONAL + FACTOR MULTIPLICADOR</t>
  </si>
  <si>
    <t>50.01</t>
  </si>
  <si>
    <t>FM</t>
  </si>
  <si>
    <t>EQUIPOS</t>
  </si>
  <si>
    <t>TIPO</t>
  </si>
  <si>
    <t>VALOR MENSUAL</t>
  </si>
  <si>
    <t>60.01</t>
  </si>
  <si>
    <t>Alquiler Equipo completo de topografía</t>
  </si>
  <si>
    <t>Estación completa</t>
  </si>
  <si>
    <t>60.02</t>
  </si>
  <si>
    <t>Alquiler Dron</t>
  </si>
  <si>
    <t>60.03</t>
  </si>
  <si>
    <t>Alquiler Vehículo Hasta 2600 cc</t>
  </si>
  <si>
    <t>1500 a 2600 cc</t>
  </si>
  <si>
    <t>TOTAL COSTO DIRECTO ETAPA 1</t>
  </si>
  <si>
    <t>IVA ETAPA 1</t>
  </si>
  <si>
    <t>TOTAL PRESUPUESTO OFICIAL ESTIMADO ETAPA 1</t>
  </si>
  <si>
    <t xml:space="preserve">PRESUPUESTO OFICIAL PARA LA ETAPA 2 </t>
  </si>
  <si>
    <t>1.0 COSTOS DIRECTOS</t>
  </si>
  <si>
    <t>ITEM</t>
  </si>
  <si>
    <t>UNIDAD</t>
  </si>
  <si>
    <t>CANTIDAD</t>
  </si>
  <si>
    <t>VALOR UNITARIO</t>
  </si>
  <si>
    <t>VALOR TOTAL</t>
  </si>
  <si>
    <t>GLB</t>
  </si>
  <si>
    <t> </t>
  </si>
  <si>
    <t>TOTAL COSTO DIRECTO</t>
  </si>
  <si>
    <t>2.0 COSTOS INDIRECTOS</t>
  </si>
  <si>
    <t>ADMINISTRACIÓN</t>
  </si>
  <si>
    <t>IMPREVISTOS</t>
  </si>
  <si>
    <t>UTILIDAD</t>
  </si>
  <si>
    <t>TOTAL COSTO INDIRECTO</t>
  </si>
  <si>
    <t>3.0 RUBRO DEFINIDO PARA GASTOS REEMBOLSABLES</t>
  </si>
  <si>
    <t>TOTAL  PRESUPUESTOOFICIAL ESTIMADO  ETAPA 2</t>
  </si>
  <si>
    <t>TOTAL  PRESUPUESTOOFICIAL ESTIMADO PROYECTO INCLUYE ETAPA 1 Y 2</t>
  </si>
  <si>
    <t>___________________________________________________ 
JOSE MAURICIO ILLERA REYES
Director de Hábitat y Entornos</t>
  </si>
  <si>
    <r>
      <t xml:space="preserve">PROYECTO ESTUDIOS, DISEÑOS Y OBRAS PARA REVITALIZAR LAS ÁREAS DE CORREDORES URBANOS, PARQUES Y ESPACIO PÚBLICO PARA LA CONECTIVIDAD PRIORITARIOS, DENTRO DEL PROGRAMA MEJORA TU BARRIO PIMI EN LA </t>
    </r>
    <r>
      <rPr>
        <b/>
        <u/>
        <sz val="16"/>
        <color theme="0"/>
        <rFont val="Arial Narrow"/>
        <family val="2"/>
      </rPr>
      <t>LOCALIDAD DE BOSA - GRUPO 2</t>
    </r>
  </si>
  <si>
    <t>SALARIO MÍNIMO</t>
  </si>
  <si>
    <r>
      <t xml:space="preserve">TIEMPO DE EJECUCIÓN: 4 </t>
    </r>
    <r>
      <rPr>
        <b/>
        <sz val="11"/>
        <rFont val="Arial Narrow"/>
        <family val="2"/>
      </rPr>
      <t>meses</t>
    </r>
  </si>
  <si>
    <t xml:space="preserve">ÁREA PARQUES: </t>
  </si>
  <si>
    <r>
      <t xml:space="preserve">PROYECTO ESTUDIOS, DISEÑOS Y OBRAS PARA REVITALIZAR LAS ÁREAS DE CORREDORES URBANOS, PARQUES Y ESPACIO PÚBLICO PARA LA CONECTIVIDAD PRIORITARIOS, DENTRO DEL PROGRAMA MEJORA TU BARRIO PIMI EN LA </t>
    </r>
    <r>
      <rPr>
        <b/>
        <u/>
        <sz val="16"/>
        <color theme="0"/>
        <rFont val="Arial Narrow"/>
        <family val="2"/>
      </rPr>
      <t>LOCALIDAD DE CIUDAD BOLÍVAR - GRUPO 3</t>
    </r>
  </si>
  <si>
    <t>ESPECIALISTA</t>
  </si>
  <si>
    <t>SI</t>
  </si>
  <si>
    <r>
      <t xml:space="preserve">PROYECTO ESTUDIOS, DISEÑOS Y OBRAS PARA REVITALIZAR LAS ÁREAS DE CORREDORES URBANOS, PARQUES Y ESPACIO PÚBLICO PARA LA CONECTIVIDAD PRIORITARIOS, DENTRO DEL PROGRAMA MEJORA TU BARRIO PIMI EN LAS </t>
    </r>
    <r>
      <rPr>
        <b/>
        <u/>
        <sz val="14"/>
        <color theme="0"/>
        <rFont val="Arial Narrow"/>
        <family val="2"/>
      </rPr>
      <t xml:space="preserve">LOCALIDADES DE USAQUÉN Y CHAPINERO - GRUPO 4 </t>
    </r>
  </si>
  <si>
    <r>
      <t xml:space="preserve">TIEMPO DE EJECUCIÓN:  5 </t>
    </r>
    <r>
      <rPr>
        <b/>
        <sz val="11"/>
        <rFont val="Arial Narrow"/>
        <family val="2"/>
      </rPr>
      <t>meses</t>
    </r>
  </si>
  <si>
    <t>ÁREA PARQUES (M2):  3458.7</t>
  </si>
  <si>
    <t>FACTOR MULTIPLICADOR CONSULTORIA</t>
  </si>
  <si>
    <t>SALARIOS</t>
  </si>
  <si>
    <t>PRESTACIONES SOCIALES 1</t>
  </si>
  <si>
    <t>Cesantía</t>
  </si>
  <si>
    <t>Intereses de Cesantías</t>
  </si>
  <si>
    <t>Prima</t>
  </si>
  <si>
    <t>Vacaciones</t>
  </si>
  <si>
    <t>Seguridad Social (salud)</t>
  </si>
  <si>
    <t>Seguridad Social (pensión)</t>
  </si>
  <si>
    <t>Aseguradora de Riesgos Profesionales</t>
  </si>
  <si>
    <t>Subsidio Familiar</t>
  </si>
  <si>
    <t>ICBF</t>
  </si>
  <si>
    <t>SENA</t>
  </si>
  <si>
    <t>Subsidio de Transporte</t>
  </si>
  <si>
    <t>Dotación</t>
  </si>
  <si>
    <t>COSTOS DIRECTOS 2</t>
  </si>
  <si>
    <t>Servicios públicos y oficina consultor</t>
  </si>
  <si>
    <t>Papelería oficina consultor</t>
  </si>
  <si>
    <t xml:space="preserve">Personal administrativo no facturado </t>
  </si>
  <si>
    <t>Personal profesional no facturado</t>
  </si>
  <si>
    <t>Implementación y programa preventivo de protección recursos hídricos, fauna, especies  verdes, manejo de vertimientos, etc.</t>
  </si>
  <si>
    <t>Equipos de oficina y campamento</t>
  </si>
  <si>
    <t>Equipos de plotter, escaneo y fotografía. Incluye impresiones</t>
  </si>
  <si>
    <t>Combustibles</t>
  </si>
  <si>
    <t xml:space="preserve">Papelería para entrega de Informes semanales, mensuales y finales en original </t>
  </si>
  <si>
    <t>Alquiler de equipos de topografía y otros necesarios para control de niveles, etc.</t>
  </si>
  <si>
    <t xml:space="preserve">Implementación y programa preventivo de salud en el trabajo y seguridad industrial, incluye Elementos de Protección Personal (EPP), capacitaciones, afiches, guías, manuales, señalización de obra y demás elementos que se requieran. </t>
  </si>
  <si>
    <t>Aerofotografías, software de seguimiento CAD- BIM</t>
  </si>
  <si>
    <t>Pruebas y laboratorios</t>
  </si>
  <si>
    <t>Trámites y aprobaciones ante entidades por cada especialidad de diseños y obras terminadas Incluye acompañamientos, papelería, etc.</t>
  </si>
  <si>
    <t>IMPUESTOS 3</t>
  </si>
  <si>
    <t>Rete fuente</t>
  </si>
  <si>
    <t>Rete IVA</t>
  </si>
  <si>
    <t>Rete ICA</t>
  </si>
  <si>
    <t>Estampilla Universidad Distrital</t>
  </si>
  <si>
    <t>Estampilla Procultura</t>
  </si>
  <si>
    <t>Estampilla Proadulto mayor</t>
  </si>
  <si>
    <t>Estampilla 50 años Universidad Pedagógica</t>
  </si>
  <si>
    <t>PÓLIZAS Y GARANTÍAS 4</t>
  </si>
  <si>
    <t>Cumplimiento</t>
  </si>
  <si>
    <t>Salarios y prestaciones sociales</t>
  </si>
  <si>
    <t>Calidad del Servicio</t>
  </si>
  <si>
    <t>OTROS</t>
  </si>
  <si>
    <t>Imprevistos</t>
  </si>
  <si>
    <t>Utilidad</t>
  </si>
  <si>
    <t>TOTAL FACTOR MULTIPLICADOR (1+2+3+4)</t>
  </si>
  <si>
    <r>
      <rPr>
        <b/>
        <sz val="11"/>
        <color theme="1"/>
        <rFont val="Calibri"/>
        <family val="2"/>
        <scheme val="minor"/>
      </rPr>
      <t>Nota:</t>
    </r>
    <r>
      <rPr>
        <sz val="11"/>
        <color theme="1"/>
        <rFont val="Calibri"/>
        <family val="2"/>
        <scheme val="minor"/>
      </rPr>
      <t xml:space="preserve"> Estos porcentajes y valores son indicativos.</t>
    </r>
  </si>
  <si>
    <t xml:space="preserve">NOTAS GENERALES: </t>
  </si>
  <si>
    <t>El proponente con la presentación de su oferta no debe superar los valores unitarios estimados por la SDHT para los profesionales y Factor Multiplicador definidos por la SDHT para la Etapa 1 y Etapa 2. </t>
  </si>
  <si>
    <t>El proponente con la presentación de su oferta, acepta haber realizado una lectura integral de los documentos del proceso de selección y asi mismo dar cumplimiento a las condiciones establecidas en los Estudios Previos, Pliego de Condiciones, Anexo Técnico y demás apéndices y documentos que hacen parte integral del proceso de contratación.</t>
  </si>
  <si>
    <t>El presupuesto oficial estimado del proceso de selección, que incluye las estimaciones de la Etapa  1 y de la Etapa 2, se establece como un valor global; en ese sentido, con la presentación de la oferta por parte del proponente, se aceptan las condiciones definidas en los documentos del proceso de contratación, lo que incluye costos de personal, administrativos, impuestos, estampillas, garantías y los demás que le sean aplicables.  </t>
  </si>
  <si>
    <t>Para el diligenciamiento de la oferta económica, el oferente deberá tener en cuenta que el Factor Multiplicador (FM) definido por la Entidad comprende la totalidad de los costos, gastos, cargas y demás conceptos necesarios para la adecuada ejecución del contrato de interventoría, de conformidad con la metodología establecida para la estructuración del presupuesto oficial.</t>
  </si>
  <si>
    <t>Únicamente modificar los valores en amarillo del valor de la oferta económica.</t>
  </si>
  <si>
    <t>El proponente con la presentación de su oferta acepta la forma de pago señalada en los Estudios Previos del contrato y la minuta del mismo, en ese sentido, acepta la forma de pago definida para la Etapa 1 y la Etapa 2.</t>
  </si>
  <si>
    <t>El proponente con la presentación de su oferta, acepta dar cumplimiento a los requisitos señalados en las condiciones particulares definidas del Anexo Técnico, de manera transversal y para cada una de las Etapas de desarrollo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</si>
</sst>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_(* \(#,##0.00\);_(* &quot;-&quot;??_);_(@_)"/>
    <numFmt numFmtId="164" formatCode="_-* #,##0_-;\-* #,##0_-;_-* &quot;-&quot;_-;_-@_-"/>
    <numFmt numFmtId="165" formatCode="_-* #,##0.00_-;\-* #,##0.00_-;_-* &quot;-&quot;??_-;_-@_-"/>
    <numFmt numFmtId="166" formatCode="_-&quot;$&quot;\ * #,##0_-;\-&quot;$&quot;\ * #,##0_-;_-&quot;$&quot;\ * &quot;-&quot;_-;_-@_-"/>
    <numFmt numFmtId="167" formatCode="_-&quot;$&quot;\ * #,##0.00_-;\-&quot;$&quot;\ * #,##0.00_-;_-&quot;$&quot;\ * &quot;-&quot;??_-;_-@_-"/>
    <numFmt numFmtId="168" formatCode="_-&quot;$&quot;* #,##0_-;\-&quot;$&quot;* #,##0_-;_-&quot;$&quot;* &quot;-&quot;_-;_-@_-"/>
    <numFmt numFmtId="169" formatCode="_-&quot;$&quot;* #,##0.00_-;\-&quot;$&quot;* #,##0.00_-;_-&quot;$&quot;* &quot;-&quot;??_-;_-@_-"/>
    <numFmt numFmtId="170" formatCode="_-[$$-409]* #,##0.00_ ;_-[$$-409]* \-#,##0.00\ ;_-[$$-409]* &quot;-&quot;??_ ;_-@_ "/>
    <numFmt numFmtId="171" formatCode="_(&quot;$&quot;\ * #,##0.00_);_(&quot;$&quot;\ * \(#,##0.00\);_(&quot;$&quot;\ * &quot;-&quot;??_);_(@_)"/>
    <numFmt numFmtId="172" formatCode="_(&quot;$&quot;\ * #,##0_);_(&quot;$&quot;\ * \(#,##0\);_(&quot;$&quot;\ * &quot;-&quot;??_);_(@_)"/>
    <numFmt numFmtId="173" formatCode="0.0%"/>
    <numFmt numFmtId="174" formatCode="_-[$$-409]* #,##0_ ;_-[$$-409]* \-#,##0\ ;_-[$$-409]* &quot;-&quot;??_ ;_-@_ "/>
    <numFmt numFmtId="175" formatCode="0.000%"/>
    <numFmt numFmtId="176" formatCode="_-[$$-240A]\ * #,##0.00_-;\-[$$-240A]\ * #,##0.00_-;_-[$$-240A]\ * &quot;-&quot;??_-;_-@_-"/>
    <numFmt numFmtId="177" formatCode="_-&quot;$&quot;\ * #,##0.00_-;\-&quot;$&quot;\ * #,##0.00_-;_-&quot;$&quot;\ * &quot;-&quot;_-;_-@_-"/>
    <numFmt numFmtId="178" formatCode="[$-C0A]mmm\-yy;@"/>
    <numFmt numFmtId="179" formatCode="0.0000%"/>
    <numFmt numFmtId="180" formatCode="[$$-240A]\ #,##0.00"/>
  </numFmts>
  <fonts count="43"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Arial Narrow"/>
      <family val="2"/>
    </font>
    <font>
      <b/>
      <sz val="11"/>
      <color theme="1"/>
      <name val="Arial Narrow"/>
      <family val="2"/>
    </font>
    <font>
      <sz val="10"/>
      <color theme="1"/>
      <name val="Arial Narrow"/>
      <family val="2"/>
    </font>
    <font>
      <b/>
      <sz val="10"/>
      <color theme="1"/>
      <name val="Arial Narrow"/>
      <family val="2"/>
    </font>
    <font>
      <sz val="11"/>
      <name val="Arial Narrow"/>
      <family val="2"/>
    </font>
    <font>
      <b/>
      <sz val="11"/>
      <name val="Arial Narrow"/>
      <family val="2"/>
    </font>
    <font>
      <b/>
      <sz val="11"/>
      <color theme="1"/>
      <name val="Calibri"/>
      <family val="2"/>
      <scheme val="minor"/>
    </font>
    <font>
      <b/>
      <sz val="11"/>
      <color theme="0"/>
      <name val="Arial Narrow"/>
      <family val="2"/>
    </font>
    <font>
      <b/>
      <sz val="9"/>
      <name val="Arial Narrow"/>
      <family val="2"/>
    </font>
    <font>
      <b/>
      <sz val="8"/>
      <name val="Arial Narrow"/>
      <family val="2"/>
    </font>
    <font>
      <sz val="10"/>
      <color theme="1"/>
      <name val="Arial"/>
      <family val="2"/>
    </font>
    <font>
      <b/>
      <sz val="16"/>
      <color theme="1"/>
      <name val="Arial"/>
      <family val="2"/>
    </font>
    <font>
      <b/>
      <sz val="11"/>
      <name val="Arial"/>
      <family val="2"/>
    </font>
    <font>
      <sz val="9"/>
      <color theme="1"/>
      <name val="Arial"/>
      <family val="2"/>
    </font>
    <font>
      <sz val="11"/>
      <color theme="0" tint="-0.499984740745262"/>
      <name val="Arial Narrow"/>
      <family val="2"/>
    </font>
    <font>
      <sz val="10"/>
      <name val="Arial"/>
      <family val="2"/>
    </font>
    <font>
      <b/>
      <sz val="14"/>
      <color theme="1"/>
      <name val="Arial Narrow"/>
      <family val="2"/>
    </font>
    <font>
      <sz val="11"/>
      <color theme="1"/>
      <name val="Calibri"/>
      <family val="2"/>
      <scheme val="minor"/>
    </font>
    <font>
      <sz val="11"/>
      <color theme="0"/>
      <name val="Arial Narrow"/>
      <family val="2"/>
    </font>
    <font>
      <b/>
      <sz val="14"/>
      <color theme="0"/>
      <name val="Arial"/>
      <family val="2"/>
    </font>
    <font>
      <b/>
      <sz val="10"/>
      <color rgb="FF000000"/>
      <name val="Arial Narrow"/>
      <family val="2"/>
    </font>
    <font>
      <b/>
      <sz val="11"/>
      <color rgb="FF000000"/>
      <name val="Aptos Narrow"/>
      <family val="2"/>
    </font>
    <font>
      <b/>
      <sz val="11"/>
      <name val="Aptos Narrow"/>
      <family val="2"/>
    </font>
    <font>
      <sz val="11"/>
      <color rgb="FF000000"/>
      <name val="Aptos Narrow"/>
      <family val="2"/>
    </font>
    <font>
      <sz val="12"/>
      <color rgb="FF000000"/>
      <name val="Aptos Narrow"/>
      <family val="2"/>
    </font>
    <font>
      <b/>
      <sz val="12"/>
      <color theme="1"/>
      <name val="Arial"/>
      <family val="2"/>
    </font>
    <font>
      <b/>
      <sz val="16"/>
      <name val="Aptos Narrow"/>
      <family val="2"/>
    </font>
    <font>
      <b/>
      <sz val="18"/>
      <name val="Aptos Narrow"/>
      <family val="2"/>
    </font>
    <font>
      <b/>
      <sz val="18"/>
      <color theme="1"/>
      <name val="Arial"/>
      <family val="2"/>
    </font>
    <font>
      <sz val="11"/>
      <name val="Arial"/>
      <family val="2"/>
    </font>
    <font>
      <b/>
      <sz val="14"/>
      <color theme="1"/>
      <name val="Arial"/>
      <family val="2"/>
    </font>
    <font>
      <b/>
      <u/>
      <sz val="16"/>
      <color theme="0"/>
      <name val="Arial Narrow"/>
      <family val="2"/>
    </font>
    <font>
      <b/>
      <u/>
      <sz val="14"/>
      <color theme="0"/>
      <name val="Arial Narrow"/>
      <family val="2"/>
    </font>
    <font>
      <b/>
      <sz val="16"/>
      <name val="Arial"/>
      <family val="2"/>
    </font>
    <font>
      <sz val="11"/>
      <color theme="1"/>
      <name val="Arial"/>
      <family val="2"/>
    </font>
    <font>
      <sz val="16"/>
      <name val="Arial"/>
      <family val="2"/>
    </font>
    <font>
      <sz val="18"/>
      <color theme="1"/>
      <name val="Calibri"/>
      <family val="2"/>
      <scheme val="minor"/>
    </font>
    <font>
      <sz val="16"/>
      <color theme="1"/>
      <name val="Arial"/>
      <family val="2"/>
    </font>
    <font>
      <sz val="14"/>
      <color theme="1"/>
      <name val="Calibri"/>
      <family val="2"/>
      <scheme val="minor"/>
    </font>
    <font>
      <sz val="16"/>
      <color theme="1"/>
      <name val="Calibri"/>
      <family val="2"/>
      <scheme val="minor"/>
    </font>
  </fonts>
  <fills count="12">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rgb="FF82CAEC"/>
        <bgColor rgb="FF000000"/>
      </patternFill>
    </fill>
    <fill>
      <patternFill patternType="solid">
        <fgColor rgb="FFD0D0D0"/>
        <bgColor rgb="FF000000"/>
      </patternFill>
    </fill>
    <fill>
      <patternFill patternType="solid">
        <fgColor theme="0"/>
        <bgColor rgb="FF000000"/>
      </patternFill>
    </fill>
  </fills>
  <borders count="40">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indexed="64"/>
      </left>
      <right/>
      <top style="thin">
        <color rgb="FF000000"/>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bottom style="thin">
        <color rgb="FF000000"/>
      </bottom>
      <diagonal/>
    </border>
    <border>
      <left style="thin">
        <color indexed="64"/>
      </left>
      <right/>
      <top/>
      <bottom/>
      <diagonal/>
    </border>
  </borders>
  <cellStyleXfs count="34">
    <xf numFmtId="0" fontId="0" fillId="0" borderId="0"/>
    <xf numFmtId="0" fontId="2" fillId="0" borderId="0" applyNumberForma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0" fontId="18" fillId="0" borderId="0"/>
    <xf numFmtId="0" fontId="1" fillId="0" borderId="0"/>
    <xf numFmtId="9"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78" fontId="18" fillId="0" borderId="0"/>
    <xf numFmtId="9" fontId="18"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9" fontId="18" fillId="0" borderId="0" applyFont="0" applyFill="0" applyBorder="0" applyAlignment="0" applyProtection="0"/>
    <xf numFmtId="0" fontId="18" fillId="0" borderId="0"/>
    <xf numFmtId="169" fontId="1" fillId="0" borderId="0" applyFont="0" applyFill="0" applyBorder="0" applyAlignment="0" applyProtection="0"/>
    <xf numFmtId="169" fontId="1" fillId="0" borderId="0" applyFont="0" applyFill="0" applyBorder="0" applyAlignment="0" applyProtection="0"/>
    <xf numFmtId="0" fontId="20" fillId="0" borderId="0"/>
    <xf numFmtId="167"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cellStyleXfs>
  <cellXfs count="246">
    <xf numFmtId="0" fontId="0" fillId="0" borderId="0" xfId="0"/>
    <xf numFmtId="0" fontId="3" fillId="0" borderId="0" xfId="0" applyFont="1" applyAlignment="1">
      <alignment horizontal="center" vertical="center"/>
    </xf>
    <xf numFmtId="0" fontId="4" fillId="0" borderId="0" xfId="0" applyFont="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xf>
    <xf numFmtId="0" fontId="5" fillId="0" borderId="0" xfId="0" applyFont="1"/>
    <xf numFmtId="0" fontId="10" fillId="0" borderId="0" xfId="0" applyFont="1" applyAlignment="1">
      <alignment horizontal="center" vertical="center"/>
    </xf>
    <xf numFmtId="0" fontId="10" fillId="0" borderId="0" xfId="0" applyFont="1" applyAlignment="1">
      <alignment horizontal="left" wrapText="1"/>
    </xf>
    <xf numFmtId="0" fontId="8" fillId="0" borderId="0" xfId="0" applyFont="1" applyAlignment="1">
      <alignment horizontal="right"/>
    </xf>
    <xf numFmtId="0" fontId="10" fillId="0" borderId="0" xfId="0" applyFont="1"/>
    <xf numFmtId="172" fontId="8" fillId="0" borderId="0" xfId="5" applyNumberFormat="1" applyFont="1" applyFill="1" applyBorder="1" applyAlignment="1">
      <alignment horizontal="center"/>
    </xf>
    <xf numFmtId="173" fontId="3" fillId="0" borderId="0" xfId="3" applyNumberFormat="1" applyFont="1" applyFill="1" applyBorder="1" applyAlignment="1">
      <alignment horizontal="center"/>
    </xf>
    <xf numFmtId="1" fontId="3" fillId="0" borderId="0" xfId="0" applyNumberFormat="1" applyFont="1"/>
    <xf numFmtId="0" fontId="3" fillId="0" borderId="0" xfId="0" applyFont="1"/>
    <xf numFmtId="0" fontId="8" fillId="4" borderId="9" xfId="0" applyFont="1" applyFill="1" applyBorder="1" applyAlignment="1">
      <alignment horizontal="center" vertical="center"/>
    </xf>
    <xf numFmtId="0" fontId="8" fillId="4" borderId="9"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9" xfId="0" applyFont="1" applyFill="1" applyBorder="1" applyAlignment="1">
      <alignment horizontal="center" vertical="center"/>
    </xf>
    <xf numFmtId="0" fontId="3" fillId="0" borderId="0" xfId="0" applyFont="1" applyAlignment="1">
      <alignment horizontal="right"/>
    </xf>
    <xf numFmtId="0" fontId="7" fillId="5" borderId="0" xfId="0" applyFont="1" applyFill="1" applyAlignment="1">
      <alignment horizontal="center" vertical="center"/>
    </xf>
    <xf numFmtId="0" fontId="7" fillId="5" borderId="0" xfId="0" applyFont="1" applyFill="1" applyAlignment="1">
      <alignment vertical="center"/>
    </xf>
    <xf numFmtId="0" fontId="8" fillId="0" borderId="0" xfId="0" applyFont="1" applyAlignment="1">
      <alignment horizontal="left" vertical="center"/>
    </xf>
    <xf numFmtId="0" fontId="12" fillId="4" borderId="9" xfId="0" applyFont="1" applyFill="1" applyBorder="1" applyAlignment="1">
      <alignment horizontal="center" vertical="center"/>
    </xf>
    <xf numFmtId="166" fontId="8" fillId="4" borderId="9" xfId="0" applyNumberFormat="1" applyFont="1" applyFill="1" applyBorder="1" applyAlignment="1">
      <alignment horizontal="left" vertical="center"/>
    </xf>
    <xf numFmtId="0" fontId="7" fillId="0" borderId="9" xfId="0" applyFont="1" applyBorder="1" applyAlignment="1">
      <alignment horizontal="center" vertical="center"/>
    </xf>
    <xf numFmtId="0" fontId="7" fillId="0" borderId="9" xfId="0" applyFont="1" applyBorder="1" applyAlignment="1">
      <alignment vertical="center"/>
    </xf>
    <xf numFmtId="0" fontId="7" fillId="0" borderId="9" xfId="0" applyFont="1" applyBorder="1" applyAlignment="1">
      <alignment horizontal="center" vertical="center" wrapText="1"/>
    </xf>
    <xf numFmtId="0" fontId="8" fillId="0" borderId="9" xfId="0" applyFont="1" applyBorder="1" applyAlignment="1">
      <alignment horizontal="center" vertical="center"/>
    </xf>
    <xf numFmtId="166" fontId="7" fillId="0" borderId="9" xfId="6" applyFont="1" applyFill="1" applyBorder="1" applyAlignment="1">
      <alignment horizontal="left" vertical="center"/>
    </xf>
    <xf numFmtId="171" fontId="8" fillId="0" borderId="0" xfId="5" applyFont="1" applyAlignment="1">
      <alignment horizontal="left" vertical="center"/>
    </xf>
    <xf numFmtId="0" fontId="7" fillId="0" borderId="9" xfId="0" applyFont="1" applyBorder="1" applyAlignment="1">
      <alignment vertical="center" wrapText="1"/>
    </xf>
    <xf numFmtId="0" fontId="7" fillId="5" borderId="9" xfId="0" applyFont="1" applyFill="1" applyBorder="1" applyAlignment="1">
      <alignment vertical="center" wrapText="1"/>
    </xf>
    <xf numFmtId="0" fontId="7" fillId="0" borderId="0" xfId="0" applyFont="1" applyAlignment="1">
      <alignment horizontal="center" vertical="center"/>
    </xf>
    <xf numFmtId="0" fontId="7" fillId="0" borderId="0" xfId="0" applyFont="1" applyAlignment="1">
      <alignment vertical="center" wrapText="1"/>
    </xf>
    <xf numFmtId="0" fontId="7" fillId="0" borderId="0" xfId="0" applyFont="1" applyAlignment="1">
      <alignment horizontal="center" vertical="center" wrapText="1"/>
    </xf>
    <xf numFmtId="166" fontId="7" fillId="0" borderId="0" xfId="6" applyFont="1" applyFill="1" applyBorder="1" applyAlignment="1">
      <alignment horizontal="right" vertical="center"/>
    </xf>
    <xf numFmtId="166" fontId="7" fillId="0" borderId="0" xfId="6" applyFont="1" applyFill="1" applyBorder="1" applyAlignment="1">
      <alignment horizontal="left" vertical="center"/>
    </xf>
    <xf numFmtId="0" fontId="7" fillId="5" borderId="19" xfId="0" applyFont="1" applyFill="1" applyBorder="1" applyAlignment="1">
      <alignment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9" xfId="0" applyFont="1" applyBorder="1" applyAlignment="1">
      <alignment horizontal="left" vertical="center"/>
    </xf>
    <xf numFmtId="0" fontId="3" fillId="0" borderId="9" xfId="0" applyFont="1" applyBorder="1" applyAlignment="1">
      <alignment vertical="center"/>
    </xf>
    <xf numFmtId="0" fontId="13" fillId="0" borderId="0" xfId="0" applyFont="1"/>
    <xf numFmtId="0" fontId="14" fillId="0" borderId="0" xfId="0" applyFont="1" applyAlignment="1">
      <alignment horizontal="center" vertical="center"/>
    </xf>
    <xf numFmtId="0" fontId="15" fillId="0" borderId="0" xfId="0" applyFont="1" applyAlignment="1">
      <alignment horizontal="left" vertical="center"/>
    </xf>
    <xf numFmtId="0" fontId="16" fillId="0" borderId="0" xfId="0" applyFont="1"/>
    <xf numFmtId="10" fontId="8" fillId="0" borderId="0" xfId="3" applyNumberFormat="1" applyFont="1" applyFill="1" applyBorder="1" applyAlignment="1">
      <alignment horizontal="right" vertical="center"/>
    </xf>
    <xf numFmtId="0" fontId="3" fillId="0" borderId="0" xfId="0" applyFont="1" applyAlignment="1">
      <alignment horizontal="left" vertical="center"/>
    </xf>
    <xf numFmtId="0" fontId="7" fillId="5" borderId="9" xfId="0" applyFont="1" applyFill="1" applyBorder="1" applyAlignment="1">
      <alignment horizontal="center" vertical="center"/>
    </xf>
    <xf numFmtId="0" fontId="7" fillId="5" borderId="0" xfId="0" applyFont="1" applyFill="1" applyAlignment="1">
      <alignment vertical="center" wrapText="1"/>
    </xf>
    <xf numFmtId="0" fontId="3" fillId="0" borderId="9" xfId="0" applyFont="1" applyBorder="1" applyAlignment="1">
      <alignment vertical="center" wrapText="1"/>
    </xf>
    <xf numFmtId="0" fontId="3" fillId="0" borderId="0" xfId="0" applyFont="1" applyAlignment="1">
      <alignment vertical="center" wrapText="1"/>
    </xf>
    <xf numFmtId="0" fontId="3" fillId="0" borderId="0" xfId="0" applyFont="1" applyAlignment="1">
      <alignment vertical="center"/>
    </xf>
    <xf numFmtId="166" fontId="8" fillId="0" borderId="0" xfId="0" applyNumberFormat="1" applyFont="1" applyAlignment="1">
      <alignment horizontal="left" vertical="center"/>
    </xf>
    <xf numFmtId="10" fontId="8" fillId="6" borderId="2" xfId="3" applyNumberFormat="1" applyFont="1" applyFill="1" applyBorder="1" applyAlignment="1">
      <alignment horizontal="center" vertical="center"/>
    </xf>
    <xf numFmtId="0" fontId="7" fillId="0" borderId="0" xfId="0" applyFont="1" applyAlignment="1">
      <alignment vertical="center"/>
    </xf>
    <xf numFmtId="0" fontId="8" fillId="0" borderId="0" xfId="0" applyFont="1" applyAlignment="1">
      <alignment vertical="center"/>
    </xf>
    <xf numFmtId="0" fontId="3" fillId="0" borderId="0" xfId="0" applyFont="1" applyAlignment="1">
      <alignment horizontal="left" wrapText="1"/>
    </xf>
    <xf numFmtId="0" fontId="7" fillId="0" borderId="0" xfId="0" applyFont="1" applyAlignment="1">
      <alignment horizontal="right"/>
    </xf>
    <xf numFmtId="0" fontId="7" fillId="0" borderId="0" xfId="0" applyFont="1" applyAlignment="1">
      <alignment horizontal="left" vertical="center"/>
    </xf>
    <xf numFmtId="2" fontId="7" fillId="0" borderId="0" xfId="0" applyNumberFormat="1" applyFont="1" applyAlignment="1">
      <alignment horizontal="center" vertical="center"/>
    </xf>
    <xf numFmtId="166" fontId="3" fillId="0" borderId="0" xfId="0" applyNumberFormat="1" applyFont="1"/>
    <xf numFmtId="166" fontId="8" fillId="0" borderId="0" xfId="0" applyNumberFormat="1" applyFont="1" applyAlignment="1">
      <alignment vertical="center"/>
    </xf>
    <xf numFmtId="9" fontId="7" fillId="0" borderId="0" xfId="3" applyFont="1" applyFill="1" applyBorder="1" applyAlignment="1">
      <alignment horizontal="center" vertical="center"/>
    </xf>
    <xf numFmtId="0" fontId="17" fillId="0" borderId="0" xfId="0" applyFont="1" applyAlignment="1">
      <alignment horizontal="center" vertical="center"/>
    </xf>
    <xf numFmtId="9" fontId="17" fillId="0" borderId="0" xfId="3" applyFont="1" applyFill="1" applyBorder="1" applyAlignment="1">
      <alignment horizontal="center" vertical="center"/>
    </xf>
    <xf numFmtId="166" fontId="17" fillId="0" borderId="0" xfId="6" applyFont="1" applyFill="1" applyBorder="1" applyAlignment="1">
      <alignment horizontal="left" vertical="center"/>
    </xf>
    <xf numFmtId="9" fontId="3" fillId="0" borderId="0" xfId="0" applyNumberFormat="1" applyFont="1" applyAlignment="1">
      <alignment horizontal="center" vertical="center"/>
    </xf>
    <xf numFmtId="0" fontId="8" fillId="0" borderId="0" xfId="7" applyFont="1" applyAlignment="1">
      <alignment vertical="center" wrapText="1"/>
    </xf>
    <xf numFmtId="172" fontId="4" fillId="0" borderId="0" xfId="0" applyNumberFormat="1" applyFont="1"/>
    <xf numFmtId="172" fontId="4" fillId="0" borderId="0" xfId="5" applyNumberFormat="1" applyFont="1" applyFill="1" applyBorder="1"/>
    <xf numFmtId="0" fontId="8" fillId="0" borderId="0" xfId="7" applyFont="1" applyAlignment="1">
      <alignment horizontal="right" vertical="center" wrapText="1"/>
    </xf>
    <xf numFmtId="10" fontId="7" fillId="0" borderId="0" xfId="7" applyNumberFormat="1" applyFont="1" applyAlignment="1">
      <alignment vertical="center" wrapText="1"/>
    </xf>
    <xf numFmtId="174" fontId="7" fillId="0" borderId="0" xfId="7" applyNumberFormat="1" applyFont="1" applyAlignment="1">
      <alignment vertical="center" wrapText="1"/>
    </xf>
    <xf numFmtId="172" fontId="8" fillId="0" borderId="0" xfId="7" applyNumberFormat="1" applyFont="1" applyAlignment="1">
      <alignment vertical="center" wrapText="1"/>
    </xf>
    <xf numFmtId="170" fontId="8" fillId="0" borderId="0" xfId="7" applyNumberFormat="1" applyFont="1" applyAlignment="1">
      <alignment vertical="center" wrapText="1"/>
    </xf>
    <xf numFmtId="10" fontId="10" fillId="7" borderId="11" xfId="3" applyNumberFormat="1" applyFont="1" applyFill="1" applyBorder="1" applyAlignment="1">
      <alignment horizontal="center" vertical="center"/>
    </xf>
    <xf numFmtId="10" fontId="8" fillId="6" borderId="11" xfId="3" applyNumberFormat="1" applyFont="1" applyFill="1" applyBorder="1" applyAlignment="1">
      <alignment horizontal="center" vertical="center"/>
    </xf>
    <xf numFmtId="0" fontId="3" fillId="0" borderId="17" xfId="8" applyFont="1" applyBorder="1" applyAlignment="1">
      <alignment vertical="center" wrapText="1"/>
    </xf>
    <xf numFmtId="10" fontId="3" fillId="0" borderId="9" xfId="9" applyNumberFormat="1" applyFont="1" applyBorder="1" applyAlignment="1">
      <alignment horizontal="right" vertical="center"/>
    </xf>
    <xf numFmtId="0" fontId="3" fillId="0" borderId="9" xfId="8" applyFont="1" applyBorder="1" applyAlignment="1">
      <alignment vertical="center" wrapText="1"/>
    </xf>
    <xf numFmtId="10" fontId="3" fillId="0" borderId="9" xfId="9" applyNumberFormat="1" applyFont="1" applyFill="1" applyBorder="1" applyAlignment="1">
      <alignment horizontal="right" vertical="center"/>
    </xf>
    <xf numFmtId="0" fontId="3" fillId="0" borderId="9" xfId="8" applyFont="1" applyBorder="1" applyAlignment="1">
      <alignment vertical="center"/>
    </xf>
    <xf numFmtId="173" fontId="21" fillId="0" borderId="0" xfId="3" applyNumberFormat="1" applyFont="1" applyBorder="1" applyAlignment="1">
      <alignment horizontal="center" vertical="center"/>
    </xf>
    <xf numFmtId="3" fontId="6" fillId="0" borderId="18" xfId="0" applyNumberFormat="1" applyFont="1" applyBorder="1" applyAlignment="1">
      <alignment horizontal="left" vertical="center"/>
    </xf>
    <xf numFmtId="3" fontId="6" fillId="0" borderId="3" xfId="0" applyNumberFormat="1" applyFont="1" applyBorder="1" applyAlignment="1">
      <alignment horizontal="left" vertical="center"/>
    </xf>
    <xf numFmtId="0" fontId="6" fillId="0" borderId="18" xfId="0" applyFont="1" applyBorder="1" applyAlignment="1">
      <alignment vertical="center"/>
    </xf>
    <xf numFmtId="0" fontId="6" fillId="0" borderId="3" xfId="0" applyFont="1" applyBorder="1" applyAlignment="1">
      <alignment vertical="center"/>
    </xf>
    <xf numFmtId="0" fontId="6" fillId="0" borderId="21" xfId="0" applyFont="1" applyBorder="1" applyAlignment="1">
      <alignment vertical="center"/>
    </xf>
    <xf numFmtId="9" fontId="7" fillId="0" borderId="9" xfId="3" applyFont="1" applyBorder="1" applyAlignment="1">
      <alignment horizontal="center" vertical="center"/>
    </xf>
    <xf numFmtId="0" fontId="4" fillId="8" borderId="9" xfId="8" applyFont="1" applyFill="1" applyBorder="1" applyAlignment="1">
      <alignment vertical="center"/>
    </xf>
    <xf numFmtId="10" fontId="4" fillId="8" borderId="9" xfId="9" applyNumberFormat="1" applyFont="1" applyFill="1" applyBorder="1" applyAlignment="1">
      <alignment vertical="center"/>
    </xf>
    <xf numFmtId="173" fontId="4" fillId="8" borderId="9" xfId="9" applyNumberFormat="1" applyFont="1" applyFill="1" applyBorder="1" applyAlignment="1">
      <alignment vertical="center"/>
    </xf>
    <xf numFmtId="175" fontId="4" fillId="8" borderId="9" xfId="9" applyNumberFormat="1" applyFont="1" applyFill="1" applyBorder="1" applyAlignment="1">
      <alignment vertical="center"/>
    </xf>
    <xf numFmtId="10" fontId="3" fillId="0" borderId="9" xfId="9" applyNumberFormat="1" applyFont="1" applyBorder="1" applyAlignment="1">
      <alignment vertical="center"/>
    </xf>
    <xf numFmtId="173" fontId="3" fillId="0" borderId="9" xfId="9" applyNumberFormat="1" applyFont="1" applyBorder="1" applyAlignment="1">
      <alignment vertical="center"/>
    </xf>
    <xf numFmtId="173" fontId="3" fillId="0" borderId="9" xfId="9" applyNumberFormat="1" applyFont="1" applyFill="1" applyBorder="1" applyAlignment="1">
      <alignment vertical="center"/>
    </xf>
    <xf numFmtId="175" fontId="4" fillId="8" borderId="9" xfId="9" applyNumberFormat="1" applyFont="1" applyFill="1" applyBorder="1" applyAlignment="1">
      <alignment horizontal="right" vertical="center"/>
    </xf>
    <xf numFmtId="175" fontId="3" fillId="0" borderId="9" xfId="9" applyNumberFormat="1" applyFont="1" applyBorder="1" applyAlignment="1">
      <alignment vertical="center"/>
    </xf>
    <xf numFmtId="0" fontId="0" fillId="0" borderId="9" xfId="0" applyBorder="1" applyAlignment="1">
      <alignment vertical="center"/>
    </xf>
    <xf numFmtId="0" fontId="0" fillId="5" borderId="0" xfId="0" applyFill="1" applyAlignment="1">
      <alignment vertical="center"/>
    </xf>
    <xf numFmtId="0" fontId="1" fillId="5" borderId="0" xfId="0" applyFont="1" applyFill="1" applyAlignment="1">
      <alignment vertical="center"/>
    </xf>
    <xf numFmtId="175" fontId="7" fillId="0" borderId="9" xfId="3" applyNumberFormat="1" applyFont="1" applyFill="1" applyBorder="1" applyAlignment="1">
      <alignment horizontal="center" vertical="center"/>
    </xf>
    <xf numFmtId="0" fontId="6" fillId="0" borderId="18" xfId="0" applyFont="1" applyBorder="1" applyAlignment="1">
      <alignment horizontal="left" vertical="center"/>
    </xf>
    <xf numFmtId="0" fontId="6" fillId="0" borderId="3" xfId="0" applyFont="1" applyBorder="1" applyAlignment="1">
      <alignment horizontal="center" vertical="center"/>
    </xf>
    <xf numFmtId="0" fontId="24" fillId="10" borderId="23" xfId="0" applyFont="1" applyFill="1" applyBorder="1" applyAlignment="1">
      <alignment horizontal="center" vertical="center" wrapText="1"/>
    </xf>
    <xf numFmtId="0" fontId="25" fillId="10" borderId="13" xfId="0" applyFont="1" applyFill="1" applyBorder="1" applyAlignment="1">
      <alignment horizontal="center" vertical="center" wrapText="1"/>
    </xf>
    <xf numFmtId="0" fontId="24" fillId="10" borderId="25" xfId="0" applyFont="1" applyFill="1" applyBorder="1" applyAlignment="1">
      <alignment horizontal="center" vertical="center" wrapText="1"/>
    </xf>
    <xf numFmtId="0" fontId="26" fillId="0" borderId="17" xfId="0" applyFont="1" applyBorder="1" applyAlignment="1">
      <alignment horizontal="center" vertical="center"/>
    </xf>
    <xf numFmtId="0" fontId="26" fillId="0" borderId="16" xfId="0" applyFont="1" applyBorder="1" applyAlignment="1">
      <alignment horizontal="center" vertical="center"/>
    </xf>
    <xf numFmtId="170" fontId="26" fillId="0" borderId="25" xfId="0" applyNumberFormat="1" applyFont="1" applyBorder="1" applyAlignment="1">
      <alignment horizontal="center" vertical="center"/>
    </xf>
    <xf numFmtId="0" fontId="26" fillId="10" borderId="32" xfId="0" applyFont="1" applyFill="1" applyBorder="1" applyAlignment="1">
      <alignment vertical="center"/>
    </xf>
    <xf numFmtId="0" fontId="26" fillId="10" borderId="8" xfId="0" applyFont="1" applyFill="1" applyBorder="1" applyAlignment="1">
      <alignment vertical="center"/>
    </xf>
    <xf numFmtId="0" fontId="24" fillId="10" borderId="22" xfId="0" applyFont="1" applyFill="1" applyBorder="1" applyAlignment="1">
      <alignment vertical="center" wrapText="1"/>
    </xf>
    <xf numFmtId="170" fontId="24" fillId="10" borderId="22" xfId="0" applyNumberFormat="1" applyFont="1" applyFill="1" applyBorder="1" applyAlignment="1">
      <alignment vertical="center"/>
    </xf>
    <xf numFmtId="0" fontId="26" fillId="0" borderId="18" xfId="0" applyFont="1" applyBorder="1" applyAlignment="1">
      <alignment vertical="center"/>
    </xf>
    <xf numFmtId="170" fontId="26" fillId="0" borderId="15" xfId="0" applyNumberFormat="1" applyFont="1" applyBorder="1" applyAlignment="1">
      <alignment horizontal="center" vertical="center"/>
    </xf>
    <xf numFmtId="0" fontId="26" fillId="0" borderId="23" xfId="0" applyFont="1" applyBorder="1" applyAlignment="1">
      <alignment vertical="center"/>
    </xf>
    <xf numFmtId="0" fontId="26" fillId="10" borderId="23" xfId="0" applyFont="1" applyFill="1" applyBorder="1" applyAlignment="1">
      <alignment vertical="center"/>
    </xf>
    <xf numFmtId="0" fontId="26" fillId="10" borderId="24" xfId="0" applyFont="1" applyFill="1" applyBorder="1" applyAlignment="1">
      <alignment vertical="center"/>
    </xf>
    <xf numFmtId="0" fontId="24" fillId="10" borderId="25" xfId="0" applyFont="1" applyFill="1" applyBorder="1" applyAlignment="1">
      <alignment vertical="center" wrapText="1"/>
    </xf>
    <xf numFmtId="170" fontId="24" fillId="10" borderId="25" xfId="0" applyNumberFormat="1" applyFont="1" applyFill="1" applyBorder="1" applyAlignment="1">
      <alignment vertical="center"/>
    </xf>
    <xf numFmtId="167" fontId="28" fillId="2" borderId="28" xfId="2" applyFont="1" applyFill="1" applyBorder="1" applyAlignment="1">
      <alignment horizontal="center" vertical="center"/>
    </xf>
    <xf numFmtId="0" fontId="26" fillId="5" borderId="0" xfId="0" applyFont="1" applyFill="1" applyAlignment="1">
      <alignment vertical="center"/>
    </xf>
    <xf numFmtId="166" fontId="32" fillId="5" borderId="0" xfId="6" applyFont="1" applyFill="1" applyBorder="1" applyAlignment="1">
      <alignment horizontal="left" vertical="center"/>
    </xf>
    <xf numFmtId="0" fontId="32" fillId="5" borderId="0" xfId="0" applyFont="1" applyFill="1" applyAlignment="1">
      <alignment horizontal="center" vertical="center"/>
    </xf>
    <xf numFmtId="0" fontId="32" fillId="5" borderId="0" xfId="0" applyFont="1" applyFill="1" applyAlignment="1">
      <alignment vertical="center"/>
    </xf>
    <xf numFmtId="177" fontId="8" fillId="4" borderId="1" xfId="0" applyNumberFormat="1" applyFont="1" applyFill="1" applyBorder="1" applyAlignment="1">
      <alignment horizontal="left" vertical="center"/>
    </xf>
    <xf numFmtId="177" fontId="8" fillId="4" borderId="10" xfId="0" applyNumberFormat="1" applyFont="1" applyFill="1" applyBorder="1" applyAlignment="1">
      <alignment horizontal="left" vertical="center"/>
    </xf>
    <xf numFmtId="177" fontId="10" fillId="7" borderId="10" xfId="0" applyNumberFormat="1" applyFont="1" applyFill="1" applyBorder="1" applyAlignment="1">
      <alignment horizontal="center" vertical="center"/>
    </xf>
    <xf numFmtId="0" fontId="7" fillId="5" borderId="18" xfId="0" applyFont="1" applyFill="1" applyBorder="1" applyAlignment="1">
      <alignment horizontal="center" vertical="center" wrapText="1"/>
    </xf>
    <xf numFmtId="180" fontId="31" fillId="2" borderId="12" xfId="2" applyNumberFormat="1" applyFont="1" applyFill="1" applyBorder="1" applyAlignment="1">
      <alignment horizontal="center" vertical="center"/>
    </xf>
    <xf numFmtId="176" fontId="14" fillId="2" borderId="12" xfId="2" applyNumberFormat="1" applyFont="1" applyFill="1" applyBorder="1" applyAlignment="1">
      <alignment horizontal="center" vertical="center"/>
    </xf>
    <xf numFmtId="176" fontId="33" fillId="2" borderId="12" xfId="2" applyNumberFormat="1" applyFont="1" applyFill="1" applyBorder="1" applyAlignment="1">
      <alignment horizontal="center" vertical="center"/>
    </xf>
    <xf numFmtId="166" fontId="7" fillId="3" borderId="9" xfId="6" applyFont="1" applyFill="1" applyBorder="1" applyAlignment="1">
      <alignment horizontal="right" vertical="center"/>
    </xf>
    <xf numFmtId="170" fontId="27" fillId="3" borderId="13" xfId="0" applyNumberFormat="1" applyFont="1" applyFill="1" applyBorder="1" applyAlignment="1">
      <alignment horizontal="center" vertical="center" wrapText="1"/>
    </xf>
    <xf numFmtId="10" fontId="27" fillId="3" borderId="3" xfId="0" applyNumberFormat="1" applyFont="1" applyFill="1" applyBorder="1" applyAlignment="1">
      <alignment horizontal="center" vertical="center" wrapText="1"/>
    </xf>
    <xf numFmtId="173" fontId="3" fillId="0" borderId="0" xfId="3" applyNumberFormat="1" applyFont="1" applyFill="1" applyBorder="1" applyAlignment="1">
      <alignment horizontal="center" vertical="center"/>
    </xf>
    <xf numFmtId="0" fontId="6" fillId="0" borderId="9" xfId="0" applyFont="1" applyBorder="1" applyAlignment="1">
      <alignment vertical="center"/>
    </xf>
    <xf numFmtId="1" fontId="6" fillId="0" borderId="21" xfId="33" applyNumberFormat="1" applyFont="1" applyBorder="1" applyAlignment="1">
      <alignment horizontal="left" vertical="center"/>
    </xf>
    <xf numFmtId="9" fontId="8" fillId="0" borderId="0" xfId="3" applyFont="1" applyFill="1" applyBorder="1" applyAlignment="1">
      <alignment horizontal="center"/>
    </xf>
    <xf numFmtId="9" fontId="6" fillId="0" borderId="3" xfId="3" applyFont="1" applyBorder="1" applyAlignment="1">
      <alignment horizontal="left" vertical="center"/>
    </xf>
    <xf numFmtId="9" fontId="8" fillId="0" borderId="0" xfId="3" applyFont="1" applyAlignment="1">
      <alignment horizontal="center" vertical="center"/>
    </xf>
    <xf numFmtId="9" fontId="12" fillId="4" borderId="9" xfId="3" applyFont="1" applyFill="1" applyBorder="1" applyAlignment="1">
      <alignment horizontal="center" vertical="center"/>
    </xf>
    <xf numFmtId="9" fontId="7" fillId="0" borderId="0" xfId="3" applyFont="1" applyAlignment="1">
      <alignment horizontal="center" vertical="center"/>
    </xf>
    <xf numFmtId="9" fontId="7" fillId="0" borderId="19" xfId="3" applyFont="1" applyBorder="1" applyAlignment="1">
      <alignment horizontal="center" vertical="center"/>
    </xf>
    <xf numFmtId="9" fontId="24" fillId="10" borderId="25" xfId="3" applyFont="1" applyFill="1" applyBorder="1" applyAlignment="1">
      <alignment horizontal="center" vertical="center" wrapText="1"/>
    </xf>
    <xf numFmtId="9" fontId="26" fillId="0" borderId="13" xfId="3" applyFont="1" applyBorder="1" applyAlignment="1">
      <alignment horizontal="center" vertical="center" wrapText="1"/>
    </xf>
    <xf numFmtId="9" fontId="24" fillId="10" borderId="8" xfId="3" applyFont="1" applyFill="1" applyBorder="1" applyAlignment="1">
      <alignment vertical="center"/>
    </xf>
    <xf numFmtId="9" fontId="26" fillId="10" borderId="24" xfId="3" applyFont="1" applyFill="1" applyBorder="1" applyAlignment="1">
      <alignment vertical="center"/>
    </xf>
    <xf numFmtId="9" fontId="26" fillId="5" borderId="0" xfId="3" applyFont="1" applyFill="1" applyAlignment="1">
      <alignment vertical="center"/>
    </xf>
    <xf numFmtId="9" fontId="32" fillId="5" borderId="0" xfId="3" applyFont="1" applyFill="1" applyAlignment="1">
      <alignment horizontal="center" vertical="center"/>
    </xf>
    <xf numFmtId="9" fontId="8" fillId="0" borderId="0" xfId="3" applyFont="1" applyAlignment="1">
      <alignment vertical="center"/>
    </xf>
    <xf numFmtId="9" fontId="8" fillId="0" borderId="0" xfId="3" applyFont="1" applyAlignment="1">
      <alignment horizontal="left" vertical="center"/>
    </xf>
    <xf numFmtId="9" fontId="7" fillId="0" borderId="0" xfId="3" applyFont="1" applyAlignment="1">
      <alignment horizontal="right"/>
    </xf>
    <xf numFmtId="9" fontId="7" fillId="0" borderId="0" xfId="3" applyFont="1" applyFill="1" applyBorder="1" applyAlignment="1">
      <alignment horizontal="center"/>
    </xf>
    <xf numFmtId="9" fontId="8" fillId="0" borderId="0" xfId="3" applyFont="1" applyAlignment="1">
      <alignment vertical="center" wrapText="1"/>
    </xf>
    <xf numFmtId="9" fontId="7" fillId="0" borderId="0" xfId="3" applyFont="1" applyAlignment="1">
      <alignment horizontal="center" vertical="center" wrapText="1"/>
    </xf>
    <xf numFmtId="9" fontId="8" fillId="0" borderId="0" xfId="3" applyFont="1" applyAlignment="1">
      <alignment horizontal="center" vertical="center" wrapText="1"/>
    </xf>
    <xf numFmtId="0" fontId="1" fillId="0" borderId="0" xfId="0" applyFont="1" applyAlignment="1">
      <alignment vertical="center"/>
    </xf>
    <xf numFmtId="10" fontId="1" fillId="0" borderId="0" xfId="0" applyNumberFormat="1" applyFont="1" applyAlignment="1">
      <alignment vertical="center"/>
    </xf>
    <xf numFmtId="10" fontId="1" fillId="5" borderId="0" xfId="0" applyNumberFormat="1" applyFont="1" applyFill="1" applyAlignment="1">
      <alignment vertical="center"/>
    </xf>
    <xf numFmtId="179" fontId="1" fillId="0" borderId="0" xfId="0" applyNumberFormat="1" applyFont="1" applyAlignment="1">
      <alignment vertical="center"/>
    </xf>
    <xf numFmtId="0" fontId="0" fillId="0" borderId="0" xfId="0" applyAlignment="1">
      <alignment vertical="center"/>
    </xf>
    <xf numFmtId="175" fontId="3" fillId="0" borderId="9" xfId="9" applyNumberFormat="1" applyFont="1" applyFill="1" applyBorder="1" applyAlignment="1">
      <alignment vertical="center"/>
    </xf>
    <xf numFmtId="9" fontId="6" fillId="0" borderId="18" xfId="3" applyFont="1" applyBorder="1" applyAlignment="1">
      <alignment horizontal="left" vertical="center"/>
    </xf>
    <xf numFmtId="0" fontId="10" fillId="7" borderId="9" xfId="0" applyFont="1" applyFill="1" applyBorder="1" applyAlignment="1">
      <alignment horizontal="left"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xf>
    <xf numFmtId="0" fontId="10" fillId="7" borderId="9" xfId="0" applyFont="1" applyFill="1" applyBorder="1" applyAlignment="1">
      <alignment horizontal="center" vertical="center" wrapText="1"/>
    </xf>
    <xf numFmtId="0" fontId="11" fillId="4" borderId="9" xfId="0" applyFont="1" applyFill="1" applyBorder="1" applyAlignment="1">
      <alignment horizontal="center" vertical="center"/>
    </xf>
    <xf numFmtId="0" fontId="8" fillId="4" borderId="9" xfId="0" applyFont="1" applyFill="1" applyBorder="1" applyAlignment="1">
      <alignment horizontal="center" vertical="center"/>
    </xf>
    <xf numFmtId="0" fontId="11" fillId="4" borderId="4"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6" fillId="0" borderId="9" xfId="0" applyFont="1" applyBorder="1" applyAlignment="1">
      <alignment horizontal="left" vertical="center"/>
    </xf>
    <xf numFmtId="0" fontId="8" fillId="4" borderId="9" xfId="0" applyFont="1" applyFill="1" applyBorder="1" applyAlignment="1">
      <alignment horizontal="center" vertical="center" wrapText="1"/>
    </xf>
    <xf numFmtId="9" fontId="11" fillId="4" borderId="9" xfId="3" applyFont="1" applyFill="1" applyBorder="1" applyAlignment="1">
      <alignment horizontal="center" vertical="center"/>
    </xf>
    <xf numFmtId="0" fontId="26" fillId="0" borderId="32"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22" xfId="0" applyFont="1" applyBorder="1" applyAlignment="1">
      <alignment horizontal="center" vertical="center" wrapText="1"/>
    </xf>
    <xf numFmtId="0" fontId="22" fillId="7" borderId="6" xfId="0" applyFont="1" applyFill="1" applyBorder="1" applyAlignment="1">
      <alignment horizontal="center" vertical="center" wrapText="1"/>
    </xf>
    <xf numFmtId="0" fontId="22" fillId="7" borderId="7" xfId="0" applyFont="1" applyFill="1" applyBorder="1" applyAlignment="1">
      <alignment horizontal="center" vertical="center" wrapText="1"/>
    </xf>
    <xf numFmtId="0" fontId="7" fillId="5" borderId="18" xfId="0"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21" xfId="0" applyFont="1" applyFill="1" applyBorder="1" applyAlignment="1">
      <alignment horizontal="left" vertical="center" wrapText="1"/>
    </xf>
    <xf numFmtId="0" fontId="8" fillId="4" borderId="18" xfId="0" applyFont="1" applyFill="1" applyBorder="1" applyAlignment="1">
      <alignment horizontal="center" vertical="center"/>
    </xf>
    <xf numFmtId="0" fontId="8" fillId="4" borderId="21" xfId="0" applyFont="1" applyFill="1" applyBorder="1" applyAlignment="1">
      <alignment horizontal="center" vertical="center"/>
    </xf>
    <xf numFmtId="0" fontId="3" fillId="0" borderId="18"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18" xfId="0" applyFont="1" applyBorder="1" applyAlignment="1">
      <alignment horizontal="center" vertical="center"/>
    </xf>
    <xf numFmtId="0" fontId="3" fillId="0" borderId="21" xfId="0" applyFont="1" applyBorder="1" applyAlignment="1">
      <alignment horizontal="center" vertical="center"/>
    </xf>
    <xf numFmtId="0" fontId="8" fillId="0" borderId="0" xfId="0" applyFont="1" applyAlignment="1">
      <alignment horizontal="center" vertical="center"/>
    </xf>
    <xf numFmtId="0" fontId="15" fillId="4" borderId="14" xfId="0" applyFont="1" applyFill="1" applyBorder="1" applyAlignment="1">
      <alignment horizontal="center" vertical="center"/>
    </xf>
    <xf numFmtId="0" fontId="15" fillId="4" borderId="29" xfId="0" applyFont="1" applyFill="1" applyBorder="1" applyAlignment="1">
      <alignment horizontal="center" vertical="center"/>
    </xf>
    <xf numFmtId="0" fontId="15" fillId="4" borderId="26" xfId="0" applyFont="1" applyFill="1" applyBorder="1" applyAlignment="1">
      <alignment horizontal="center" vertical="center"/>
    </xf>
    <xf numFmtId="0" fontId="15" fillId="4" borderId="27" xfId="0" applyFont="1" applyFill="1" applyBorder="1" applyAlignment="1">
      <alignment horizontal="center" vertical="center"/>
    </xf>
    <xf numFmtId="0" fontId="23" fillId="9" borderId="9" xfId="0" applyFont="1" applyFill="1" applyBorder="1" applyAlignment="1">
      <alignment horizontal="center" vertical="center"/>
    </xf>
    <xf numFmtId="0" fontId="23" fillId="10" borderId="30" xfId="0" applyFont="1" applyFill="1" applyBorder="1" applyAlignment="1">
      <alignment horizontal="center" vertical="center"/>
    </xf>
    <xf numFmtId="0" fontId="23" fillId="10" borderId="0" xfId="0" applyFont="1" applyFill="1" applyAlignment="1">
      <alignment horizontal="center" vertical="center"/>
    </xf>
    <xf numFmtId="0" fontId="23" fillId="10" borderId="31" xfId="0" applyFont="1" applyFill="1" applyBorder="1" applyAlignment="1">
      <alignment horizontal="center" vertical="center"/>
    </xf>
    <xf numFmtId="0" fontId="23" fillId="10" borderId="20" xfId="0" applyFont="1" applyFill="1" applyBorder="1" applyAlignment="1">
      <alignment horizontal="center" vertical="center"/>
    </xf>
    <xf numFmtId="0" fontId="24" fillId="10" borderId="18" xfId="0" applyFont="1" applyFill="1" applyBorder="1" applyAlignment="1">
      <alignment horizontal="center" vertical="center" wrapText="1"/>
    </xf>
    <xf numFmtId="0" fontId="24" fillId="10" borderId="3" xfId="0" applyFont="1" applyFill="1" applyBorder="1" applyAlignment="1">
      <alignment horizontal="center" vertical="center" wrapText="1"/>
    </xf>
    <xf numFmtId="0" fontId="24" fillId="10" borderId="21" xfId="0" applyFont="1" applyFill="1" applyBorder="1" applyAlignment="1">
      <alignment horizontal="center" vertical="center" wrapText="1"/>
    </xf>
    <xf numFmtId="0" fontId="26" fillId="0" borderId="38" xfId="0" applyFont="1" applyBorder="1" applyAlignment="1">
      <alignment horizontal="center" vertical="center" wrapText="1"/>
    </xf>
    <xf numFmtId="0" fontId="26" fillId="0" borderId="31" xfId="0" applyFont="1" applyBorder="1" applyAlignment="1">
      <alignment horizontal="center" vertical="center" wrapText="1"/>
    </xf>
    <xf numFmtId="0" fontId="26" fillId="0" borderId="20" xfId="0" applyFont="1" applyBorder="1" applyAlignment="1">
      <alignment horizontal="center" vertical="center" wrapText="1"/>
    </xf>
    <xf numFmtId="0" fontId="23" fillId="10" borderId="33" xfId="0" applyFont="1" applyFill="1" applyBorder="1" applyAlignment="1">
      <alignment horizontal="center" vertical="center"/>
    </xf>
    <xf numFmtId="0" fontId="23" fillId="10" borderId="34" xfId="0" applyFont="1" applyFill="1" applyBorder="1" applyAlignment="1">
      <alignment horizontal="center" vertical="center"/>
    </xf>
    <xf numFmtId="0" fontId="26" fillId="0" borderId="5" xfId="0" applyFont="1" applyBorder="1" applyAlignment="1">
      <alignment horizontal="center" vertical="center"/>
    </xf>
    <xf numFmtId="0" fontId="30" fillId="10" borderId="35" xfId="0" applyFont="1" applyFill="1" applyBorder="1" applyAlignment="1">
      <alignment horizontal="center" vertical="center"/>
    </xf>
    <xf numFmtId="0" fontId="30" fillId="10" borderId="36" xfId="0" applyFont="1" applyFill="1" applyBorder="1" applyAlignment="1">
      <alignment horizontal="center" vertical="center"/>
    </xf>
    <xf numFmtId="0" fontId="23" fillId="10" borderId="35" xfId="0" applyFont="1" applyFill="1" applyBorder="1" applyAlignment="1">
      <alignment horizontal="center" vertical="center"/>
    </xf>
    <xf numFmtId="0" fontId="23" fillId="10" borderId="36" xfId="0" applyFont="1" applyFill="1" applyBorder="1" applyAlignment="1">
      <alignment horizontal="center" vertical="center"/>
    </xf>
    <xf numFmtId="0" fontId="23" fillId="10" borderId="37" xfId="0" applyFont="1" applyFill="1" applyBorder="1" applyAlignment="1">
      <alignment horizontal="center" vertical="center"/>
    </xf>
    <xf numFmtId="0" fontId="29" fillId="10" borderId="35" xfId="0" applyFont="1" applyFill="1" applyBorder="1" applyAlignment="1">
      <alignment horizontal="center" vertical="center"/>
    </xf>
    <xf numFmtId="0" fontId="29" fillId="10" borderId="36" xfId="0" applyFont="1" applyFill="1" applyBorder="1" applyAlignment="1">
      <alignment horizontal="center" vertical="center"/>
    </xf>
    <xf numFmtId="0" fontId="29" fillId="10" borderId="37" xfId="0" applyFont="1" applyFill="1" applyBorder="1" applyAlignment="1">
      <alignment horizontal="center" vertical="center"/>
    </xf>
    <xf numFmtId="0" fontId="6" fillId="0" borderId="18" xfId="0" applyFont="1" applyBorder="1" applyAlignment="1">
      <alignment horizontal="right" vertical="center"/>
    </xf>
    <xf numFmtId="0" fontId="6" fillId="0" borderId="21" xfId="0" applyFont="1" applyBorder="1" applyAlignment="1">
      <alignment horizontal="right" vertical="center"/>
    </xf>
    <xf numFmtId="0" fontId="8" fillId="4" borderId="4" xfId="0" applyFont="1" applyFill="1" applyBorder="1" applyAlignment="1">
      <alignment horizontal="center" vertical="center"/>
    </xf>
    <xf numFmtId="0" fontId="8" fillId="4" borderId="19" xfId="0" applyFont="1" applyFill="1" applyBorder="1" applyAlignment="1">
      <alignment horizontal="center" vertical="center"/>
    </xf>
    <xf numFmtId="9" fontId="11" fillId="4" borderId="19" xfId="3" applyFont="1" applyFill="1" applyBorder="1" applyAlignment="1">
      <alignment horizontal="center" vertical="center"/>
    </xf>
    <xf numFmtId="0" fontId="11" fillId="4" borderId="19" xfId="0" applyFont="1" applyFill="1" applyBorder="1" applyAlignment="1">
      <alignment horizontal="center" vertical="center"/>
    </xf>
    <xf numFmtId="0" fontId="19" fillId="8" borderId="9" xfId="8" applyFont="1" applyFill="1" applyBorder="1" applyAlignment="1">
      <alignment horizontal="center" vertical="center"/>
    </xf>
    <xf numFmtId="0" fontId="1" fillId="0" borderId="39" xfId="0" applyFont="1" applyBorder="1" applyAlignment="1">
      <alignment horizontal="center" vertical="center" wrapText="1"/>
    </xf>
    <xf numFmtId="0" fontId="32" fillId="0" borderId="0" xfId="0" applyFont="1"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right" vertical="center"/>
    </xf>
    <xf numFmtId="0" fontId="40" fillId="0" borderId="0" xfId="0" applyFont="1" applyAlignment="1">
      <alignment horizontal="right" vertical="center" wrapText="1"/>
    </xf>
    <xf numFmtId="0" fontId="39" fillId="0" borderId="0" xfId="0" applyFont="1" applyAlignment="1">
      <alignment vertical="center"/>
    </xf>
    <xf numFmtId="0" fontId="39" fillId="0" borderId="0" xfId="0" applyFont="1" applyAlignment="1">
      <alignment vertical="center" wrapText="1"/>
    </xf>
    <xf numFmtId="0" fontId="38" fillId="0" borderId="0" xfId="0" applyFont="1" applyAlignment="1">
      <alignment vertical="center"/>
    </xf>
    <xf numFmtId="0" fontId="38" fillId="0" borderId="0" xfId="0" applyFont="1" applyAlignment="1">
      <alignment horizontal="center" vertical="center"/>
    </xf>
    <xf numFmtId="166" fontId="38" fillId="0" borderId="0" xfId="6" applyFont="1" applyFill="1" applyBorder="1" applyAlignment="1">
      <alignment horizontal="left" vertical="center"/>
    </xf>
    <xf numFmtId="171" fontId="36" fillId="0" borderId="0" xfId="0" applyNumberFormat="1" applyFont="1" applyAlignment="1">
      <alignment horizontal="left" vertical="center"/>
    </xf>
    <xf numFmtId="0" fontId="40" fillId="0" borderId="0" xfId="0" applyFont="1" applyAlignment="1">
      <alignment horizontal="center" vertical="center"/>
    </xf>
    <xf numFmtId="0" fontId="42" fillId="0" borderId="0" xfId="0" applyFont="1" applyAlignment="1">
      <alignment horizontal="left" vertical="center" wrapText="1"/>
    </xf>
    <xf numFmtId="0" fontId="41" fillId="0" borderId="0" xfId="0" applyFont="1" applyBorder="1" applyAlignment="1">
      <alignment horizontal="center" vertical="center" wrapText="1"/>
    </xf>
    <xf numFmtId="0" fontId="30" fillId="11" borderId="0" xfId="0" applyFont="1" applyFill="1" applyBorder="1" applyAlignment="1">
      <alignment horizontal="center" vertical="center"/>
    </xf>
    <xf numFmtId="180" fontId="31" fillId="5" borderId="0" xfId="2" applyNumberFormat="1" applyFont="1" applyFill="1" applyBorder="1" applyAlignment="1">
      <alignment horizontal="center" vertical="center"/>
    </xf>
    <xf numFmtId="0" fontId="3" fillId="5" borderId="0" xfId="0" applyFont="1" applyFill="1"/>
    <xf numFmtId="0" fontId="3" fillId="5" borderId="0" xfId="0" applyFont="1" applyFill="1" applyAlignment="1">
      <alignment horizontal="center" vertical="center"/>
    </xf>
  </cellXfs>
  <cellStyles count="34">
    <cellStyle name="Comma" xfId="33" builtinId="3"/>
    <cellStyle name="Currency" xfId="2" xr:uid="{DAA6848D-7E84-4F2E-86EC-234D7A86ED44}"/>
    <cellStyle name="Hyperlink" xfId="1" xr:uid="{9356D0B2-0771-4B62-B9FC-B43ADDE09215}"/>
    <cellStyle name="Millares [0] 3 2" xfId="16" xr:uid="{954A632A-CAB9-440B-A399-B2DE7366B568}"/>
    <cellStyle name="Millares [0] 3 2 2" xfId="31" xr:uid="{E1F86E8B-DC07-4F31-B5AE-35C46A1A2C0E}"/>
    <cellStyle name="Millares 10" xfId="19" xr:uid="{42A8C51A-75CF-4347-872A-461EEA1C3A29}"/>
    <cellStyle name="Millares 10 2" xfId="32" xr:uid="{D5E9EC49-18B5-49A5-B98F-FB5356E2FD63}"/>
    <cellStyle name="Millares 12" xfId="13" xr:uid="{7498A6B9-EEB1-462E-93B9-94623B514408}"/>
    <cellStyle name="Millares 12 2" xfId="30" xr:uid="{41B7B545-91A2-42EA-8244-BA87CA6A586C}"/>
    <cellStyle name="Millares 2" xfId="4" xr:uid="{6D5EAEEF-C7C4-4256-A84A-B228F32C4BC5}"/>
    <cellStyle name="Millares 2 2" xfId="27" xr:uid="{33C83C54-2FBE-4788-95F2-3E32CF53509E}"/>
    <cellStyle name="Moneda [0] 2" xfId="6" xr:uid="{4B73FC74-75B8-4864-9A5D-3712C1D6780B}"/>
    <cellStyle name="Moneda [0] 2 2" xfId="20" xr:uid="{7258FD4F-F33D-4DEC-BBA4-A79EDAB1970F}"/>
    <cellStyle name="Moneda [0] 2 3" xfId="28" xr:uid="{59D7B6FE-DE0B-4935-9CDA-A4727E082F5F}"/>
    <cellStyle name="Moneda 10" xfId="15" xr:uid="{B14E954C-C3CB-468D-B20C-C8C2BA05D459}"/>
    <cellStyle name="Moneda 2" xfId="5" xr:uid="{DB04C786-27F8-4B30-9B55-A2186BD72A13}"/>
    <cellStyle name="Moneda 2 3 2" xfId="12" xr:uid="{3812413E-CD1A-49AE-B842-C7C5EF697DB8}"/>
    <cellStyle name="Moneda 2 3 2 2" xfId="29" xr:uid="{19C2A5E2-55B1-48DF-BA57-235FA888CE23}"/>
    <cellStyle name="Moneda 3" xfId="23" xr:uid="{C7993F15-F5B7-494F-BF87-480DB98654AE}"/>
    <cellStyle name="Moneda 4" xfId="24" xr:uid="{BCF2CC30-A081-479B-A085-EBD14BDA5F70}"/>
    <cellStyle name="Moneda 5" xfId="26" xr:uid="{15E5A3EC-75EE-4F39-AAC2-35072DDC45D6}"/>
    <cellStyle name="Normal" xfId="0" builtinId="0"/>
    <cellStyle name="Normal 10 2" xfId="17" xr:uid="{7C6DD2A0-54D5-443B-9320-15C36F1CCF0E}"/>
    <cellStyle name="Normal 14" xfId="22" xr:uid="{91F15CB8-2059-4D2C-B66F-B1AC1A040D3C}"/>
    <cellStyle name="Normal 2" xfId="25" xr:uid="{AB04A267-4015-47DE-80F2-2EBC430354A2}"/>
    <cellStyle name="Normal 2 2" xfId="7" xr:uid="{FF75EB2C-E5C8-44E0-89B0-6E71945B82ED}"/>
    <cellStyle name="Normal 2 2 2 2 2" xfId="10" xr:uid="{A54CDA39-1A50-45B8-98D7-E083E3590D63}"/>
    <cellStyle name="Normal 35" xfId="11" xr:uid="{93B0CA68-3BFF-453A-AD22-E74AE33F05C8}"/>
    <cellStyle name="Normal 5" xfId="8" xr:uid="{530663BD-F38A-4809-8DB2-8DA5B5D3840F}"/>
    <cellStyle name="Per cent" xfId="3" builtinId="5"/>
    <cellStyle name="Porcentaje 2 2" xfId="18" xr:uid="{228D0751-C729-4EC2-B016-0447C1F9CCF6}"/>
    <cellStyle name="Porcentaje 2 2 2" xfId="14" xr:uid="{A5AD389E-3193-4A61-AF10-C22E3E46DBA9}"/>
    <cellStyle name="Porcentaje 4" xfId="9" xr:uid="{B3DB4854-7C07-4AAD-8AD0-C724D87AA812}"/>
    <cellStyle name="Porcentual 9" xfId="21" xr:uid="{B05E4BC0-1671-48AF-BEFE-A20430100AE8}"/>
  </cellStyles>
  <dxfs count="0"/>
  <tableStyles count="0" defaultTableStyle="TableStyleMedium2" defaultPivotStyle="PivotStyleLight16"/>
  <colors>
    <mruColors>
      <color rgb="FFFFFF99"/>
      <color rgb="FFFFFFCC"/>
      <color rgb="FF3DA5A5"/>
      <color rgb="FFB95757"/>
      <color rgb="FFDBBFBD"/>
      <color rgb="FFE0B8D8"/>
      <color rgb="FFFFFF66"/>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9</xdr:col>
      <xdr:colOff>452968</xdr:colOff>
      <xdr:row>0</xdr:row>
      <xdr:rowOff>90432</xdr:rowOff>
    </xdr:from>
    <xdr:ext cx="1106009" cy="1088287"/>
    <xdr:pic>
      <xdr:nvPicPr>
        <xdr:cNvPr id="2" name="Imagen 1">
          <a:extLst>
            <a:ext uri="{FF2B5EF4-FFF2-40B4-BE49-F238E27FC236}">
              <a16:creationId xmlns:a16="http://schemas.microsoft.com/office/drawing/2014/main" id="{5E197F72-8975-B94D-A3CB-0B76172BC3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oneCellAnchor>
    <xdr:from>
      <xdr:col>3</xdr:col>
      <xdr:colOff>0</xdr:colOff>
      <xdr:row>66</xdr:row>
      <xdr:rowOff>0</xdr:rowOff>
    </xdr:from>
    <xdr:ext cx="304800" cy="301277"/>
    <xdr:sp macro="" textlink="">
      <xdr:nvSpPr>
        <xdr:cNvPr id="3" name="AutoShape 5">
          <a:extLst>
            <a:ext uri="{FF2B5EF4-FFF2-40B4-BE49-F238E27FC236}">
              <a16:creationId xmlns:a16="http://schemas.microsoft.com/office/drawing/2014/main" id="{D3241182-2BFD-C345-80A5-D4CEE086E3D3}"/>
            </a:ext>
            <a:ext uri="{147F2762-F138-4A5C-976F-8EAC2B608ADB}">
              <a16:predDERef xmlns:a16="http://schemas.microsoft.com/office/drawing/2014/main" pred="{755064CC-9A1E-43ED-B58F-653455DDB65A}"/>
            </a:ext>
          </a:extLst>
        </xdr:cNvPr>
        <xdr:cNvSpPr>
          <a:spLocks noChangeAspect="1" noChangeArrowheads="1"/>
        </xdr:cNvSpPr>
      </xdr:nvSpPr>
      <xdr:spPr bwMode="auto">
        <a:xfrm>
          <a:off x="2997200" y="27508200"/>
          <a:ext cx="304800" cy="3012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452968</xdr:colOff>
      <xdr:row>0</xdr:row>
      <xdr:rowOff>90432</xdr:rowOff>
    </xdr:from>
    <xdr:ext cx="1106009" cy="1088287"/>
    <xdr:pic>
      <xdr:nvPicPr>
        <xdr:cNvPr id="2" name="Imagen 1">
          <a:extLst>
            <a:ext uri="{FF2B5EF4-FFF2-40B4-BE49-F238E27FC236}">
              <a16:creationId xmlns:a16="http://schemas.microsoft.com/office/drawing/2014/main" id="{DC12F1AE-AEAB-BC4C-9225-B52F62AAA3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oneCellAnchor>
    <xdr:from>
      <xdr:col>9</xdr:col>
      <xdr:colOff>452968</xdr:colOff>
      <xdr:row>0</xdr:row>
      <xdr:rowOff>90432</xdr:rowOff>
    </xdr:from>
    <xdr:ext cx="1106009" cy="1088287"/>
    <xdr:pic>
      <xdr:nvPicPr>
        <xdr:cNvPr id="3" name="Imagen 2">
          <a:extLst>
            <a:ext uri="{FF2B5EF4-FFF2-40B4-BE49-F238E27FC236}">
              <a16:creationId xmlns:a16="http://schemas.microsoft.com/office/drawing/2014/main" id="{92F5BDB7-AF93-2944-8E7C-DF095F8947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oneCellAnchor>
    <xdr:from>
      <xdr:col>3</xdr:col>
      <xdr:colOff>0</xdr:colOff>
      <xdr:row>66</xdr:row>
      <xdr:rowOff>0</xdr:rowOff>
    </xdr:from>
    <xdr:ext cx="304800" cy="301277"/>
    <xdr:sp macro="" textlink="">
      <xdr:nvSpPr>
        <xdr:cNvPr id="5" name="AutoShape 5">
          <a:extLst>
            <a:ext uri="{FF2B5EF4-FFF2-40B4-BE49-F238E27FC236}">
              <a16:creationId xmlns:a16="http://schemas.microsoft.com/office/drawing/2014/main" id="{40373EF3-E358-FB43-84CC-F45B37F71EF4}"/>
            </a:ext>
            <a:ext uri="{147F2762-F138-4A5C-976F-8EAC2B608ADB}">
              <a16:predDERef xmlns:a16="http://schemas.microsoft.com/office/drawing/2014/main" pred="{755064CC-9A1E-43ED-B58F-653455DDB65A}"/>
            </a:ext>
          </a:extLst>
        </xdr:cNvPr>
        <xdr:cNvSpPr>
          <a:spLocks noChangeAspect="1" noChangeArrowheads="1"/>
        </xdr:cNvSpPr>
      </xdr:nvSpPr>
      <xdr:spPr bwMode="auto">
        <a:xfrm>
          <a:off x="4203700" y="17627600"/>
          <a:ext cx="304800" cy="3012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452968</xdr:colOff>
      <xdr:row>0</xdr:row>
      <xdr:rowOff>90432</xdr:rowOff>
    </xdr:from>
    <xdr:ext cx="1106009" cy="1088287"/>
    <xdr:pic>
      <xdr:nvPicPr>
        <xdr:cNvPr id="2" name="Imagen 1">
          <a:extLst>
            <a:ext uri="{FF2B5EF4-FFF2-40B4-BE49-F238E27FC236}">
              <a16:creationId xmlns:a16="http://schemas.microsoft.com/office/drawing/2014/main" id="{115D617A-66CE-0641-BE93-579063B5C9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416368" y="90432"/>
          <a:ext cx="1106009" cy="1088287"/>
        </a:xfrm>
        <a:prstGeom prst="rect">
          <a:avLst/>
        </a:prstGeom>
      </xdr:spPr>
    </xdr:pic>
    <xdr:clientData/>
  </xdr:oneCellAnchor>
  <xdr:oneCellAnchor>
    <xdr:from>
      <xdr:col>3</xdr:col>
      <xdr:colOff>0</xdr:colOff>
      <xdr:row>66</xdr:row>
      <xdr:rowOff>0</xdr:rowOff>
    </xdr:from>
    <xdr:ext cx="304800" cy="301277"/>
    <xdr:sp macro="" textlink="">
      <xdr:nvSpPr>
        <xdr:cNvPr id="3" name="AutoShape 5">
          <a:extLst>
            <a:ext uri="{FF2B5EF4-FFF2-40B4-BE49-F238E27FC236}">
              <a16:creationId xmlns:a16="http://schemas.microsoft.com/office/drawing/2014/main" id="{90CCFB5B-BB9D-4940-9002-303CBA9C7B37}"/>
            </a:ext>
            <a:ext uri="{147F2762-F138-4A5C-976F-8EAC2B608ADB}">
              <a16:predDERef xmlns:a16="http://schemas.microsoft.com/office/drawing/2014/main" pred="{755064CC-9A1E-43ED-B58F-653455DDB65A}"/>
            </a:ext>
          </a:extLst>
        </xdr:cNvPr>
        <xdr:cNvSpPr>
          <a:spLocks noChangeAspect="1" noChangeArrowheads="1"/>
        </xdr:cNvSpPr>
      </xdr:nvSpPr>
      <xdr:spPr bwMode="auto">
        <a:xfrm>
          <a:off x="2997200" y="27508200"/>
          <a:ext cx="304800" cy="3012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452968</xdr:colOff>
      <xdr:row>0</xdr:row>
      <xdr:rowOff>90432</xdr:rowOff>
    </xdr:from>
    <xdr:ext cx="1106009" cy="1088287"/>
    <xdr:pic>
      <xdr:nvPicPr>
        <xdr:cNvPr id="4" name="Imagen 1">
          <a:extLst>
            <a:ext uri="{FF2B5EF4-FFF2-40B4-BE49-F238E27FC236}">
              <a16:creationId xmlns:a16="http://schemas.microsoft.com/office/drawing/2014/main" id="{7FC5EBE0-0FBF-BB4B-A94A-81F76FB276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73368" y="90432"/>
          <a:ext cx="1106009" cy="1088287"/>
        </a:xfrm>
        <a:prstGeom prst="rect">
          <a:avLst/>
        </a:prstGeom>
      </xdr:spPr>
    </xdr:pic>
    <xdr:clientData/>
  </xdr:oneCellAnchor>
  <xdr:oneCellAnchor>
    <xdr:from>
      <xdr:col>9</xdr:col>
      <xdr:colOff>452968</xdr:colOff>
      <xdr:row>0</xdr:row>
      <xdr:rowOff>90432</xdr:rowOff>
    </xdr:from>
    <xdr:ext cx="1106009" cy="1088287"/>
    <xdr:pic>
      <xdr:nvPicPr>
        <xdr:cNvPr id="5" name="Imagen 2">
          <a:extLst>
            <a:ext uri="{FF2B5EF4-FFF2-40B4-BE49-F238E27FC236}">
              <a16:creationId xmlns:a16="http://schemas.microsoft.com/office/drawing/2014/main" id="{C17E1E68-C135-BF43-A91C-1C2F7903A1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73368" y="90432"/>
          <a:ext cx="1106009" cy="108828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9</xdr:col>
      <xdr:colOff>452968</xdr:colOff>
      <xdr:row>0</xdr:row>
      <xdr:rowOff>90432</xdr:rowOff>
    </xdr:from>
    <xdr:ext cx="1106009" cy="1088287"/>
    <xdr:pic>
      <xdr:nvPicPr>
        <xdr:cNvPr id="2" name="Imagen 1">
          <a:extLst>
            <a:ext uri="{FF2B5EF4-FFF2-40B4-BE49-F238E27FC236}">
              <a16:creationId xmlns:a16="http://schemas.microsoft.com/office/drawing/2014/main" id="{443C2EDC-D36F-5243-8A39-6C7E4FEAA2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98668" y="90432"/>
          <a:ext cx="1106009" cy="1088287"/>
        </a:xfrm>
        <a:prstGeom prst="rect">
          <a:avLst/>
        </a:prstGeom>
      </xdr:spPr>
    </xdr:pic>
    <xdr:clientData/>
  </xdr:oneCellAnchor>
  <xdr:oneCellAnchor>
    <xdr:from>
      <xdr:col>3</xdr:col>
      <xdr:colOff>0</xdr:colOff>
      <xdr:row>66</xdr:row>
      <xdr:rowOff>0</xdr:rowOff>
    </xdr:from>
    <xdr:ext cx="304800" cy="301277"/>
    <xdr:sp macro="" textlink="">
      <xdr:nvSpPr>
        <xdr:cNvPr id="3" name="AutoShape 5">
          <a:extLst>
            <a:ext uri="{FF2B5EF4-FFF2-40B4-BE49-F238E27FC236}">
              <a16:creationId xmlns:a16="http://schemas.microsoft.com/office/drawing/2014/main" id="{F3F3DD4C-F8F4-4E48-B0DC-D48AA6771BDC}"/>
            </a:ext>
            <a:ext uri="{147F2762-F138-4A5C-976F-8EAC2B608ADB}">
              <a16:predDERef xmlns:a16="http://schemas.microsoft.com/office/drawing/2014/main" pred="{755064CC-9A1E-43ED-B58F-653455DDB65A}"/>
            </a:ext>
          </a:extLst>
        </xdr:cNvPr>
        <xdr:cNvSpPr>
          <a:spLocks noChangeAspect="1" noChangeArrowheads="1"/>
        </xdr:cNvSpPr>
      </xdr:nvSpPr>
      <xdr:spPr bwMode="auto">
        <a:xfrm>
          <a:off x="2997200" y="27508200"/>
          <a:ext cx="304800" cy="30127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452968</xdr:colOff>
      <xdr:row>0</xdr:row>
      <xdr:rowOff>90432</xdr:rowOff>
    </xdr:from>
    <xdr:ext cx="1106009" cy="1088287"/>
    <xdr:pic>
      <xdr:nvPicPr>
        <xdr:cNvPr id="4" name="Imagen 1">
          <a:extLst>
            <a:ext uri="{FF2B5EF4-FFF2-40B4-BE49-F238E27FC236}">
              <a16:creationId xmlns:a16="http://schemas.microsoft.com/office/drawing/2014/main" id="{FC34AC56-83C6-2742-BAC8-7E74C8668A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159068" y="90432"/>
          <a:ext cx="1106009" cy="1088287"/>
        </a:xfrm>
        <a:prstGeom prst="rect">
          <a:avLst/>
        </a:prstGeom>
      </xdr:spPr>
    </xdr:pic>
    <xdr:clientData/>
  </xdr:oneCellAnchor>
  <xdr:oneCellAnchor>
    <xdr:from>
      <xdr:col>9</xdr:col>
      <xdr:colOff>452968</xdr:colOff>
      <xdr:row>0</xdr:row>
      <xdr:rowOff>90432</xdr:rowOff>
    </xdr:from>
    <xdr:ext cx="1106009" cy="1088287"/>
    <xdr:pic>
      <xdr:nvPicPr>
        <xdr:cNvPr id="5" name="Imagen 1">
          <a:extLst>
            <a:ext uri="{FF2B5EF4-FFF2-40B4-BE49-F238E27FC236}">
              <a16:creationId xmlns:a16="http://schemas.microsoft.com/office/drawing/2014/main" id="{FA5661F4-E6D1-9D40-9425-D46FFBFEAC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159068" y="90432"/>
          <a:ext cx="1106009" cy="1088287"/>
        </a:xfrm>
        <a:prstGeom prst="rect">
          <a:avLst/>
        </a:prstGeom>
      </xdr:spPr>
    </xdr:pic>
    <xdr:clientData/>
  </xdr:oneCellAnchor>
  <xdr:oneCellAnchor>
    <xdr:from>
      <xdr:col>9</xdr:col>
      <xdr:colOff>452968</xdr:colOff>
      <xdr:row>0</xdr:row>
      <xdr:rowOff>90432</xdr:rowOff>
    </xdr:from>
    <xdr:ext cx="1106009" cy="1088287"/>
    <xdr:pic>
      <xdr:nvPicPr>
        <xdr:cNvPr id="6" name="Imagen 2">
          <a:extLst>
            <a:ext uri="{FF2B5EF4-FFF2-40B4-BE49-F238E27FC236}">
              <a16:creationId xmlns:a16="http://schemas.microsoft.com/office/drawing/2014/main" id="{D90108CB-0104-7243-9EFC-ADE5936433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159068" y="90432"/>
          <a:ext cx="1106009" cy="108828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49</xdr:row>
      <xdr:rowOff>59507</xdr:rowOff>
    </xdr:from>
    <xdr:to>
      <xdr:col>7</xdr:col>
      <xdr:colOff>450297</xdr:colOff>
      <xdr:row>64</xdr:row>
      <xdr:rowOff>186317</xdr:rowOff>
    </xdr:to>
    <xdr:pic>
      <xdr:nvPicPr>
        <xdr:cNvPr id="2" name="Imagen 1">
          <a:extLst>
            <a:ext uri="{FF2B5EF4-FFF2-40B4-BE49-F238E27FC236}">
              <a16:creationId xmlns:a16="http://schemas.microsoft.com/office/drawing/2014/main" id="{FE40116D-2A43-6345-A58E-A5D36227C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99107"/>
          <a:ext cx="11715197" cy="2984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40A9C-1D28-1E4D-B1AB-5D613FF996C7}">
  <sheetPr>
    <tabColor theme="7" tint="0.39997558519241921"/>
  </sheetPr>
  <dimension ref="A1:Z202"/>
  <sheetViews>
    <sheetView showGridLines="0" view="pageBreakPreview" topLeftCell="A71" zoomScale="60" zoomScaleNormal="61" zoomScalePageLayoutView="93" workbookViewId="0">
      <selection activeCell="A73" sqref="A73:XFD83"/>
    </sheetView>
  </sheetViews>
  <sheetFormatPr baseColWidth="10" defaultColWidth="11.5" defaultRowHeight="15" x14ac:dyDescent="0.2"/>
  <cols>
    <col min="1" max="1" width="1.33203125" customWidth="1"/>
    <col min="2" max="2" width="8.5" style="34" customWidth="1"/>
    <col min="3" max="3" width="29.5" style="59" customWidth="1"/>
    <col min="4" max="4" width="16.5" style="59" customWidth="1"/>
    <col min="5" max="5" width="8.33203125" style="59" customWidth="1"/>
    <col min="6" max="6" width="9.5" style="1" customWidth="1"/>
    <col min="7" max="7" width="16.5" style="157" customWidth="1"/>
    <col min="8" max="8" width="19.5" style="60" customWidth="1"/>
    <col min="9" max="9" width="28.33203125" style="15" customWidth="1"/>
    <col min="10" max="10" width="19.5" style="15" customWidth="1"/>
    <col min="11" max="11" width="9.5" style="1" customWidth="1"/>
    <col min="12" max="12" width="2.5" style="15" customWidth="1"/>
    <col min="13" max="17" width="11.5" style="7" customWidth="1"/>
  </cols>
  <sheetData>
    <row r="1" spans="2:17" ht="39.75" customHeight="1" x14ac:dyDescent="0.2">
      <c r="B1" s="169" t="s">
        <v>0</v>
      </c>
      <c r="C1" s="169"/>
      <c r="D1" s="169"/>
      <c r="E1" s="169"/>
      <c r="F1" s="169"/>
      <c r="G1" s="169"/>
      <c r="H1" s="169"/>
      <c r="I1" s="169"/>
      <c r="J1" s="170"/>
      <c r="K1" s="170"/>
      <c r="L1" s="6"/>
    </row>
    <row r="2" spans="2:17" ht="49" customHeight="1" x14ac:dyDescent="0.2">
      <c r="B2" s="171" t="s">
        <v>1</v>
      </c>
      <c r="C2" s="171"/>
      <c r="D2" s="171"/>
      <c r="E2" s="171"/>
      <c r="F2" s="171"/>
      <c r="G2" s="171"/>
      <c r="H2" s="171"/>
      <c r="I2" s="171"/>
      <c r="J2" s="170"/>
      <c r="K2" s="170"/>
      <c r="L2" s="6"/>
    </row>
    <row r="3" spans="2:17" ht="20.25" customHeight="1" x14ac:dyDescent="0.2">
      <c r="B3" s="169" t="s">
        <v>2</v>
      </c>
      <c r="C3" s="169"/>
      <c r="D3" s="169"/>
      <c r="E3" s="169"/>
      <c r="F3" s="169"/>
      <c r="G3" s="169"/>
      <c r="H3" s="169"/>
      <c r="I3" s="169"/>
      <c r="J3" s="170"/>
      <c r="K3" s="170"/>
      <c r="L3" s="6"/>
    </row>
    <row r="4" spans="2:17" ht="21.75" customHeight="1" x14ac:dyDescent="0.2">
      <c r="B4" s="169"/>
      <c r="C4" s="169"/>
      <c r="D4" s="169"/>
      <c r="E4" s="169"/>
      <c r="F4" s="169"/>
      <c r="G4" s="169"/>
      <c r="H4" s="169"/>
      <c r="I4" s="169"/>
      <c r="J4" s="169"/>
      <c r="K4" s="169"/>
      <c r="L4" s="2"/>
    </row>
    <row r="5" spans="2:17" ht="3.75" customHeight="1" x14ac:dyDescent="0.2">
      <c r="B5" s="8"/>
      <c r="C5" s="9"/>
      <c r="D5" s="9"/>
      <c r="E5" s="9"/>
      <c r="F5" s="8"/>
      <c r="G5" s="142"/>
      <c r="H5" s="10"/>
      <c r="I5" s="11"/>
      <c r="J5" s="12"/>
      <c r="K5" s="139"/>
      <c r="L5" s="13"/>
    </row>
    <row r="6" spans="2:17" ht="54" customHeight="1" x14ac:dyDescent="0.2">
      <c r="B6" s="168" t="s">
        <v>3</v>
      </c>
      <c r="C6" s="168"/>
      <c r="D6" s="168"/>
      <c r="E6" s="168"/>
      <c r="F6" s="168"/>
      <c r="G6" s="168"/>
      <c r="H6" s="168"/>
      <c r="I6" s="168"/>
      <c r="J6" s="14"/>
      <c r="M6"/>
      <c r="N6"/>
      <c r="O6"/>
      <c r="P6"/>
      <c r="Q6"/>
    </row>
    <row r="7" spans="2:17" ht="39.5" customHeight="1" x14ac:dyDescent="0.2">
      <c r="B7" s="176" t="s">
        <v>4</v>
      </c>
      <c r="C7" s="176"/>
      <c r="D7" s="176"/>
      <c r="E7" s="176"/>
      <c r="F7" s="87" t="s">
        <v>5</v>
      </c>
      <c r="G7" s="143" t="s">
        <v>6</v>
      </c>
      <c r="H7" s="141">
        <v>3130</v>
      </c>
      <c r="I7" s="140"/>
      <c r="M7"/>
      <c r="N7"/>
      <c r="O7"/>
      <c r="P7"/>
      <c r="Q7"/>
    </row>
    <row r="8" spans="2:17" ht="32.25" customHeight="1" x14ac:dyDescent="0.2">
      <c r="B8" s="173" t="s">
        <v>7</v>
      </c>
      <c r="C8" s="177" t="s">
        <v>8</v>
      </c>
      <c r="D8" s="173"/>
      <c r="E8" s="174" t="s">
        <v>9</v>
      </c>
      <c r="F8" s="172" t="s">
        <v>10</v>
      </c>
      <c r="G8" s="178" t="s">
        <v>11</v>
      </c>
      <c r="H8" s="172" t="s">
        <v>12</v>
      </c>
      <c r="I8" s="172" t="s">
        <v>13</v>
      </c>
      <c r="J8" s="172" t="s">
        <v>14</v>
      </c>
      <c r="K8"/>
      <c r="L8"/>
      <c r="M8"/>
      <c r="N8"/>
      <c r="O8"/>
      <c r="P8"/>
      <c r="Q8"/>
    </row>
    <row r="9" spans="2:17" ht="21.75" customHeight="1" x14ac:dyDescent="0.2">
      <c r="B9" s="173"/>
      <c r="C9" s="177"/>
      <c r="D9" s="173"/>
      <c r="E9" s="175"/>
      <c r="F9" s="172"/>
      <c r="G9" s="178"/>
      <c r="H9" s="172"/>
      <c r="I9" s="172"/>
      <c r="J9" s="172"/>
      <c r="K9"/>
      <c r="L9"/>
      <c r="M9"/>
      <c r="N9"/>
      <c r="O9"/>
      <c r="P9"/>
      <c r="Q9"/>
    </row>
    <row r="10" spans="2:17" ht="12.75" customHeight="1" x14ac:dyDescent="0.2">
      <c r="B10" s="21"/>
      <c r="C10" s="22"/>
      <c r="D10" s="22"/>
      <c r="E10" s="22"/>
      <c r="F10" s="21"/>
      <c r="G10" s="144"/>
      <c r="H10" s="23"/>
      <c r="I10" s="23"/>
      <c r="J10" s="23"/>
      <c r="M10"/>
      <c r="N10"/>
      <c r="O10"/>
      <c r="P10"/>
      <c r="Q10"/>
    </row>
    <row r="11" spans="2:17" ht="39.5" customHeight="1" x14ac:dyDescent="0.2">
      <c r="B11" s="16">
        <v>10</v>
      </c>
      <c r="C11" s="17" t="s">
        <v>15</v>
      </c>
      <c r="D11" s="16" t="s">
        <v>16</v>
      </c>
      <c r="E11" s="19"/>
      <c r="F11" s="24" t="s">
        <v>17</v>
      </c>
      <c r="G11" s="145" t="s">
        <v>18</v>
      </c>
      <c r="H11" s="19" t="s">
        <v>19</v>
      </c>
      <c r="I11" s="19" t="s">
        <v>20</v>
      </c>
      <c r="J11" s="25">
        <f>SUM(I12:I16)</f>
        <v>0</v>
      </c>
      <c r="M11"/>
      <c r="N11"/>
      <c r="O11"/>
      <c r="P11"/>
      <c r="Q11"/>
    </row>
    <row r="12" spans="2:17" ht="39.5" customHeight="1" x14ac:dyDescent="0.2">
      <c r="B12" s="26" t="s">
        <v>21</v>
      </c>
      <c r="C12" s="27" t="s">
        <v>22</v>
      </c>
      <c r="D12" s="28" t="s">
        <v>23</v>
      </c>
      <c r="E12" s="29">
        <v>1</v>
      </c>
      <c r="F12" s="26">
        <v>5</v>
      </c>
      <c r="G12" s="91">
        <v>0.3</v>
      </c>
      <c r="H12" s="136"/>
      <c r="I12" s="30">
        <f>E12*(G12*F12)*H12</f>
        <v>0</v>
      </c>
      <c r="J12" s="31"/>
      <c r="M12"/>
      <c r="N12"/>
      <c r="O12"/>
      <c r="P12"/>
      <c r="Q12"/>
    </row>
    <row r="13" spans="2:17" ht="39.5" customHeight="1" x14ac:dyDescent="0.2">
      <c r="B13" s="26" t="s">
        <v>24</v>
      </c>
      <c r="C13" s="32" t="s">
        <v>25</v>
      </c>
      <c r="D13" s="28" t="s">
        <v>26</v>
      </c>
      <c r="E13" s="29">
        <v>1</v>
      </c>
      <c r="F13" s="26">
        <v>5</v>
      </c>
      <c r="G13" s="91">
        <v>0.5</v>
      </c>
      <c r="H13" s="136"/>
      <c r="I13" s="30">
        <f t="shared" ref="I13:I16" si="0">E13*(G13*F13)*H13</f>
        <v>0</v>
      </c>
      <c r="J13" s="31"/>
      <c r="M13"/>
      <c r="N13"/>
      <c r="O13"/>
      <c r="P13"/>
      <c r="Q13"/>
    </row>
    <row r="14" spans="2:17" ht="39.5" customHeight="1" x14ac:dyDescent="0.2">
      <c r="B14" s="26" t="s">
        <v>27</v>
      </c>
      <c r="C14" s="32" t="s">
        <v>28</v>
      </c>
      <c r="D14" s="28" t="s">
        <v>26</v>
      </c>
      <c r="E14" s="29">
        <v>1</v>
      </c>
      <c r="F14" s="26">
        <v>3</v>
      </c>
      <c r="G14" s="91">
        <v>0.2</v>
      </c>
      <c r="H14" s="136"/>
      <c r="I14" s="30">
        <f t="shared" si="0"/>
        <v>0</v>
      </c>
      <c r="J14" s="31"/>
      <c r="M14"/>
      <c r="N14"/>
      <c r="O14"/>
      <c r="P14"/>
      <c r="Q14"/>
    </row>
    <row r="15" spans="2:17" ht="39.5" customHeight="1" x14ac:dyDescent="0.2">
      <c r="B15" s="26" t="s">
        <v>29</v>
      </c>
      <c r="C15" s="32" t="s">
        <v>30</v>
      </c>
      <c r="D15" s="28" t="s">
        <v>31</v>
      </c>
      <c r="E15" s="29">
        <v>1</v>
      </c>
      <c r="F15" s="26">
        <v>4</v>
      </c>
      <c r="G15" s="91">
        <v>0.2</v>
      </c>
      <c r="H15" s="136"/>
      <c r="I15" s="30">
        <f t="shared" si="0"/>
        <v>0</v>
      </c>
      <c r="J15" s="31"/>
      <c r="M15"/>
      <c r="N15"/>
      <c r="O15"/>
      <c r="P15"/>
      <c r="Q15"/>
    </row>
    <row r="16" spans="2:17" ht="39.5" customHeight="1" x14ac:dyDescent="0.2">
      <c r="B16" s="26" t="s">
        <v>32</v>
      </c>
      <c r="C16" s="32" t="s">
        <v>33</v>
      </c>
      <c r="D16" s="28" t="s">
        <v>34</v>
      </c>
      <c r="E16" s="29">
        <v>1</v>
      </c>
      <c r="F16" s="26">
        <v>4</v>
      </c>
      <c r="G16" s="91">
        <v>0.3</v>
      </c>
      <c r="H16" s="136"/>
      <c r="I16" s="30">
        <f t="shared" si="0"/>
        <v>0</v>
      </c>
      <c r="J16" s="31"/>
      <c r="M16"/>
      <c r="N16"/>
      <c r="O16"/>
      <c r="P16"/>
      <c r="Q16"/>
    </row>
    <row r="17" spans="2:17" ht="10.5" customHeight="1" x14ac:dyDescent="0.2">
      <c r="C17" s="35"/>
      <c r="D17" s="36"/>
      <c r="E17" s="5"/>
      <c r="F17" s="34"/>
      <c r="G17" s="146"/>
      <c r="H17" s="37"/>
      <c r="I17" s="38"/>
      <c r="J17" s="31"/>
      <c r="M17"/>
      <c r="N17"/>
      <c r="O17"/>
      <c r="P17"/>
      <c r="Q17"/>
    </row>
    <row r="18" spans="2:17" ht="39.5" customHeight="1" x14ac:dyDescent="0.2">
      <c r="B18" s="16">
        <v>20</v>
      </c>
      <c r="C18" s="16" t="s">
        <v>35</v>
      </c>
      <c r="D18" s="16" t="s">
        <v>16</v>
      </c>
      <c r="E18" s="19"/>
      <c r="F18" s="24" t="s">
        <v>17</v>
      </c>
      <c r="G18" s="145" t="s">
        <v>18</v>
      </c>
      <c r="H18" s="19" t="s">
        <v>19</v>
      </c>
      <c r="I18" s="19" t="s">
        <v>20</v>
      </c>
      <c r="J18" s="25">
        <f>SUM(I19:I26)</f>
        <v>0</v>
      </c>
      <c r="M18"/>
      <c r="N18"/>
      <c r="O18"/>
      <c r="P18"/>
      <c r="Q18"/>
    </row>
    <row r="19" spans="2:17" ht="39.5" customHeight="1" x14ac:dyDescent="0.2">
      <c r="B19" s="26" t="s">
        <v>36</v>
      </c>
      <c r="C19" s="32" t="s">
        <v>37</v>
      </c>
      <c r="D19" s="28" t="s">
        <v>38</v>
      </c>
      <c r="E19" s="29">
        <v>1</v>
      </c>
      <c r="F19" s="26">
        <v>1</v>
      </c>
      <c r="G19" s="91">
        <v>0.2</v>
      </c>
      <c r="H19" s="136"/>
      <c r="I19" s="30">
        <f t="shared" ref="I19:I26" si="1">E19*(G19*F19)*H19</f>
        <v>0</v>
      </c>
      <c r="J19" s="31"/>
      <c r="M19"/>
      <c r="N19"/>
      <c r="O19"/>
      <c r="P19"/>
      <c r="Q19"/>
    </row>
    <row r="20" spans="2:17" ht="39.5" customHeight="1" x14ac:dyDescent="0.2">
      <c r="B20" s="26" t="s">
        <v>39</v>
      </c>
      <c r="C20" s="32" t="s">
        <v>40</v>
      </c>
      <c r="D20" s="28" t="s">
        <v>38</v>
      </c>
      <c r="E20" s="29">
        <v>1</v>
      </c>
      <c r="F20" s="26">
        <v>2</v>
      </c>
      <c r="G20" s="91">
        <v>0.2</v>
      </c>
      <c r="H20" s="136"/>
      <c r="I20" s="30">
        <f t="shared" si="1"/>
        <v>0</v>
      </c>
      <c r="J20" s="31"/>
      <c r="M20"/>
      <c r="N20"/>
      <c r="O20"/>
      <c r="P20"/>
      <c r="Q20"/>
    </row>
    <row r="21" spans="2:17" ht="39" customHeight="1" x14ac:dyDescent="0.2">
      <c r="B21" s="26" t="s">
        <v>41</v>
      </c>
      <c r="C21" s="32" t="s">
        <v>42</v>
      </c>
      <c r="D21" s="28" t="s">
        <v>43</v>
      </c>
      <c r="E21" s="29">
        <v>1</v>
      </c>
      <c r="F21" s="26">
        <v>5</v>
      </c>
      <c r="G21" s="91">
        <v>0.4</v>
      </c>
      <c r="H21" s="136"/>
      <c r="I21" s="30">
        <f t="shared" si="1"/>
        <v>0</v>
      </c>
      <c r="J21" s="31"/>
      <c r="M21"/>
      <c r="N21"/>
      <c r="O21"/>
      <c r="P21"/>
      <c r="Q21"/>
    </row>
    <row r="22" spans="2:17" ht="39.5" customHeight="1" x14ac:dyDescent="0.2">
      <c r="B22" s="26" t="s">
        <v>44</v>
      </c>
      <c r="C22" s="32" t="s">
        <v>45</v>
      </c>
      <c r="D22" s="28" t="s">
        <v>46</v>
      </c>
      <c r="E22" s="29">
        <v>1</v>
      </c>
      <c r="F22" s="26">
        <v>2</v>
      </c>
      <c r="G22" s="91">
        <v>0.2</v>
      </c>
      <c r="H22" s="136"/>
      <c r="I22" s="30">
        <f t="shared" si="1"/>
        <v>0</v>
      </c>
      <c r="J22" s="31"/>
      <c r="M22"/>
      <c r="N22"/>
      <c r="O22"/>
      <c r="P22"/>
      <c r="Q22"/>
    </row>
    <row r="23" spans="2:17" ht="39.5" customHeight="1" x14ac:dyDescent="0.2">
      <c r="B23" s="26" t="s">
        <v>47</v>
      </c>
      <c r="C23" s="32" t="s">
        <v>48</v>
      </c>
      <c r="D23" s="28" t="s">
        <v>49</v>
      </c>
      <c r="E23" s="29">
        <v>1</v>
      </c>
      <c r="F23" s="26">
        <v>1</v>
      </c>
      <c r="G23" s="91">
        <v>0.2</v>
      </c>
      <c r="H23" s="136"/>
      <c r="I23" s="30">
        <f t="shared" si="1"/>
        <v>0</v>
      </c>
      <c r="J23" s="31"/>
      <c r="M23"/>
      <c r="N23"/>
      <c r="O23"/>
      <c r="P23"/>
      <c r="Q23"/>
    </row>
    <row r="24" spans="2:17" ht="52.5" customHeight="1" x14ac:dyDescent="0.2">
      <c r="B24" s="26" t="s">
        <v>50</v>
      </c>
      <c r="C24" s="39" t="s">
        <v>51</v>
      </c>
      <c r="D24" s="40" t="s">
        <v>52</v>
      </c>
      <c r="E24" s="29">
        <v>1</v>
      </c>
      <c r="F24" s="41">
        <v>5</v>
      </c>
      <c r="G24" s="147">
        <v>0.3</v>
      </c>
      <c r="H24" s="136"/>
      <c r="I24" s="30">
        <f t="shared" si="1"/>
        <v>0</v>
      </c>
      <c r="J24" s="31"/>
      <c r="L24" s="20"/>
      <c r="M24"/>
      <c r="N24"/>
      <c r="O24"/>
      <c r="P24"/>
      <c r="Q24"/>
    </row>
    <row r="25" spans="2:17" ht="55.5" customHeight="1" x14ac:dyDescent="0.2">
      <c r="B25" s="26" t="s">
        <v>53</v>
      </c>
      <c r="C25" s="42" t="s">
        <v>54</v>
      </c>
      <c r="D25" s="28" t="s">
        <v>55</v>
      </c>
      <c r="E25" s="29">
        <v>1</v>
      </c>
      <c r="F25" s="41">
        <v>5</v>
      </c>
      <c r="G25" s="91">
        <v>0.1</v>
      </c>
      <c r="H25" s="136"/>
      <c r="I25" s="30">
        <f t="shared" si="1"/>
        <v>0</v>
      </c>
      <c r="J25" s="31"/>
      <c r="K25"/>
      <c r="L25"/>
      <c r="M25"/>
      <c r="N25"/>
      <c r="O25"/>
      <c r="P25"/>
      <c r="Q25"/>
    </row>
    <row r="26" spans="2:17" ht="55.5" customHeight="1" x14ac:dyDescent="0.2">
      <c r="B26" s="26" t="s">
        <v>56</v>
      </c>
      <c r="C26" s="42" t="s">
        <v>57</v>
      </c>
      <c r="D26" s="28" t="s">
        <v>58</v>
      </c>
      <c r="E26" s="29">
        <v>1</v>
      </c>
      <c r="F26" s="41">
        <v>5</v>
      </c>
      <c r="G26" s="147">
        <v>0.1</v>
      </c>
      <c r="H26" s="136"/>
      <c r="I26" s="30">
        <f t="shared" si="1"/>
        <v>0</v>
      </c>
      <c r="J26" s="31"/>
      <c r="K26"/>
      <c r="L26"/>
      <c r="M26"/>
      <c r="N26"/>
      <c r="O26"/>
      <c r="P26"/>
      <c r="Q26"/>
    </row>
    <row r="27" spans="2:17" ht="14.25" customHeight="1" x14ac:dyDescent="0.2">
      <c r="B27" s="5"/>
      <c r="C27" s="23"/>
      <c r="D27" s="23"/>
      <c r="E27" s="23"/>
      <c r="F27" s="23"/>
      <c r="G27" s="144"/>
      <c r="H27" s="23"/>
      <c r="I27" s="23"/>
      <c r="J27" s="23"/>
      <c r="M27"/>
      <c r="N27"/>
      <c r="O27"/>
      <c r="P27"/>
      <c r="Q27"/>
    </row>
    <row r="28" spans="2:17" ht="45" x14ac:dyDescent="0.2">
      <c r="B28" s="16">
        <v>30</v>
      </c>
      <c r="C28" s="17" t="s">
        <v>59</v>
      </c>
      <c r="D28" s="16" t="s">
        <v>16</v>
      </c>
      <c r="E28" s="19"/>
      <c r="F28" s="24" t="s">
        <v>17</v>
      </c>
      <c r="G28" s="145" t="s">
        <v>18</v>
      </c>
      <c r="H28" s="19" t="s">
        <v>19</v>
      </c>
      <c r="I28" s="19" t="s">
        <v>20</v>
      </c>
      <c r="J28" s="25">
        <f>SUM(I29:I31)</f>
        <v>0</v>
      </c>
      <c r="M28"/>
      <c r="N28"/>
      <c r="O28"/>
      <c r="P28"/>
      <c r="Q28"/>
    </row>
    <row r="29" spans="2:17" ht="39.5" customHeight="1" x14ac:dyDescent="0.2">
      <c r="B29" s="26" t="s">
        <v>60</v>
      </c>
      <c r="C29" s="32" t="s">
        <v>61</v>
      </c>
      <c r="D29" s="28" t="s">
        <v>26</v>
      </c>
      <c r="E29" s="29">
        <v>1</v>
      </c>
      <c r="F29" s="26">
        <v>2</v>
      </c>
      <c r="G29" s="91">
        <v>0.2</v>
      </c>
      <c r="H29" s="136"/>
      <c r="I29" s="30">
        <f t="shared" ref="I29:I31" si="2">E29*(G29*F29)*H29</f>
        <v>0</v>
      </c>
      <c r="J29" s="31"/>
      <c r="M29"/>
      <c r="N29"/>
      <c r="O29"/>
      <c r="P29"/>
      <c r="Q29"/>
    </row>
    <row r="30" spans="2:17" ht="35.25" customHeight="1" x14ac:dyDescent="0.2">
      <c r="B30" s="26" t="s">
        <v>62</v>
      </c>
      <c r="C30" s="32" t="s">
        <v>63</v>
      </c>
      <c r="D30" s="26" t="s">
        <v>64</v>
      </c>
      <c r="E30" s="29">
        <v>1</v>
      </c>
      <c r="F30" s="26">
        <v>1</v>
      </c>
      <c r="G30" s="91">
        <v>0.2</v>
      </c>
      <c r="H30" s="136"/>
      <c r="I30" s="30">
        <f t="shared" si="2"/>
        <v>0</v>
      </c>
      <c r="J30" s="31"/>
      <c r="M30"/>
      <c r="N30"/>
      <c r="O30"/>
      <c r="P30"/>
      <c r="Q30"/>
    </row>
    <row r="31" spans="2:17" ht="42.75" customHeight="1" x14ac:dyDescent="0.2">
      <c r="B31" s="26" t="s">
        <v>65</v>
      </c>
      <c r="C31" s="39" t="s">
        <v>66</v>
      </c>
      <c r="D31" s="40" t="s">
        <v>67</v>
      </c>
      <c r="E31" s="29">
        <v>1</v>
      </c>
      <c r="F31" s="41">
        <v>1</v>
      </c>
      <c r="G31" s="147">
        <v>0.5</v>
      </c>
      <c r="H31" s="136"/>
      <c r="I31" s="30">
        <f t="shared" si="2"/>
        <v>0</v>
      </c>
      <c r="J31" s="31"/>
      <c r="L31" s="20"/>
      <c r="M31"/>
      <c r="N31"/>
      <c r="O31"/>
      <c r="P31"/>
      <c r="Q31"/>
    </row>
    <row r="32" spans="2:17" ht="14.25" customHeight="1" x14ac:dyDescent="0.2">
      <c r="B32" s="5"/>
      <c r="C32" s="23"/>
      <c r="D32" s="23"/>
      <c r="E32" s="23"/>
      <c r="F32" s="23"/>
      <c r="G32" s="144"/>
      <c r="H32" s="23"/>
      <c r="I32" s="23"/>
      <c r="J32" s="23"/>
      <c r="M32"/>
      <c r="N32"/>
      <c r="O32"/>
      <c r="P32"/>
      <c r="Q32"/>
    </row>
    <row r="33" spans="1:17" ht="39.5" customHeight="1" x14ac:dyDescent="0.2">
      <c r="B33" s="16">
        <v>40</v>
      </c>
      <c r="C33" s="16" t="s">
        <v>68</v>
      </c>
      <c r="D33" s="16" t="s">
        <v>69</v>
      </c>
      <c r="E33" s="19"/>
      <c r="F33" s="24" t="s">
        <v>17</v>
      </c>
      <c r="G33" s="145" t="s">
        <v>18</v>
      </c>
      <c r="H33" s="19" t="s">
        <v>19</v>
      </c>
      <c r="I33" s="19" t="s">
        <v>20</v>
      </c>
      <c r="J33" s="25">
        <f>SUM(I34:I41)</f>
        <v>0</v>
      </c>
      <c r="M33"/>
      <c r="N33"/>
      <c r="O33"/>
      <c r="P33"/>
      <c r="Q33"/>
    </row>
    <row r="34" spans="1:17" ht="39.5" customHeight="1" x14ac:dyDescent="0.2">
      <c r="B34" s="26" t="s">
        <v>70</v>
      </c>
      <c r="C34" s="32" t="s">
        <v>71</v>
      </c>
      <c r="D34" s="3" t="s">
        <v>72</v>
      </c>
      <c r="E34" s="28">
        <v>1</v>
      </c>
      <c r="F34" s="4">
        <v>2</v>
      </c>
      <c r="G34" s="91">
        <v>0.3</v>
      </c>
      <c r="H34" s="136"/>
      <c r="I34" s="30">
        <f t="shared" ref="I34:I41" si="3">E34*(G34*F34)*H34</f>
        <v>0</v>
      </c>
      <c r="J34" s="23"/>
      <c r="M34"/>
      <c r="N34"/>
      <c r="O34"/>
      <c r="P34"/>
      <c r="Q34"/>
    </row>
    <row r="35" spans="1:17" ht="39.5" customHeight="1" x14ac:dyDescent="0.2">
      <c r="B35" s="26" t="s">
        <v>73</v>
      </c>
      <c r="C35" s="32" t="s">
        <v>74</v>
      </c>
      <c r="D35" s="3" t="s">
        <v>26</v>
      </c>
      <c r="E35" s="28">
        <v>1</v>
      </c>
      <c r="F35" s="4">
        <v>5</v>
      </c>
      <c r="G35" s="91">
        <v>1</v>
      </c>
      <c r="H35" s="136"/>
      <c r="I35" s="30">
        <f t="shared" si="3"/>
        <v>0</v>
      </c>
      <c r="J35" s="23"/>
      <c r="M35"/>
      <c r="N35"/>
      <c r="O35"/>
      <c r="P35"/>
      <c r="Q35"/>
    </row>
    <row r="36" spans="1:17" ht="39" customHeight="1" x14ac:dyDescent="0.2">
      <c r="B36" s="26" t="s">
        <v>75</v>
      </c>
      <c r="C36" s="32" t="s">
        <v>76</v>
      </c>
      <c r="D36" s="3" t="s">
        <v>26</v>
      </c>
      <c r="E36" s="28">
        <v>1</v>
      </c>
      <c r="F36" s="4">
        <v>5</v>
      </c>
      <c r="G36" s="91">
        <v>0.3</v>
      </c>
      <c r="H36" s="136"/>
      <c r="I36" s="30">
        <f t="shared" si="3"/>
        <v>0</v>
      </c>
      <c r="J36" s="23"/>
      <c r="M36"/>
      <c r="N36"/>
      <c r="O36"/>
      <c r="P36"/>
      <c r="Q36"/>
    </row>
    <row r="37" spans="1:17" ht="39" customHeight="1" x14ac:dyDescent="0.2">
      <c r="B37" s="26" t="s">
        <v>77</v>
      </c>
      <c r="C37" s="32" t="s">
        <v>78</v>
      </c>
      <c r="D37" s="3" t="s">
        <v>26</v>
      </c>
      <c r="E37" s="28">
        <v>1</v>
      </c>
      <c r="F37" s="4">
        <v>3</v>
      </c>
      <c r="G37" s="91">
        <v>0.3</v>
      </c>
      <c r="H37" s="136"/>
      <c r="I37" s="30">
        <f t="shared" si="3"/>
        <v>0</v>
      </c>
      <c r="J37" s="23"/>
      <c r="M37"/>
      <c r="N37"/>
      <c r="O37"/>
      <c r="P37"/>
      <c r="Q37"/>
    </row>
    <row r="38" spans="1:17" ht="39.5" customHeight="1" x14ac:dyDescent="0.2">
      <c r="B38" s="26" t="s">
        <v>79</v>
      </c>
      <c r="C38" s="43" t="s">
        <v>80</v>
      </c>
      <c r="D38" s="3" t="s">
        <v>81</v>
      </c>
      <c r="E38" s="4">
        <v>1</v>
      </c>
      <c r="F38" s="4">
        <v>3</v>
      </c>
      <c r="G38" s="91">
        <v>0.5</v>
      </c>
      <c r="H38" s="136"/>
      <c r="I38" s="30">
        <f t="shared" si="3"/>
        <v>0</v>
      </c>
      <c r="J38" s="23"/>
      <c r="M38"/>
      <c r="N38"/>
      <c r="O38"/>
      <c r="P38"/>
      <c r="Q38"/>
    </row>
    <row r="39" spans="1:17" ht="39.5" customHeight="1" x14ac:dyDescent="0.2">
      <c r="B39" s="26" t="s">
        <v>82</v>
      </c>
      <c r="C39" s="43" t="s">
        <v>83</v>
      </c>
      <c r="D39" s="3" t="s">
        <v>84</v>
      </c>
      <c r="E39" s="4">
        <v>1</v>
      </c>
      <c r="F39" s="4">
        <v>1</v>
      </c>
      <c r="G39" s="91">
        <v>0.5</v>
      </c>
      <c r="H39" s="136"/>
      <c r="I39" s="30">
        <f t="shared" si="3"/>
        <v>0</v>
      </c>
      <c r="J39" s="23"/>
      <c r="M39"/>
      <c r="N39"/>
      <c r="O39"/>
      <c r="P39"/>
      <c r="Q39"/>
    </row>
    <row r="40" spans="1:17" ht="39" customHeight="1" x14ac:dyDescent="0.2">
      <c r="A40" s="44"/>
      <c r="B40" s="26" t="s">
        <v>85</v>
      </c>
      <c r="C40" s="43" t="s">
        <v>86</v>
      </c>
      <c r="D40" s="3" t="s">
        <v>84</v>
      </c>
      <c r="E40" s="4">
        <v>1</v>
      </c>
      <c r="F40" s="4">
        <v>1</v>
      </c>
      <c r="G40" s="91">
        <v>0.5</v>
      </c>
      <c r="H40" s="136"/>
      <c r="I40" s="30">
        <f t="shared" si="3"/>
        <v>0</v>
      </c>
      <c r="J40" s="23"/>
      <c r="L40" s="45"/>
      <c r="M40"/>
      <c r="N40"/>
      <c r="O40"/>
      <c r="P40"/>
      <c r="Q40"/>
    </row>
    <row r="41" spans="1:17" ht="39.5" customHeight="1" x14ac:dyDescent="0.2">
      <c r="B41" s="26" t="s">
        <v>87</v>
      </c>
      <c r="C41" s="43" t="s">
        <v>88</v>
      </c>
      <c r="D41" s="3" t="s">
        <v>84</v>
      </c>
      <c r="E41" s="4">
        <v>1</v>
      </c>
      <c r="F41" s="4">
        <v>2</v>
      </c>
      <c r="G41" s="91">
        <v>0.5</v>
      </c>
      <c r="H41" s="136"/>
      <c r="I41" s="30">
        <f t="shared" si="3"/>
        <v>0</v>
      </c>
      <c r="J41" s="46"/>
      <c r="K41" s="47"/>
      <c r="M41"/>
      <c r="N41"/>
      <c r="O41"/>
      <c r="P41"/>
      <c r="Q41"/>
    </row>
    <row r="42" spans="1:17" ht="13.5" customHeight="1" x14ac:dyDescent="0.2">
      <c r="B42" s="21"/>
      <c r="C42" s="49"/>
      <c r="D42" s="49"/>
      <c r="E42" s="49"/>
      <c r="G42" s="146"/>
      <c r="H42" s="38"/>
      <c r="I42" s="38"/>
      <c r="L42" s="20"/>
      <c r="M42"/>
      <c r="N42"/>
      <c r="O42"/>
      <c r="P42"/>
      <c r="Q42"/>
    </row>
    <row r="43" spans="1:17" ht="39.75" customHeight="1" x14ac:dyDescent="0.2">
      <c r="B43" s="16">
        <v>50</v>
      </c>
      <c r="C43" s="173" t="s">
        <v>89</v>
      </c>
      <c r="D43" s="173"/>
      <c r="E43" s="173"/>
      <c r="F43" s="173"/>
      <c r="G43" s="173"/>
      <c r="H43" s="173"/>
      <c r="I43" s="173"/>
      <c r="J43" s="25">
        <f>+I44</f>
        <v>0</v>
      </c>
      <c r="K43"/>
      <c r="L43"/>
      <c r="M43"/>
      <c r="N43"/>
      <c r="O43"/>
      <c r="P43"/>
      <c r="Q43"/>
    </row>
    <row r="44" spans="1:17" ht="39.5" customHeight="1" x14ac:dyDescent="0.2">
      <c r="B44" s="50" t="s">
        <v>90</v>
      </c>
      <c r="C44" s="184" t="s">
        <v>91</v>
      </c>
      <c r="D44" s="185"/>
      <c r="E44" s="186"/>
      <c r="F44" s="50" t="s">
        <v>11</v>
      </c>
      <c r="G44" s="104">
        <f>FM!$C$46</f>
        <v>2.0024600000000001</v>
      </c>
      <c r="H44" s="30">
        <f>+J11+J18+J33+J28</f>
        <v>0</v>
      </c>
      <c r="I44" s="30">
        <f>(H44*G44)</f>
        <v>0</v>
      </c>
      <c r="J44" s="23"/>
      <c r="K44"/>
      <c r="L44"/>
      <c r="M44"/>
      <c r="N44"/>
      <c r="O44"/>
      <c r="P44"/>
      <c r="Q44"/>
    </row>
    <row r="45" spans="1:17" ht="12.75" customHeight="1" x14ac:dyDescent="0.2">
      <c r="B45" s="21"/>
      <c r="C45" s="51"/>
      <c r="D45" s="51"/>
      <c r="E45" s="51"/>
      <c r="F45" s="21"/>
      <c r="G45" s="65"/>
      <c r="H45" s="38"/>
      <c r="I45" s="38"/>
      <c r="J45" s="23"/>
      <c r="L45" s="20"/>
      <c r="M45"/>
      <c r="N45"/>
      <c r="O45"/>
      <c r="P45"/>
      <c r="Q45"/>
    </row>
    <row r="46" spans="1:17" ht="39" customHeight="1" x14ac:dyDescent="0.2">
      <c r="B46" s="16">
        <v>60</v>
      </c>
      <c r="C46" s="16" t="s">
        <v>92</v>
      </c>
      <c r="D46" s="187" t="s">
        <v>93</v>
      </c>
      <c r="E46" s="188"/>
      <c r="F46" s="24" t="s">
        <v>17</v>
      </c>
      <c r="G46" s="145" t="s">
        <v>18</v>
      </c>
      <c r="H46" s="19" t="s">
        <v>94</v>
      </c>
      <c r="I46" s="19" t="s">
        <v>20</v>
      </c>
      <c r="J46" s="25">
        <f>SUM(I47:I49)</f>
        <v>0</v>
      </c>
      <c r="K46"/>
      <c r="L46"/>
      <c r="M46"/>
      <c r="N46"/>
      <c r="O46"/>
      <c r="P46"/>
      <c r="Q46"/>
    </row>
    <row r="47" spans="1:17" ht="39" customHeight="1" x14ac:dyDescent="0.2">
      <c r="B47" s="50" t="s">
        <v>95</v>
      </c>
      <c r="C47" s="43" t="s">
        <v>96</v>
      </c>
      <c r="D47" s="189" t="s">
        <v>97</v>
      </c>
      <c r="E47" s="190"/>
      <c r="F47" s="4">
        <v>1</v>
      </c>
      <c r="G47" s="91">
        <v>0.1</v>
      </c>
      <c r="H47" s="136"/>
      <c r="I47" s="30">
        <f>(G47*F47)*H47</f>
        <v>0</v>
      </c>
      <c r="J47" s="23"/>
      <c r="K47"/>
      <c r="L47"/>
      <c r="M47"/>
      <c r="N47"/>
      <c r="O47"/>
      <c r="P47"/>
      <c r="Q47"/>
    </row>
    <row r="48" spans="1:17" ht="39" customHeight="1" x14ac:dyDescent="0.2">
      <c r="B48" s="50" t="s">
        <v>98</v>
      </c>
      <c r="C48" s="43" t="s">
        <v>99</v>
      </c>
      <c r="D48" s="189"/>
      <c r="E48" s="190"/>
      <c r="F48" s="4">
        <v>1</v>
      </c>
      <c r="G48" s="91">
        <v>0.2</v>
      </c>
      <c r="H48" s="136"/>
      <c r="I48" s="30">
        <f t="shared" ref="I48:I49" si="4">(G48*F48)*H48</f>
        <v>0</v>
      </c>
      <c r="J48" s="23"/>
      <c r="L48" s="20"/>
      <c r="M48"/>
      <c r="N48"/>
      <c r="O48"/>
      <c r="P48"/>
      <c r="Q48"/>
    </row>
    <row r="49" spans="2:17" ht="39.5" customHeight="1" x14ac:dyDescent="0.2">
      <c r="B49" s="50" t="s">
        <v>100</v>
      </c>
      <c r="C49" s="52" t="s">
        <v>101</v>
      </c>
      <c r="D49" s="191" t="s">
        <v>102</v>
      </c>
      <c r="E49" s="192"/>
      <c r="F49" s="4">
        <v>5</v>
      </c>
      <c r="G49" s="91">
        <v>0.1</v>
      </c>
      <c r="H49" s="136"/>
      <c r="I49" s="30">
        <f t="shared" si="4"/>
        <v>0</v>
      </c>
      <c r="J49" s="23"/>
      <c r="L49" s="48"/>
      <c r="M49"/>
      <c r="N49"/>
      <c r="O49"/>
      <c r="P49"/>
      <c r="Q49"/>
    </row>
    <row r="50" spans="2:17" ht="14.25" customHeight="1" thickBot="1" x14ac:dyDescent="0.25">
      <c r="B50" s="21"/>
      <c r="C50" s="53"/>
      <c r="D50" s="20"/>
      <c r="E50" s="54"/>
      <c r="G50" s="146"/>
      <c r="H50" s="38"/>
      <c r="I50" s="38"/>
      <c r="J50" s="23"/>
      <c r="L50" s="20"/>
      <c r="M50"/>
      <c r="N50"/>
      <c r="O50"/>
      <c r="P50"/>
      <c r="Q50"/>
    </row>
    <row r="51" spans="2:17" ht="39" customHeight="1" x14ac:dyDescent="0.2">
      <c r="B51" s="193"/>
      <c r="C51" s="193"/>
      <c r="D51" s="5"/>
      <c r="E51" s="5"/>
      <c r="F51" s="194" t="s">
        <v>103</v>
      </c>
      <c r="G51" s="195"/>
      <c r="H51" s="195"/>
      <c r="I51" s="195"/>
      <c r="J51" s="129">
        <f>ROUND(J43+J46,0)</f>
        <v>0</v>
      </c>
      <c r="K51" s="56"/>
      <c r="L51" s="48"/>
      <c r="M51"/>
      <c r="N51"/>
      <c r="O51"/>
      <c r="P51"/>
      <c r="Q51"/>
    </row>
    <row r="52" spans="2:17" ht="39" customHeight="1" thickBot="1" x14ac:dyDescent="0.25">
      <c r="B52" s="193"/>
      <c r="C52" s="193"/>
      <c r="D52" s="5"/>
      <c r="E52" s="5"/>
      <c r="F52" s="196" t="s">
        <v>104</v>
      </c>
      <c r="G52" s="197"/>
      <c r="H52" s="197"/>
      <c r="I52" s="197"/>
      <c r="J52" s="130">
        <f>ROUND(J51*K52,0)</f>
        <v>0</v>
      </c>
      <c r="K52" s="79">
        <v>0.19</v>
      </c>
      <c r="M52"/>
      <c r="N52"/>
      <c r="O52"/>
      <c r="P52"/>
      <c r="Q52"/>
    </row>
    <row r="53" spans="2:17" ht="39" customHeight="1" thickBot="1" x14ac:dyDescent="0.25">
      <c r="C53" s="57"/>
      <c r="D53" s="57"/>
      <c r="E53" s="57"/>
      <c r="F53" s="182" t="s">
        <v>105</v>
      </c>
      <c r="G53" s="183"/>
      <c r="H53" s="183"/>
      <c r="I53" s="183"/>
      <c r="J53" s="131">
        <f>SUM(J51:J52)</f>
        <v>0</v>
      </c>
      <c r="K53" s="78"/>
      <c r="M53"/>
      <c r="N53"/>
      <c r="O53"/>
      <c r="P53"/>
      <c r="Q53"/>
    </row>
    <row r="54" spans="2:17" x14ac:dyDescent="0.2">
      <c r="C54" s="57"/>
      <c r="D54" s="57"/>
      <c r="E54" s="57"/>
      <c r="F54" s="34"/>
      <c r="G54" s="146"/>
      <c r="H54" s="38"/>
      <c r="I54" s="38"/>
      <c r="J54" s="55"/>
      <c r="M54"/>
      <c r="N54"/>
      <c r="O54"/>
      <c r="P54"/>
      <c r="Q54"/>
    </row>
    <row r="55" spans="2:17" x14ac:dyDescent="0.2">
      <c r="C55" s="57"/>
      <c r="D55" s="57"/>
      <c r="E55" s="57"/>
      <c r="F55" s="34"/>
      <c r="G55" s="146"/>
      <c r="H55" s="38"/>
      <c r="I55" s="38"/>
      <c r="J55" s="31"/>
      <c r="L55" s="23"/>
      <c r="M55"/>
      <c r="N55"/>
      <c r="O55"/>
      <c r="P55"/>
      <c r="Q55"/>
    </row>
    <row r="56" spans="2:17" x14ac:dyDescent="0.2">
      <c r="B56" s="198" t="s">
        <v>106</v>
      </c>
      <c r="C56" s="198"/>
      <c r="D56" s="198"/>
      <c r="E56" s="198"/>
      <c r="F56" s="198"/>
      <c r="G56" s="198"/>
      <c r="H56" s="198"/>
      <c r="I56" s="198"/>
      <c r="J56" s="31"/>
      <c r="M56"/>
      <c r="N56"/>
      <c r="O56"/>
      <c r="P56"/>
      <c r="Q56"/>
    </row>
    <row r="57" spans="2:17" x14ac:dyDescent="0.2">
      <c r="B57" s="199" t="s">
        <v>107</v>
      </c>
      <c r="C57" s="200"/>
      <c r="D57" s="200"/>
      <c r="E57" s="200"/>
      <c r="F57" s="201"/>
      <c r="G57" s="201"/>
      <c r="H57" s="201"/>
      <c r="I57" s="202"/>
      <c r="J57" s="31"/>
      <c r="M57"/>
      <c r="N57"/>
      <c r="O57"/>
      <c r="P57"/>
      <c r="Q57"/>
    </row>
    <row r="58" spans="2:17" ht="16" x14ac:dyDescent="0.2">
      <c r="B58" s="107" t="s">
        <v>108</v>
      </c>
      <c r="C58" s="203" t="s">
        <v>8</v>
      </c>
      <c r="D58" s="204"/>
      <c r="E58" s="205"/>
      <c r="F58" s="108" t="s">
        <v>109</v>
      </c>
      <c r="G58" s="148" t="s">
        <v>110</v>
      </c>
      <c r="H58" s="109" t="s">
        <v>111</v>
      </c>
      <c r="I58" s="109" t="s">
        <v>112</v>
      </c>
      <c r="J58" s="31"/>
      <c r="L58" s="23"/>
      <c r="M58"/>
      <c r="N58"/>
      <c r="O58"/>
      <c r="P58"/>
      <c r="Q58"/>
    </row>
    <row r="59" spans="2:17" ht="116" customHeight="1" x14ac:dyDescent="0.2">
      <c r="B59" s="110">
        <v>1.01</v>
      </c>
      <c r="C59" s="206" t="str">
        <f>B6</f>
        <v>OBJETO:  “REALIZAR EL DIAGNÓSTICO, ESTUDIOS, DISEÑOS Y OBRAS DE INTERVENCIÓN Y ADECUACIÓN DE LAS ÁREAS PRIORIZADAS DE CORREDORES URBANOS, ESPACIO PÚBLICO Y PARQUES PARA LA CONECTIVIDAD EN EL MARCO DE LA ESTRATEGIA DE REVITALIZA TU BARRIO PARA EL MEJORAMIENTO INTEGRAL DEL HÁBITAT (PIMI-HABITAT) DE LAS LOCALIDADES DE SUBA, BOSA, CIUDAD BOLIVAR, CHAPINERO Y USAQUEN.”</v>
      </c>
      <c r="D59" s="207"/>
      <c r="E59" s="208"/>
      <c r="F59" s="111" t="s">
        <v>113</v>
      </c>
      <c r="G59" s="149">
        <v>1</v>
      </c>
      <c r="H59" s="136"/>
      <c r="I59" s="112">
        <f>ROUND(+H59*G59,0)</f>
        <v>0</v>
      </c>
      <c r="L59" s="23"/>
      <c r="M59"/>
      <c r="N59"/>
      <c r="O59"/>
      <c r="P59"/>
      <c r="Q59"/>
    </row>
    <row r="60" spans="2:17" ht="16" customHeight="1" x14ac:dyDescent="0.2">
      <c r="B60" s="113" t="s">
        <v>114</v>
      </c>
      <c r="C60" s="114" t="s">
        <v>114</v>
      </c>
      <c r="D60" s="114" t="s">
        <v>114</v>
      </c>
      <c r="E60" s="114"/>
      <c r="F60" s="114" t="s">
        <v>114</v>
      </c>
      <c r="G60" s="150" t="s">
        <v>115</v>
      </c>
      <c r="H60" s="115"/>
      <c r="I60" s="116">
        <f>ROUND(+I59,2)</f>
        <v>0</v>
      </c>
      <c r="J60" s="55"/>
      <c r="K60" s="5"/>
      <c r="L60" s="23"/>
      <c r="M60"/>
      <c r="N60"/>
      <c r="O60"/>
      <c r="P60"/>
      <c r="Q60"/>
    </row>
    <row r="61" spans="2:17" x14ac:dyDescent="0.2">
      <c r="B61" s="209" t="s">
        <v>116</v>
      </c>
      <c r="C61" s="210"/>
      <c r="D61" s="210"/>
      <c r="E61" s="210"/>
      <c r="F61" s="210"/>
      <c r="G61" s="210"/>
      <c r="H61" s="210"/>
      <c r="I61" s="210"/>
      <c r="J61" s="55"/>
      <c r="K61" s="5"/>
      <c r="L61" s="23"/>
      <c r="M61"/>
      <c r="N61"/>
      <c r="O61"/>
      <c r="P61"/>
      <c r="Q61"/>
    </row>
    <row r="62" spans="2:17" x14ac:dyDescent="0.2">
      <c r="B62" s="117">
        <v>2.0099999999999998</v>
      </c>
      <c r="C62" s="179" t="s">
        <v>117</v>
      </c>
      <c r="D62" s="180"/>
      <c r="E62" s="180"/>
      <c r="F62" s="180"/>
      <c r="G62" s="181"/>
      <c r="H62" s="136"/>
      <c r="I62" s="118">
        <f>+ROUNDUP(I60*H62,0)</f>
        <v>0</v>
      </c>
      <c r="J62" s="55"/>
      <c r="K62" s="5"/>
      <c r="L62" s="23"/>
      <c r="M62"/>
      <c r="N62"/>
      <c r="O62"/>
      <c r="P62"/>
      <c r="Q62"/>
    </row>
    <row r="63" spans="2:17" x14ac:dyDescent="0.2">
      <c r="B63" s="119">
        <v>2.02</v>
      </c>
      <c r="C63" s="179" t="s">
        <v>118</v>
      </c>
      <c r="D63" s="180"/>
      <c r="E63" s="180"/>
      <c r="F63" s="180"/>
      <c r="G63" s="181"/>
      <c r="H63" s="136"/>
      <c r="I63" s="118">
        <f>ROUND(+I60*H63,0)</f>
        <v>0</v>
      </c>
      <c r="J63" s="55"/>
      <c r="K63" s="5"/>
      <c r="M63"/>
      <c r="N63"/>
      <c r="O63"/>
      <c r="P63"/>
      <c r="Q63"/>
    </row>
    <row r="64" spans="2:17" x14ac:dyDescent="0.2">
      <c r="B64" s="119">
        <v>2.0299999999999998</v>
      </c>
      <c r="C64" s="179" t="s">
        <v>119</v>
      </c>
      <c r="D64" s="180"/>
      <c r="E64" s="180"/>
      <c r="F64" s="180"/>
      <c r="G64" s="181"/>
      <c r="H64" s="136"/>
      <c r="I64" s="118">
        <f>ROUND(+I60*H64,0)</f>
        <v>0</v>
      </c>
      <c r="J64" s="55"/>
      <c r="K64" s="5"/>
      <c r="M64"/>
      <c r="N64"/>
      <c r="O64"/>
      <c r="P64"/>
      <c r="Q64"/>
    </row>
    <row r="65" spans="1:26" ht="32" x14ac:dyDescent="0.2">
      <c r="B65" s="120" t="s">
        <v>114</v>
      </c>
      <c r="C65" s="121" t="s">
        <v>114</v>
      </c>
      <c r="D65" s="121" t="s">
        <v>114</v>
      </c>
      <c r="E65" s="121"/>
      <c r="F65" s="121" t="s">
        <v>114</v>
      </c>
      <c r="G65" s="151" t="s">
        <v>114</v>
      </c>
      <c r="H65" s="122" t="s">
        <v>120</v>
      </c>
      <c r="I65" s="123">
        <f>ROUND(SUM(I62:I64),0)</f>
        <v>0</v>
      </c>
      <c r="J65" s="23"/>
      <c r="M65"/>
      <c r="N65"/>
      <c r="O65"/>
      <c r="P65"/>
      <c r="Q65"/>
    </row>
    <row r="66" spans="1:26" ht="16" thickBot="1" x14ac:dyDescent="0.25">
      <c r="B66" s="211"/>
      <c r="C66" s="211"/>
      <c r="D66" s="211"/>
      <c r="E66" s="211"/>
      <c r="F66" s="211"/>
      <c r="G66" s="211"/>
      <c r="H66" s="211"/>
      <c r="I66" s="211"/>
      <c r="J66" s="23"/>
      <c r="M66"/>
      <c r="N66"/>
      <c r="O66"/>
      <c r="P66"/>
      <c r="Q66"/>
    </row>
    <row r="67" spans="1:26" ht="17" thickBot="1" x14ac:dyDescent="0.25">
      <c r="B67" s="214" t="s">
        <v>121</v>
      </c>
      <c r="C67" s="215"/>
      <c r="D67" s="215"/>
      <c r="E67" s="215"/>
      <c r="F67" s="215"/>
      <c r="G67" s="215"/>
      <c r="H67" s="216"/>
      <c r="I67" s="124">
        <v>16459640</v>
      </c>
      <c r="J67" s="23"/>
      <c r="L67" s="23"/>
      <c r="M67"/>
      <c r="N67"/>
      <c r="O67"/>
      <c r="P67"/>
      <c r="Q67"/>
    </row>
    <row r="68" spans="1:26" ht="16" thickBot="1" x14ac:dyDescent="0.25">
      <c r="B68" s="211"/>
      <c r="C68" s="211"/>
      <c r="D68" s="211"/>
      <c r="E68" s="211"/>
      <c r="F68" s="211"/>
      <c r="G68" s="211"/>
      <c r="H68" s="211"/>
      <c r="I68" s="211"/>
      <c r="J68" s="23"/>
      <c r="M68"/>
      <c r="N68"/>
      <c r="O68"/>
      <c r="P68"/>
      <c r="Q68"/>
    </row>
    <row r="69" spans="1:26" ht="23" thickBot="1" x14ac:dyDescent="0.25">
      <c r="B69" s="217" t="s">
        <v>122</v>
      </c>
      <c r="C69" s="218"/>
      <c r="D69" s="218"/>
      <c r="E69" s="218"/>
      <c r="F69" s="218"/>
      <c r="G69" s="218"/>
      <c r="H69" s="219"/>
      <c r="I69" s="124">
        <f>ROUNDUP(+I67+I65+I60,0)</f>
        <v>16459640</v>
      </c>
      <c r="J69" s="55"/>
      <c r="K69" s="5"/>
      <c r="M69"/>
      <c r="N69"/>
      <c r="O69"/>
      <c r="P69"/>
      <c r="Q69"/>
    </row>
    <row r="70" spans="1:26" ht="16" thickBot="1" x14ac:dyDescent="0.25">
      <c r="B70" s="211"/>
      <c r="C70" s="211"/>
      <c r="D70" s="211"/>
      <c r="E70" s="211"/>
      <c r="F70" s="211"/>
      <c r="G70" s="211"/>
      <c r="H70" s="211"/>
      <c r="I70" s="211"/>
      <c r="J70" s="23"/>
      <c r="M70"/>
      <c r="N70"/>
      <c r="O70"/>
      <c r="P70"/>
      <c r="Q70"/>
    </row>
    <row r="71" spans="1:26" ht="25" thickBot="1" x14ac:dyDescent="0.25">
      <c r="B71" s="212" t="s">
        <v>123</v>
      </c>
      <c r="C71" s="213"/>
      <c r="D71" s="213"/>
      <c r="E71" s="213"/>
      <c r="F71" s="213"/>
      <c r="G71" s="213"/>
      <c r="H71" s="213"/>
      <c r="I71" s="133">
        <f>I69+J53</f>
        <v>16459640</v>
      </c>
      <c r="M71"/>
      <c r="N71"/>
      <c r="O71"/>
      <c r="P71"/>
      <c r="Q71"/>
    </row>
    <row r="72" spans="1:26" ht="24" x14ac:dyDescent="0.2">
      <c r="B72" s="242"/>
      <c r="C72" s="242"/>
      <c r="D72" s="242"/>
      <c r="E72" s="242"/>
      <c r="F72" s="242"/>
      <c r="G72" s="242"/>
      <c r="H72" s="242"/>
      <c r="I72" s="243"/>
      <c r="J72" s="244"/>
      <c r="K72" s="245"/>
      <c r="L72" s="244"/>
      <c r="M72"/>
      <c r="N72"/>
      <c r="O72"/>
      <c r="P72"/>
      <c r="Q72"/>
    </row>
    <row r="73" spans="1:26" ht="20" x14ac:dyDescent="0.2">
      <c r="A73" s="228"/>
      <c r="C73" s="229" t="s">
        <v>182</v>
      </c>
      <c r="D73" s="235"/>
      <c r="E73" s="235"/>
      <c r="F73" s="235"/>
      <c r="G73" s="236"/>
      <c r="H73" s="236"/>
      <c r="I73" s="237"/>
      <c r="J73" s="237"/>
      <c r="K73" s="238"/>
      <c r="L73" s="239"/>
      <c r="M73" s="230"/>
      <c r="N73" s="230"/>
      <c r="O73" s="230"/>
      <c r="P73" s="230"/>
      <c r="Q73" s="230"/>
      <c r="R73" s="230"/>
      <c r="S73" s="230"/>
      <c r="T73" s="230"/>
      <c r="U73" s="230"/>
      <c r="V73" s="230"/>
      <c r="W73" s="230"/>
      <c r="X73" s="230"/>
      <c r="Y73" s="230"/>
      <c r="Z73" s="230"/>
    </row>
    <row r="74" spans="1:26" ht="56" customHeight="1" x14ac:dyDescent="0.2">
      <c r="B74" s="231">
        <v>1</v>
      </c>
      <c r="C74" s="240" t="s">
        <v>183</v>
      </c>
      <c r="D74" s="240"/>
      <c r="E74" s="240"/>
      <c r="F74" s="240"/>
      <c r="G74" s="240"/>
      <c r="H74" s="240"/>
      <c r="I74" s="240"/>
      <c r="J74" s="240"/>
      <c r="K74" s="240"/>
      <c r="L74" s="240"/>
      <c r="M74" s="233"/>
      <c r="N74" s="233"/>
      <c r="O74" s="233"/>
      <c r="P74" s="233"/>
      <c r="Q74" s="233"/>
      <c r="R74" s="233"/>
      <c r="S74" s="233"/>
      <c r="T74" s="233"/>
      <c r="U74" s="233"/>
      <c r="V74" s="233"/>
      <c r="W74" s="233"/>
      <c r="X74" s="233"/>
      <c r="Y74" s="233"/>
      <c r="Z74" s="233"/>
    </row>
    <row r="75" spans="1:26" ht="106" customHeight="1" x14ac:dyDescent="0.2">
      <c r="B75" s="231">
        <v>2</v>
      </c>
      <c r="C75" s="240" t="s">
        <v>184</v>
      </c>
      <c r="D75" s="240"/>
      <c r="E75" s="240"/>
      <c r="F75" s="240"/>
      <c r="G75" s="240"/>
      <c r="H75" s="240"/>
      <c r="I75" s="240"/>
      <c r="J75" s="240"/>
      <c r="K75" s="240"/>
      <c r="L75" s="240"/>
      <c r="M75" s="234"/>
      <c r="N75" s="234"/>
      <c r="O75" s="234"/>
      <c r="P75" s="234"/>
      <c r="Q75" s="234"/>
      <c r="R75" s="234"/>
      <c r="S75" s="234"/>
      <c r="T75" s="234"/>
      <c r="U75" s="234"/>
      <c r="V75" s="234"/>
      <c r="W75" s="234"/>
      <c r="X75" s="234"/>
      <c r="Y75" s="234"/>
      <c r="Z75" s="234"/>
    </row>
    <row r="76" spans="1:26" ht="124" customHeight="1" x14ac:dyDescent="0.2">
      <c r="B76" s="231">
        <v>3</v>
      </c>
      <c r="C76" s="240" t="s">
        <v>185</v>
      </c>
      <c r="D76" s="240"/>
      <c r="E76" s="240"/>
      <c r="F76" s="240"/>
      <c r="G76" s="240"/>
      <c r="H76" s="240"/>
      <c r="I76" s="240"/>
      <c r="J76" s="240"/>
      <c r="K76" s="240"/>
      <c r="L76" s="240"/>
      <c r="M76" s="234"/>
      <c r="N76" s="234"/>
      <c r="O76" s="234"/>
      <c r="P76" s="234"/>
      <c r="Q76" s="234"/>
      <c r="R76" s="234"/>
      <c r="S76" s="234"/>
      <c r="T76" s="234"/>
      <c r="U76" s="234"/>
      <c r="V76" s="234"/>
      <c r="W76" s="234"/>
      <c r="X76" s="234"/>
      <c r="Y76" s="234"/>
      <c r="Z76" s="234"/>
    </row>
    <row r="77" spans="1:26" ht="85" customHeight="1" x14ac:dyDescent="0.2">
      <c r="B77" s="231">
        <v>4</v>
      </c>
      <c r="C77" s="240" t="s">
        <v>186</v>
      </c>
      <c r="D77" s="240"/>
      <c r="E77" s="240"/>
      <c r="F77" s="240"/>
      <c r="G77" s="240"/>
      <c r="H77" s="240"/>
      <c r="I77" s="240"/>
      <c r="J77" s="240"/>
      <c r="K77" s="240"/>
      <c r="L77" s="240"/>
      <c r="M77" s="234"/>
      <c r="N77" s="234"/>
      <c r="O77" s="234"/>
      <c r="P77" s="234"/>
      <c r="Q77" s="234"/>
      <c r="R77" s="234"/>
      <c r="S77" s="234"/>
      <c r="T77" s="234"/>
      <c r="U77" s="234"/>
      <c r="V77" s="234"/>
      <c r="W77" s="234"/>
      <c r="X77" s="234"/>
      <c r="Y77" s="234"/>
      <c r="Z77" s="234"/>
    </row>
    <row r="78" spans="1:26" ht="60" customHeight="1" x14ac:dyDescent="0.2">
      <c r="B78" s="231">
        <v>5</v>
      </c>
      <c r="C78" s="240" t="s">
        <v>187</v>
      </c>
      <c r="D78" s="240"/>
      <c r="E78" s="240"/>
      <c r="F78" s="240"/>
      <c r="G78" s="240"/>
      <c r="H78" s="240"/>
      <c r="I78" s="240"/>
      <c r="J78" s="240"/>
      <c r="K78" s="240"/>
      <c r="L78" s="240"/>
      <c r="M78" s="234"/>
      <c r="N78" s="234"/>
      <c r="O78" s="234"/>
      <c r="P78" s="234"/>
      <c r="Q78" s="234"/>
      <c r="R78" s="234"/>
      <c r="S78" s="234"/>
      <c r="T78" s="234"/>
      <c r="U78" s="234"/>
      <c r="V78" s="234"/>
      <c r="W78" s="234"/>
      <c r="X78" s="234"/>
      <c r="Y78" s="234"/>
      <c r="Z78" s="234"/>
    </row>
    <row r="79" spans="1:26" ht="70" customHeight="1" x14ac:dyDescent="0.2">
      <c r="B79" s="231">
        <v>6</v>
      </c>
      <c r="C79" s="240" t="s">
        <v>188</v>
      </c>
      <c r="D79" s="240"/>
      <c r="E79" s="240"/>
      <c r="F79" s="240"/>
      <c r="G79" s="240"/>
      <c r="H79" s="240"/>
      <c r="I79" s="240"/>
      <c r="J79" s="240"/>
      <c r="K79" s="240"/>
      <c r="L79" s="240"/>
      <c r="M79" s="234"/>
      <c r="N79" s="234"/>
      <c r="O79" s="234"/>
      <c r="P79" s="234"/>
      <c r="Q79" s="234"/>
      <c r="R79" s="234"/>
      <c r="S79" s="234"/>
      <c r="T79" s="234"/>
      <c r="U79" s="234"/>
      <c r="V79" s="234"/>
      <c r="W79" s="234"/>
      <c r="X79" s="234"/>
      <c r="Y79" s="234"/>
      <c r="Z79" s="234"/>
    </row>
    <row r="80" spans="1:26" ht="64" customHeight="1" x14ac:dyDescent="0.2">
      <c r="B80" s="232">
        <v>7</v>
      </c>
      <c r="C80" s="240" t="s">
        <v>189</v>
      </c>
      <c r="D80" s="240"/>
      <c r="E80" s="240"/>
      <c r="F80" s="240"/>
      <c r="G80" s="240"/>
      <c r="H80" s="240"/>
      <c r="I80" s="240"/>
      <c r="J80" s="240"/>
      <c r="K80" s="240"/>
      <c r="L80" s="240"/>
      <c r="M80" s="234"/>
      <c r="N80" s="234"/>
      <c r="O80" s="234"/>
      <c r="P80" s="234"/>
      <c r="Q80" s="234"/>
      <c r="R80" s="234"/>
      <c r="S80" s="234"/>
      <c r="T80" s="234"/>
      <c r="U80" s="234"/>
      <c r="V80" s="234"/>
      <c r="W80" s="234"/>
      <c r="X80" s="234"/>
      <c r="Y80" s="234"/>
      <c r="Z80" s="234"/>
    </row>
    <row r="81" spans="2:17" ht="37" customHeight="1" x14ac:dyDescent="0.2">
      <c r="B81" s="125"/>
      <c r="M81"/>
      <c r="N81"/>
      <c r="O81"/>
      <c r="P81"/>
      <c r="Q81"/>
    </row>
    <row r="82" spans="2:17" ht="24" customHeight="1" x14ac:dyDescent="0.2">
      <c r="B82" s="127"/>
      <c r="C82" s="128"/>
      <c r="D82" s="128"/>
      <c r="E82" s="128"/>
      <c r="F82" s="127"/>
      <c r="G82" s="153"/>
      <c r="H82" s="126"/>
      <c r="I82" s="126"/>
      <c r="L82" s="23"/>
      <c r="M82"/>
      <c r="N82"/>
      <c r="O82"/>
      <c r="P82"/>
      <c r="Q82"/>
    </row>
    <row r="83" spans="2:17" ht="148" customHeight="1" x14ac:dyDescent="0.2">
      <c r="B83" s="241" t="s">
        <v>124</v>
      </c>
      <c r="C83" s="241"/>
      <c r="D83" s="241"/>
      <c r="E83" s="241"/>
      <c r="F83" s="241"/>
      <c r="G83" s="241"/>
      <c r="H83" s="241"/>
      <c r="I83" s="241"/>
      <c r="J83" s="241"/>
      <c r="K83" s="241"/>
      <c r="M83"/>
      <c r="N83"/>
      <c r="O83"/>
      <c r="P83"/>
      <c r="Q83"/>
    </row>
    <row r="84" spans="2:17" x14ac:dyDescent="0.2">
      <c r="B84" s="5"/>
      <c r="C84" s="58"/>
      <c r="D84" s="58"/>
      <c r="E84" s="58"/>
      <c r="F84" s="58"/>
      <c r="G84" s="154"/>
      <c r="H84" s="58"/>
      <c r="I84" s="58"/>
      <c r="J84" s="55"/>
      <c r="K84" s="5"/>
    </row>
    <row r="85" spans="2:17" x14ac:dyDescent="0.2">
      <c r="C85" s="57"/>
      <c r="D85" s="57"/>
      <c r="E85" s="57"/>
      <c r="F85" s="34"/>
      <c r="G85" s="146"/>
      <c r="H85" s="38"/>
      <c r="I85" s="38"/>
      <c r="J85" s="23"/>
    </row>
    <row r="86" spans="2:17" x14ac:dyDescent="0.2">
      <c r="C86" s="57"/>
      <c r="D86" s="57"/>
      <c r="E86" s="57"/>
      <c r="F86" s="34"/>
      <c r="G86" s="146"/>
      <c r="H86" s="38"/>
      <c r="I86" s="38"/>
      <c r="J86" s="23"/>
    </row>
    <row r="87" spans="2:17" x14ac:dyDescent="0.2">
      <c r="C87" s="57"/>
      <c r="D87" s="57"/>
      <c r="E87" s="57"/>
      <c r="F87" s="34"/>
      <c r="G87" s="146"/>
      <c r="H87" s="38"/>
      <c r="I87" s="38"/>
      <c r="J87" s="23"/>
    </row>
    <row r="88" spans="2:17" x14ac:dyDescent="0.2">
      <c r="C88" s="57"/>
      <c r="D88" s="57"/>
      <c r="E88" s="57"/>
      <c r="F88" s="34"/>
      <c r="G88" s="146"/>
      <c r="H88" s="38"/>
      <c r="I88" s="38"/>
      <c r="J88" s="23"/>
    </row>
    <row r="89" spans="2:17" x14ac:dyDescent="0.2">
      <c r="C89" s="57"/>
      <c r="D89" s="57"/>
      <c r="E89" s="57"/>
      <c r="F89" s="34"/>
      <c r="G89" s="146"/>
      <c r="H89" s="38"/>
      <c r="I89" s="38"/>
      <c r="J89" s="23"/>
    </row>
    <row r="90" spans="2:17" x14ac:dyDescent="0.2">
      <c r="C90" s="57"/>
      <c r="D90" s="57"/>
      <c r="E90" s="57"/>
      <c r="F90" s="34"/>
      <c r="G90" s="146"/>
      <c r="H90" s="38"/>
      <c r="I90" s="38"/>
      <c r="J90" s="23"/>
      <c r="L90" s="23"/>
    </row>
    <row r="92" spans="2:17" x14ac:dyDescent="0.2">
      <c r="B92" s="5"/>
      <c r="C92" s="58"/>
      <c r="D92" s="58"/>
      <c r="E92" s="58"/>
      <c r="F92" s="58"/>
      <c r="G92" s="154"/>
      <c r="H92" s="58"/>
      <c r="I92" s="58"/>
      <c r="J92" s="55"/>
      <c r="K92" s="5"/>
    </row>
    <row r="93" spans="2:17" x14ac:dyDescent="0.2">
      <c r="B93" s="62"/>
      <c r="C93" s="57"/>
      <c r="D93" s="57"/>
      <c r="E93" s="57"/>
      <c r="F93" s="34"/>
      <c r="G93" s="146"/>
      <c r="H93" s="38"/>
      <c r="I93" s="38"/>
      <c r="J93" s="23"/>
      <c r="L93" s="23"/>
    </row>
    <row r="95" spans="2:17" x14ac:dyDescent="0.2">
      <c r="B95" s="5"/>
      <c r="C95" s="58"/>
      <c r="D95" s="58"/>
      <c r="E95" s="58"/>
      <c r="F95" s="58"/>
      <c r="G95" s="154"/>
      <c r="H95" s="58"/>
      <c r="I95" s="58"/>
      <c r="J95" s="55"/>
      <c r="K95" s="5"/>
    </row>
    <row r="96" spans="2:17" x14ac:dyDescent="0.2">
      <c r="C96" s="57"/>
      <c r="D96" s="57"/>
      <c r="E96" s="57"/>
      <c r="F96" s="34"/>
      <c r="G96" s="146"/>
      <c r="H96" s="38"/>
      <c r="I96" s="38"/>
      <c r="J96" s="23"/>
    </row>
    <row r="97" spans="2:12" x14ac:dyDescent="0.2">
      <c r="C97" s="57"/>
      <c r="D97" s="57"/>
      <c r="E97" s="57"/>
      <c r="F97" s="34"/>
      <c r="G97" s="146"/>
      <c r="H97" s="38"/>
      <c r="I97" s="38"/>
      <c r="J97" s="23"/>
    </row>
    <row r="98" spans="2:12" x14ac:dyDescent="0.2">
      <c r="B98" s="60"/>
      <c r="C98" s="60"/>
      <c r="D98" s="60"/>
      <c r="E98" s="60"/>
      <c r="F98" s="60"/>
      <c r="G98" s="155"/>
      <c r="H98" s="23"/>
      <c r="I98" s="23"/>
      <c r="J98" s="23"/>
    </row>
    <row r="99" spans="2:12" x14ac:dyDescent="0.2">
      <c r="B99" s="60"/>
      <c r="C99" s="60"/>
      <c r="D99" s="60"/>
      <c r="E99" s="60"/>
      <c r="F99" s="60"/>
      <c r="G99" s="156"/>
      <c r="L99" s="58"/>
    </row>
    <row r="100" spans="2:12" x14ac:dyDescent="0.2">
      <c r="J100" s="63"/>
    </row>
    <row r="101" spans="2:12" x14ac:dyDescent="0.2">
      <c r="B101" s="58"/>
      <c r="C101" s="58"/>
      <c r="D101" s="58"/>
      <c r="E101" s="58"/>
      <c r="F101" s="58"/>
      <c r="G101" s="154"/>
      <c r="H101" s="58"/>
      <c r="I101" s="58"/>
      <c r="J101" s="64"/>
      <c r="K101" s="5"/>
      <c r="L101" s="23"/>
    </row>
    <row r="102" spans="2:12" x14ac:dyDescent="0.2">
      <c r="C102" s="57"/>
      <c r="D102" s="57"/>
      <c r="E102" s="57"/>
      <c r="F102" s="34"/>
      <c r="G102" s="144"/>
      <c r="H102" s="23"/>
      <c r="I102" s="23"/>
      <c r="J102" s="23"/>
    </row>
    <row r="103" spans="2:12" x14ac:dyDescent="0.2">
      <c r="B103" s="5"/>
      <c r="C103" s="58"/>
      <c r="D103" s="58"/>
      <c r="E103" s="58"/>
      <c r="F103" s="58"/>
      <c r="G103" s="154"/>
      <c r="H103" s="58"/>
      <c r="I103" s="58"/>
      <c r="J103" s="55"/>
      <c r="K103" s="5"/>
    </row>
    <row r="104" spans="2:12" x14ac:dyDescent="0.2">
      <c r="C104" s="35"/>
      <c r="D104" s="35"/>
      <c r="E104" s="35"/>
      <c r="F104" s="34"/>
      <c r="G104" s="146"/>
      <c r="H104" s="38"/>
      <c r="I104" s="38"/>
      <c r="J104" s="23"/>
    </row>
    <row r="105" spans="2:12" x14ac:dyDescent="0.2">
      <c r="C105" s="35"/>
      <c r="D105" s="35"/>
      <c r="E105" s="35"/>
      <c r="F105" s="34"/>
      <c r="G105" s="146"/>
      <c r="H105" s="38"/>
      <c r="I105" s="38"/>
      <c r="J105" s="23"/>
      <c r="L105" s="23"/>
    </row>
    <row r="106" spans="2:12" x14ac:dyDescent="0.2">
      <c r="C106" s="57"/>
      <c r="D106" s="57"/>
      <c r="E106" s="57"/>
      <c r="F106" s="34"/>
      <c r="G106" s="144"/>
      <c r="H106" s="23"/>
      <c r="I106" s="23"/>
      <c r="J106" s="23"/>
    </row>
    <row r="107" spans="2:12" x14ac:dyDescent="0.2">
      <c r="B107" s="5"/>
      <c r="C107" s="58"/>
      <c r="D107" s="58"/>
      <c r="E107" s="58"/>
      <c r="F107" s="61"/>
      <c r="G107" s="146"/>
      <c r="H107" s="34"/>
      <c r="I107" s="34"/>
      <c r="J107" s="55"/>
      <c r="K107" s="5"/>
    </row>
    <row r="108" spans="2:12" x14ac:dyDescent="0.2">
      <c r="C108" s="54"/>
      <c r="D108" s="54"/>
      <c r="E108" s="54"/>
      <c r="G108" s="146"/>
      <c r="H108" s="38"/>
      <c r="I108" s="38"/>
      <c r="J108" s="23"/>
    </row>
    <row r="109" spans="2:12" x14ac:dyDescent="0.2">
      <c r="C109" s="54"/>
      <c r="D109" s="54"/>
      <c r="E109" s="54"/>
      <c r="G109" s="146"/>
      <c r="H109" s="38"/>
      <c r="I109" s="38"/>
      <c r="J109" s="23"/>
    </row>
    <row r="110" spans="2:12" x14ac:dyDescent="0.2">
      <c r="C110" s="54"/>
      <c r="D110" s="54"/>
      <c r="E110" s="54"/>
      <c r="G110" s="146"/>
      <c r="H110" s="38"/>
      <c r="I110" s="38"/>
      <c r="J110" s="23"/>
    </row>
    <row r="111" spans="2:12" x14ac:dyDescent="0.2">
      <c r="C111" s="54"/>
      <c r="D111" s="54"/>
      <c r="E111" s="54"/>
      <c r="G111" s="146"/>
      <c r="H111" s="38"/>
      <c r="I111" s="38"/>
      <c r="J111" s="23"/>
    </row>
    <row r="112" spans="2:12" x14ac:dyDescent="0.2">
      <c r="C112" s="54"/>
      <c r="D112" s="54"/>
      <c r="E112" s="54"/>
      <c r="G112" s="146"/>
      <c r="H112" s="38"/>
      <c r="I112" s="38"/>
      <c r="J112" s="23"/>
    </row>
    <row r="113" spans="1:26" x14ac:dyDescent="0.2">
      <c r="C113" s="54"/>
      <c r="D113" s="54"/>
      <c r="E113" s="54"/>
      <c r="G113" s="146"/>
      <c r="H113" s="38"/>
      <c r="I113" s="38"/>
      <c r="J113" s="23"/>
    </row>
    <row r="114" spans="1:26" x14ac:dyDescent="0.2">
      <c r="C114" s="54"/>
      <c r="D114" s="54"/>
      <c r="E114" s="54"/>
      <c r="G114" s="146"/>
      <c r="H114" s="38"/>
      <c r="I114" s="38"/>
      <c r="J114" s="23"/>
    </row>
    <row r="115" spans="1:26" x14ac:dyDescent="0.2">
      <c r="C115" s="49"/>
      <c r="D115" s="49"/>
      <c r="E115" s="49"/>
      <c r="G115" s="146"/>
      <c r="H115" s="38"/>
      <c r="I115" s="38"/>
      <c r="J115" s="23"/>
    </row>
    <row r="116" spans="1:26" x14ac:dyDescent="0.2">
      <c r="C116" s="49"/>
      <c r="D116" s="49"/>
      <c r="E116" s="49"/>
      <c r="G116" s="146"/>
      <c r="H116" s="38"/>
      <c r="I116" s="38"/>
      <c r="J116" s="23"/>
      <c r="L116" s="23"/>
    </row>
    <row r="117" spans="1:26" x14ac:dyDescent="0.2">
      <c r="C117" s="57"/>
      <c r="D117" s="57"/>
      <c r="E117" s="57"/>
      <c r="F117" s="34"/>
      <c r="G117" s="144"/>
      <c r="H117" s="23"/>
      <c r="I117" s="23"/>
      <c r="J117" s="23"/>
    </row>
    <row r="118" spans="1:26" x14ac:dyDescent="0.2">
      <c r="B118" s="5"/>
      <c r="C118" s="58"/>
      <c r="D118" s="58"/>
      <c r="E118" s="58"/>
      <c r="F118" s="58"/>
      <c r="G118" s="154"/>
      <c r="H118" s="58"/>
      <c r="I118" s="58"/>
      <c r="J118" s="55"/>
      <c r="K118" s="5"/>
    </row>
    <row r="119" spans="1:26" s="47" customFormat="1" x14ac:dyDescent="0.2">
      <c r="A119"/>
      <c r="B119" s="34"/>
      <c r="C119" s="35"/>
      <c r="D119" s="35"/>
      <c r="E119" s="35"/>
      <c r="F119" s="34"/>
      <c r="G119" s="65"/>
      <c r="H119" s="38"/>
      <c r="I119" s="38"/>
      <c r="J119" s="23"/>
      <c r="K119" s="1"/>
      <c r="L119" s="15"/>
      <c r="M119" s="7"/>
      <c r="N119" s="7"/>
      <c r="O119" s="7"/>
      <c r="P119" s="7"/>
      <c r="Q119" s="7"/>
      <c r="R119"/>
      <c r="S119"/>
      <c r="T119"/>
      <c r="U119"/>
      <c r="V119"/>
      <c r="W119"/>
      <c r="X119"/>
      <c r="Y119"/>
      <c r="Z119"/>
    </row>
    <row r="120" spans="1:26" s="47" customFormat="1" x14ac:dyDescent="0.2">
      <c r="A120"/>
      <c r="B120" s="60"/>
      <c r="C120" s="60"/>
      <c r="D120" s="60"/>
      <c r="E120" s="60"/>
      <c r="F120" s="60"/>
      <c r="G120" s="155"/>
      <c r="H120" s="23"/>
      <c r="I120" s="23"/>
      <c r="J120" s="23"/>
      <c r="K120" s="1"/>
      <c r="L120" s="15"/>
      <c r="M120" s="7"/>
      <c r="N120" s="7"/>
      <c r="O120" s="7"/>
      <c r="P120" s="7"/>
      <c r="Q120" s="7"/>
      <c r="R120"/>
      <c r="S120"/>
      <c r="T120"/>
      <c r="U120"/>
      <c r="V120"/>
      <c r="W120"/>
      <c r="X120"/>
      <c r="Y120"/>
      <c r="Z120"/>
    </row>
    <row r="121" spans="1:26" x14ac:dyDescent="0.2">
      <c r="B121" s="60"/>
      <c r="C121" s="60"/>
      <c r="D121" s="60"/>
      <c r="E121" s="60"/>
      <c r="F121" s="60"/>
      <c r="G121" s="156"/>
      <c r="L121" s="58"/>
    </row>
    <row r="122" spans="1:26" x14ac:dyDescent="0.2">
      <c r="J122" s="63"/>
    </row>
    <row r="123" spans="1:26" x14ac:dyDescent="0.2">
      <c r="B123" s="58"/>
      <c r="C123" s="58"/>
      <c r="D123" s="58"/>
      <c r="E123" s="58"/>
      <c r="F123" s="58"/>
      <c r="G123" s="154"/>
      <c r="H123" s="58"/>
      <c r="I123" s="58"/>
      <c r="J123" s="64"/>
      <c r="K123" s="5"/>
      <c r="L123" s="23"/>
    </row>
    <row r="124" spans="1:26" x14ac:dyDescent="0.2">
      <c r="C124" s="57"/>
      <c r="D124" s="57"/>
      <c r="E124" s="57"/>
      <c r="F124" s="34"/>
      <c r="G124" s="144"/>
      <c r="H124" s="23"/>
      <c r="I124" s="23"/>
      <c r="J124" s="23"/>
    </row>
    <row r="125" spans="1:26" x14ac:dyDescent="0.2">
      <c r="B125" s="5"/>
      <c r="C125" s="58"/>
      <c r="D125" s="58"/>
      <c r="E125" s="58"/>
      <c r="F125" s="58"/>
      <c r="G125" s="154"/>
      <c r="H125" s="58"/>
      <c r="I125" s="58"/>
      <c r="J125" s="55"/>
      <c r="K125" s="5"/>
    </row>
    <row r="126" spans="1:26" x14ac:dyDescent="0.2">
      <c r="C126" s="35"/>
      <c r="D126" s="35"/>
      <c r="E126" s="35"/>
      <c r="F126" s="34"/>
      <c r="G126" s="65"/>
      <c r="H126" s="38"/>
      <c r="I126" s="38"/>
      <c r="J126" s="23"/>
      <c r="L126" s="23"/>
    </row>
    <row r="127" spans="1:26" x14ac:dyDescent="0.2">
      <c r="A127" s="47"/>
      <c r="C127" s="57"/>
      <c r="D127" s="57"/>
      <c r="E127" s="57"/>
      <c r="F127" s="34"/>
      <c r="G127" s="144"/>
      <c r="H127" s="23"/>
      <c r="I127" s="23"/>
      <c r="J127" s="23"/>
      <c r="R127" s="47"/>
      <c r="S127" s="47"/>
      <c r="T127" s="47"/>
      <c r="U127" s="47"/>
      <c r="V127" s="47"/>
      <c r="W127" s="47"/>
      <c r="X127" s="47"/>
      <c r="Y127" s="47"/>
      <c r="Z127" s="47"/>
    </row>
    <row r="128" spans="1:26" x14ac:dyDescent="0.2">
      <c r="A128" s="47"/>
      <c r="B128" s="5"/>
      <c r="C128" s="58"/>
      <c r="D128" s="58"/>
      <c r="E128" s="58"/>
      <c r="F128" s="58"/>
      <c r="G128" s="154"/>
      <c r="H128" s="58"/>
      <c r="I128" s="58"/>
      <c r="J128" s="55"/>
      <c r="K128" s="5"/>
      <c r="R128" s="47"/>
      <c r="S128" s="47"/>
      <c r="T128" s="47"/>
      <c r="U128" s="47"/>
      <c r="V128" s="47"/>
      <c r="W128" s="47"/>
      <c r="X128" s="47"/>
      <c r="Y128" s="47"/>
      <c r="Z128" s="47"/>
    </row>
    <row r="129" spans="3:10" x14ac:dyDescent="0.2">
      <c r="C129" s="35"/>
      <c r="D129" s="35"/>
      <c r="E129" s="35"/>
      <c r="F129" s="66"/>
      <c r="G129" s="67"/>
      <c r="H129" s="68"/>
      <c r="I129" s="68"/>
      <c r="J129" s="23"/>
    </row>
    <row r="130" spans="3:10" x14ac:dyDescent="0.2">
      <c r="C130" s="35"/>
      <c r="D130" s="35"/>
      <c r="E130" s="35"/>
      <c r="F130" s="34"/>
      <c r="G130" s="65"/>
      <c r="H130" s="38"/>
      <c r="I130" s="38"/>
      <c r="J130" s="23"/>
    </row>
    <row r="167" spans="2:12" x14ac:dyDescent="0.2">
      <c r="C167" s="54"/>
      <c r="D167" s="54"/>
      <c r="E167" s="54"/>
      <c r="G167" s="146"/>
      <c r="H167" s="38"/>
      <c r="I167" s="38"/>
      <c r="J167" s="23"/>
      <c r="L167" s="69"/>
    </row>
    <row r="168" spans="2:12" x14ac:dyDescent="0.2">
      <c r="C168" s="57"/>
      <c r="D168" s="57"/>
      <c r="E168" s="57"/>
      <c r="F168" s="34"/>
      <c r="G168" s="144"/>
      <c r="H168" s="23"/>
      <c r="I168" s="23"/>
      <c r="J168" s="23"/>
      <c r="L168" s="69"/>
    </row>
    <row r="169" spans="2:12" x14ac:dyDescent="0.2">
      <c r="B169" s="70"/>
      <c r="C169" s="70"/>
      <c r="D169" s="70"/>
      <c r="E169" s="70"/>
      <c r="F169" s="70"/>
      <c r="G169" s="158"/>
      <c r="H169" s="70"/>
      <c r="I169" s="70"/>
      <c r="J169" s="71"/>
      <c r="K169" s="69"/>
      <c r="L169" s="69"/>
    </row>
    <row r="170" spans="2:12" x14ac:dyDescent="0.2">
      <c r="B170" s="70"/>
      <c r="C170" s="70"/>
      <c r="D170" s="70"/>
      <c r="E170" s="70"/>
      <c r="F170" s="70"/>
      <c r="G170" s="158"/>
      <c r="H170" s="70"/>
      <c r="I170" s="70"/>
      <c r="J170" s="72"/>
      <c r="K170" s="69"/>
      <c r="L170" s="69"/>
    </row>
    <row r="171" spans="2:12" x14ac:dyDescent="0.2">
      <c r="B171" s="70"/>
      <c r="C171" s="73"/>
      <c r="D171" s="73"/>
      <c r="E171" s="73"/>
      <c r="F171" s="70"/>
      <c r="G171" s="159"/>
      <c r="H171" s="74"/>
      <c r="I171" s="75"/>
      <c r="J171" s="76"/>
      <c r="K171" s="69"/>
      <c r="L171" s="69"/>
    </row>
    <row r="172" spans="2:12" x14ac:dyDescent="0.2">
      <c r="B172" s="70"/>
      <c r="C172" s="73"/>
      <c r="D172" s="73"/>
      <c r="E172" s="73"/>
      <c r="F172" s="70"/>
      <c r="G172" s="159"/>
      <c r="H172" s="74"/>
      <c r="I172" s="75"/>
      <c r="J172" s="76"/>
      <c r="K172" s="69"/>
      <c r="L172" s="69"/>
    </row>
    <row r="173" spans="2:12" x14ac:dyDescent="0.2">
      <c r="B173" s="70"/>
      <c r="C173" s="73"/>
      <c r="D173" s="73"/>
      <c r="E173" s="73"/>
      <c r="F173" s="70"/>
      <c r="G173" s="159"/>
      <c r="H173" s="74"/>
      <c r="I173" s="75"/>
      <c r="J173" s="76"/>
      <c r="K173" s="69"/>
      <c r="L173" s="69"/>
    </row>
    <row r="174" spans="2:12" x14ac:dyDescent="0.2">
      <c r="B174" s="70"/>
      <c r="C174" s="73"/>
      <c r="D174" s="73"/>
      <c r="E174" s="73"/>
      <c r="F174" s="70"/>
      <c r="G174" s="160"/>
      <c r="H174" s="77"/>
      <c r="I174" s="77"/>
      <c r="J174" s="72"/>
      <c r="K174" s="69"/>
      <c r="L174" s="69"/>
    </row>
    <row r="175" spans="2:12" x14ac:dyDescent="0.2">
      <c r="B175" s="70"/>
      <c r="C175" s="73"/>
      <c r="D175" s="73"/>
      <c r="E175" s="73"/>
      <c r="F175" s="70"/>
      <c r="G175" s="160"/>
      <c r="H175" s="74"/>
      <c r="I175" s="77"/>
      <c r="J175" s="72"/>
      <c r="K175" s="69"/>
    </row>
    <row r="176" spans="2:12" x14ac:dyDescent="0.2">
      <c r="B176" s="70"/>
      <c r="C176" s="70"/>
      <c r="D176" s="70"/>
      <c r="E176" s="70"/>
      <c r="F176" s="70"/>
      <c r="G176" s="160"/>
      <c r="H176" s="77"/>
      <c r="I176" s="77"/>
      <c r="J176" s="72"/>
      <c r="K176" s="69"/>
    </row>
    <row r="177" spans="2:12" x14ac:dyDescent="0.2">
      <c r="C177" s="57"/>
      <c r="D177" s="57"/>
      <c r="E177" s="57"/>
      <c r="F177" s="34"/>
      <c r="G177" s="144"/>
      <c r="H177" s="23"/>
      <c r="I177" s="23"/>
      <c r="J177" s="23"/>
      <c r="L177" s="23"/>
    </row>
    <row r="178" spans="2:12" x14ac:dyDescent="0.2">
      <c r="C178" s="57"/>
      <c r="D178" s="57"/>
      <c r="E178" s="57"/>
      <c r="F178" s="34"/>
      <c r="G178" s="144"/>
      <c r="H178" s="23"/>
      <c r="I178" s="23"/>
      <c r="J178" s="23"/>
    </row>
    <row r="179" spans="2:12" x14ac:dyDescent="0.2">
      <c r="B179" s="5"/>
      <c r="C179" s="58"/>
      <c r="D179" s="58"/>
      <c r="E179" s="58"/>
      <c r="F179" s="58"/>
      <c r="G179" s="154"/>
      <c r="H179" s="58"/>
      <c r="I179" s="58"/>
      <c r="J179" s="55"/>
      <c r="K179" s="5"/>
    </row>
    <row r="180" spans="2:12" x14ac:dyDescent="0.2">
      <c r="C180" s="54"/>
      <c r="D180" s="54"/>
      <c r="E180" s="54"/>
      <c r="G180" s="146"/>
      <c r="H180" s="38"/>
      <c r="I180" s="38"/>
      <c r="J180" s="23"/>
    </row>
    <row r="181" spans="2:12" x14ac:dyDescent="0.2">
      <c r="C181" s="54"/>
      <c r="D181" s="54"/>
      <c r="E181" s="54"/>
      <c r="G181" s="146"/>
      <c r="H181" s="38"/>
      <c r="I181" s="38"/>
      <c r="J181" s="23"/>
    </row>
    <row r="182" spans="2:12" x14ac:dyDescent="0.2">
      <c r="C182" s="49"/>
      <c r="D182" s="49"/>
      <c r="E182" s="49"/>
      <c r="G182" s="146"/>
      <c r="H182" s="38"/>
      <c r="I182" s="38"/>
      <c r="J182" s="23"/>
    </row>
    <row r="183" spans="2:12" x14ac:dyDescent="0.2">
      <c r="C183" s="49"/>
      <c r="D183" s="49"/>
      <c r="E183" s="49"/>
      <c r="G183" s="146"/>
      <c r="H183" s="38"/>
      <c r="I183" s="38"/>
      <c r="J183" s="23"/>
    </row>
    <row r="184" spans="2:12" x14ac:dyDescent="0.2">
      <c r="C184" s="49"/>
      <c r="D184" s="49"/>
      <c r="E184" s="49"/>
      <c r="G184" s="146"/>
      <c r="H184" s="38"/>
      <c r="I184" s="38"/>
      <c r="J184" s="23"/>
    </row>
    <row r="185" spans="2:12" x14ac:dyDescent="0.2">
      <c r="C185" s="49"/>
      <c r="D185" s="49"/>
      <c r="E185" s="49"/>
      <c r="G185" s="146"/>
      <c r="H185" s="38"/>
      <c r="I185" s="38"/>
      <c r="J185" s="23"/>
    </row>
    <row r="186" spans="2:12" x14ac:dyDescent="0.2">
      <c r="C186" s="54"/>
      <c r="D186" s="54"/>
      <c r="E186" s="54"/>
      <c r="G186" s="146"/>
      <c r="H186" s="38"/>
      <c r="I186" s="38"/>
      <c r="J186" s="23"/>
    </row>
    <row r="187" spans="2:12" x14ac:dyDescent="0.2">
      <c r="C187" s="57"/>
      <c r="D187" s="57"/>
      <c r="E187" s="57"/>
      <c r="F187" s="34"/>
      <c r="G187" s="144"/>
      <c r="H187" s="23"/>
      <c r="I187" s="23"/>
      <c r="J187" s="23"/>
      <c r="L187" s="23"/>
    </row>
    <row r="188" spans="2:12" x14ac:dyDescent="0.2">
      <c r="C188" s="57"/>
      <c r="D188" s="57"/>
      <c r="E188" s="57"/>
      <c r="F188" s="34"/>
      <c r="G188" s="144"/>
      <c r="H188" s="23"/>
      <c r="I188" s="23"/>
      <c r="J188" s="23"/>
    </row>
    <row r="189" spans="2:12" x14ac:dyDescent="0.2">
      <c r="B189" s="5"/>
      <c r="C189" s="58"/>
      <c r="D189" s="58"/>
      <c r="E189" s="58"/>
      <c r="F189" s="61"/>
      <c r="G189" s="146"/>
      <c r="H189" s="34"/>
      <c r="I189" s="34"/>
      <c r="J189" s="55"/>
      <c r="K189" s="5"/>
    </row>
    <row r="190" spans="2:12" x14ac:dyDescent="0.2">
      <c r="C190" s="54"/>
      <c r="D190" s="54"/>
      <c r="E190" s="54"/>
      <c r="G190" s="146"/>
      <c r="H190" s="38"/>
      <c r="I190" s="38"/>
      <c r="J190" s="23"/>
    </row>
    <row r="191" spans="2:12" x14ac:dyDescent="0.2">
      <c r="C191" s="54"/>
      <c r="D191" s="54"/>
      <c r="E191" s="54"/>
      <c r="G191" s="146"/>
      <c r="H191" s="38"/>
      <c r="I191" s="38"/>
      <c r="J191" s="23"/>
    </row>
    <row r="192" spans="2:12" x14ac:dyDescent="0.2">
      <c r="C192" s="54"/>
      <c r="D192" s="54"/>
      <c r="E192" s="54"/>
      <c r="G192" s="146"/>
      <c r="H192" s="38"/>
      <c r="I192" s="38"/>
      <c r="J192" s="23"/>
      <c r="L192" s="23"/>
    </row>
    <row r="193" spans="2:11" x14ac:dyDescent="0.2">
      <c r="C193" s="57"/>
      <c r="D193" s="57"/>
      <c r="E193" s="57"/>
      <c r="F193" s="34"/>
      <c r="G193" s="144"/>
      <c r="H193" s="23"/>
      <c r="I193" s="23"/>
      <c r="J193" s="23"/>
    </row>
    <row r="194" spans="2:11" x14ac:dyDescent="0.2">
      <c r="B194" s="5"/>
      <c r="C194" s="58"/>
      <c r="D194" s="58"/>
      <c r="E194" s="58"/>
      <c r="F194" s="61"/>
      <c r="G194" s="146"/>
      <c r="H194" s="34"/>
      <c r="I194" s="34"/>
      <c r="J194" s="55"/>
      <c r="K194" s="5"/>
    </row>
    <row r="195" spans="2:11" x14ac:dyDescent="0.2">
      <c r="C195" s="54"/>
      <c r="D195" s="54"/>
      <c r="E195" s="54"/>
      <c r="G195" s="146"/>
      <c r="H195" s="38"/>
      <c r="I195" s="38"/>
      <c r="J195" s="23"/>
    </row>
    <row r="196" spans="2:11" x14ac:dyDescent="0.2">
      <c r="C196" s="54"/>
      <c r="D196" s="54"/>
      <c r="E196" s="54"/>
      <c r="G196" s="146"/>
      <c r="H196" s="38"/>
      <c r="I196" s="38"/>
      <c r="J196" s="23"/>
    </row>
    <row r="197" spans="2:11" x14ac:dyDescent="0.2">
      <c r="C197" s="54"/>
      <c r="D197" s="54"/>
      <c r="E197" s="54"/>
      <c r="G197" s="146"/>
      <c r="H197" s="38"/>
      <c r="I197" s="38"/>
      <c r="J197" s="23"/>
    </row>
    <row r="198" spans="2:11" x14ac:dyDescent="0.2">
      <c r="C198" s="49"/>
      <c r="D198" s="49"/>
      <c r="E198" s="49"/>
      <c r="G198" s="146"/>
      <c r="H198" s="38"/>
      <c r="I198" s="38"/>
    </row>
    <row r="202" spans="2:11" x14ac:dyDescent="0.2">
      <c r="J202" s="63"/>
    </row>
  </sheetData>
  <mergeCells count="49">
    <mergeCell ref="C74:L74"/>
    <mergeCell ref="C75:L75"/>
    <mergeCell ref="C76:L76"/>
    <mergeCell ref="C77:L77"/>
    <mergeCell ref="C78:L78"/>
    <mergeCell ref="C79:L79"/>
    <mergeCell ref="C80:L80"/>
    <mergeCell ref="B70:I70"/>
    <mergeCell ref="B71:H71"/>
    <mergeCell ref="C63:G63"/>
    <mergeCell ref="C64:G64"/>
    <mergeCell ref="B66:I66"/>
    <mergeCell ref="B67:H67"/>
    <mergeCell ref="B68:I68"/>
    <mergeCell ref="B69:H69"/>
    <mergeCell ref="B83:K83"/>
    <mergeCell ref="C62:G62"/>
    <mergeCell ref="F53:I53"/>
    <mergeCell ref="C44:E44"/>
    <mergeCell ref="D46:E46"/>
    <mergeCell ref="D47:E47"/>
    <mergeCell ref="D48:E48"/>
    <mergeCell ref="D49:E49"/>
    <mergeCell ref="B51:C51"/>
    <mergeCell ref="F51:I51"/>
    <mergeCell ref="B52:C52"/>
    <mergeCell ref="F52:I52"/>
    <mergeCell ref="B56:I56"/>
    <mergeCell ref="B57:I57"/>
    <mergeCell ref="C58:E58"/>
    <mergeCell ref="C59:E59"/>
    <mergeCell ref="B61:I61"/>
    <mergeCell ref="I8:I9"/>
    <mergeCell ref="J8:J9"/>
    <mergeCell ref="C43:I43"/>
    <mergeCell ref="E8:E9"/>
    <mergeCell ref="B7:E7"/>
    <mergeCell ref="B8:B9"/>
    <mergeCell ref="C8:C9"/>
    <mergeCell ref="D8:D9"/>
    <mergeCell ref="F8:F9"/>
    <mergeCell ref="G8:G9"/>
    <mergeCell ref="H8:H9"/>
    <mergeCell ref="B6:I6"/>
    <mergeCell ref="B1:I1"/>
    <mergeCell ref="J1:K3"/>
    <mergeCell ref="B2:I2"/>
    <mergeCell ref="B3:I4"/>
    <mergeCell ref="J4:K4"/>
  </mergeCells>
  <printOptions horizontalCentered="1" verticalCentered="1"/>
  <pageMargins left="0.25" right="0.25" top="0.37878787878787878" bottom="0.75" header="0.3" footer="0.3"/>
  <pageSetup scale="42" orientation="portrait" r:id="rId1"/>
  <rowBreaks count="1" manualBreakCount="1">
    <brk id="37" min="1"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0E86B-A5BB-CD4B-9A75-6ACC4B19CB09}">
  <sheetPr>
    <tabColor rgb="FF00B050"/>
  </sheetPr>
  <dimension ref="A1:Z193"/>
  <sheetViews>
    <sheetView showGridLines="0" view="pageBreakPreview" topLeftCell="A70" zoomScale="51" zoomScaleNormal="63" zoomScalePageLayoutView="93" workbookViewId="0">
      <selection activeCell="A73" sqref="A73:XFD83"/>
    </sheetView>
  </sheetViews>
  <sheetFormatPr baseColWidth="10" defaultColWidth="11.5" defaultRowHeight="15" x14ac:dyDescent="0.2"/>
  <cols>
    <col min="1" max="1" width="1.33203125" customWidth="1"/>
    <col min="2" max="2" width="8.5" style="34" customWidth="1"/>
    <col min="3" max="3" width="29.5" style="59" customWidth="1"/>
    <col min="4" max="4" width="16.5" style="59" customWidth="1"/>
    <col min="5" max="5" width="10.5" style="59" customWidth="1"/>
    <col min="6" max="6" width="9.5" style="1" customWidth="1"/>
    <col min="7" max="7" width="16.5" style="157" customWidth="1"/>
    <col min="8" max="8" width="19.5" style="60" customWidth="1"/>
    <col min="9" max="9" width="30.1640625" style="15" customWidth="1"/>
    <col min="10" max="10" width="19.5" style="15" customWidth="1"/>
    <col min="11" max="11" width="9.5" style="1" customWidth="1"/>
    <col min="12" max="12" width="2.5" style="15" customWidth="1"/>
  </cols>
  <sheetData>
    <row r="1" spans="2:12" ht="39.75" customHeight="1" x14ac:dyDescent="0.2">
      <c r="B1" s="169" t="s">
        <v>0</v>
      </c>
      <c r="C1" s="169"/>
      <c r="D1" s="169"/>
      <c r="E1" s="169"/>
      <c r="F1" s="169"/>
      <c r="G1" s="169"/>
      <c r="H1" s="169"/>
      <c r="I1" s="169"/>
      <c r="J1" s="170"/>
      <c r="K1" s="170"/>
      <c r="L1" s="6"/>
    </row>
    <row r="2" spans="2:12" ht="50" customHeight="1" x14ac:dyDescent="0.2">
      <c r="B2" s="171" t="s">
        <v>125</v>
      </c>
      <c r="C2" s="171"/>
      <c r="D2" s="171"/>
      <c r="E2" s="171"/>
      <c r="F2" s="171"/>
      <c r="G2" s="171"/>
      <c r="H2" s="171"/>
      <c r="I2" s="171"/>
      <c r="J2" s="170"/>
      <c r="K2" s="170"/>
      <c r="L2" s="6"/>
    </row>
    <row r="3" spans="2:12" ht="20.25" customHeight="1" x14ac:dyDescent="0.2">
      <c r="B3" s="169" t="s">
        <v>2</v>
      </c>
      <c r="C3" s="169"/>
      <c r="D3" s="169"/>
      <c r="E3" s="169"/>
      <c r="F3" s="169"/>
      <c r="G3" s="169"/>
      <c r="H3" s="169"/>
      <c r="I3" s="169"/>
      <c r="J3" s="170"/>
      <c r="K3" s="170"/>
      <c r="L3" s="6"/>
    </row>
    <row r="4" spans="2:12" ht="21.75" customHeight="1" x14ac:dyDescent="0.2">
      <c r="B4" s="169"/>
      <c r="C4" s="169"/>
      <c r="D4" s="169"/>
      <c r="E4" s="169"/>
      <c r="F4" s="169"/>
      <c r="G4" s="169"/>
      <c r="H4" s="169"/>
      <c r="I4" s="169"/>
      <c r="J4" s="169"/>
      <c r="K4" s="169"/>
      <c r="L4" s="2"/>
    </row>
    <row r="5" spans="2:12" ht="3.75" customHeight="1" x14ac:dyDescent="0.2">
      <c r="B5" s="8"/>
      <c r="C5" s="9"/>
      <c r="D5" s="9"/>
      <c r="E5" s="9"/>
      <c r="F5" s="8"/>
      <c r="G5" s="142"/>
      <c r="H5" s="10"/>
      <c r="I5" s="11"/>
      <c r="J5" s="12" t="s">
        <v>126</v>
      </c>
      <c r="K5" s="85">
        <v>3.5000000000000003E-2</v>
      </c>
      <c r="L5" s="13"/>
    </row>
    <row r="6" spans="2:12" ht="54" customHeight="1" x14ac:dyDescent="0.2">
      <c r="B6" s="168" t="s">
        <v>3</v>
      </c>
      <c r="C6" s="168"/>
      <c r="D6" s="168"/>
      <c r="E6" s="168"/>
      <c r="F6" s="168"/>
      <c r="G6" s="168"/>
      <c r="H6" s="168"/>
      <c r="I6" s="168"/>
      <c r="J6" s="14"/>
    </row>
    <row r="7" spans="2:12" ht="39.5" customHeight="1" x14ac:dyDescent="0.2">
      <c r="B7" s="176" t="s">
        <v>127</v>
      </c>
      <c r="C7" s="176"/>
      <c r="D7" s="176"/>
      <c r="E7" s="105"/>
      <c r="F7" s="220" t="s">
        <v>128</v>
      </c>
      <c r="G7" s="221"/>
      <c r="H7" s="86">
        <v>1950.85</v>
      </c>
      <c r="I7" s="90"/>
    </row>
    <row r="8" spans="2:12" ht="32.25" customHeight="1" x14ac:dyDescent="0.2">
      <c r="B8" s="173" t="s">
        <v>7</v>
      </c>
      <c r="C8" s="177" t="s">
        <v>8</v>
      </c>
      <c r="D8" s="173"/>
      <c r="E8" s="222" t="s">
        <v>9</v>
      </c>
      <c r="F8" s="172" t="s">
        <v>10</v>
      </c>
      <c r="G8" s="178" t="s">
        <v>11</v>
      </c>
      <c r="H8" s="172" t="s">
        <v>12</v>
      </c>
      <c r="I8" s="172" t="s">
        <v>13</v>
      </c>
      <c r="J8" s="172" t="s">
        <v>14</v>
      </c>
      <c r="K8"/>
      <c r="L8"/>
    </row>
    <row r="9" spans="2:12" ht="21.75" customHeight="1" x14ac:dyDescent="0.2">
      <c r="B9" s="173"/>
      <c r="C9" s="177"/>
      <c r="D9" s="173"/>
      <c r="E9" s="223"/>
      <c r="F9" s="172"/>
      <c r="G9" s="178"/>
      <c r="H9" s="172"/>
      <c r="I9" s="172"/>
      <c r="J9" s="172"/>
      <c r="K9"/>
      <c r="L9"/>
    </row>
    <row r="10" spans="2:12" ht="12.75" customHeight="1" x14ac:dyDescent="0.2">
      <c r="B10" s="21"/>
      <c r="C10" s="22"/>
      <c r="D10" s="22"/>
      <c r="E10" s="22"/>
      <c r="F10" s="21"/>
      <c r="G10" s="144"/>
      <c r="H10" s="23"/>
      <c r="I10" s="23"/>
      <c r="J10" s="23"/>
    </row>
    <row r="11" spans="2:12" ht="39.5" customHeight="1" x14ac:dyDescent="0.2">
      <c r="B11" s="16">
        <v>10</v>
      </c>
      <c r="C11" s="17" t="s">
        <v>15</v>
      </c>
      <c r="D11" s="16" t="s">
        <v>16</v>
      </c>
      <c r="E11" s="16"/>
      <c r="F11" s="24" t="s">
        <v>17</v>
      </c>
      <c r="G11" s="145" t="s">
        <v>18</v>
      </c>
      <c r="H11" s="19" t="s">
        <v>19</v>
      </c>
      <c r="I11" s="19" t="s">
        <v>20</v>
      </c>
      <c r="J11" s="25">
        <f>SUM(I12:I16)</f>
        <v>0</v>
      </c>
    </row>
    <row r="12" spans="2:12" ht="39.5" customHeight="1" x14ac:dyDescent="0.2">
      <c r="B12" s="26" t="s">
        <v>21</v>
      </c>
      <c r="C12" s="27" t="s">
        <v>22</v>
      </c>
      <c r="D12" s="28" t="s">
        <v>23</v>
      </c>
      <c r="E12" s="28">
        <v>1</v>
      </c>
      <c r="F12" s="26">
        <v>4</v>
      </c>
      <c r="G12" s="91">
        <v>0.2</v>
      </c>
      <c r="H12" s="136"/>
      <c r="I12" s="30">
        <f t="shared" ref="I12:I16" si="0">G12*H12*F12*E12</f>
        <v>0</v>
      </c>
      <c r="J12" s="31"/>
    </row>
    <row r="13" spans="2:12" ht="39.5" customHeight="1" x14ac:dyDescent="0.2">
      <c r="B13" s="26" t="s">
        <v>24</v>
      </c>
      <c r="C13" s="32" t="s">
        <v>25</v>
      </c>
      <c r="D13" s="28" t="s">
        <v>26</v>
      </c>
      <c r="E13" s="28">
        <v>1</v>
      </c>
      <c r="F13" s="26">
        <v>4</v>
      </c>
      <c r="G13" s="91">
        <v>0.3</v>
      </c>
      <c r="H13" s="136"/>
      <c r="I13" s="30">
        <f t="shared" si="0"/>
        <v>0</v>
      </c>
      <c r="J13" s="31"/>
    </row>
    <row r="14" spans="2:12" ht="39.5" customHeight="1" x14ac:dyDescent="0.2">
      <c r="B14" s="26" t="s">
        <v>27</v>
      </c>
      <c r="C14" s="32" t="s">
        <v>28</v>
      </c>
      <c r="D14" s="28" t="s">
        <v>26</v>
      </c>
      <c r="E14" s="28">
        <v>1</v>
      </c>
      <c r="F14" s="26">
        <v>2</v>
      </c>
      <c r="G14" s="91">
        <v>0.2</v>
      </c>
      <c r="H14" s="136"/>
      <c r="I14" s="30">
        <f t="shared" si="0"/>
        <v>0</v>
      </c>
      <c r="J14" s="31"/>
    </row>
    <row r="15" spans="2:12" ht="39.5" customHeight="1" x14ac:dyDescent="0.2">
      <c r="B15" s="26" t="s">
        <v>29</v>
      </c>
      <c r="C15" s="32" t="s">
        <v>30</v>
      </c>
      <c r="D15" s="28" t="s">
        <v>31</v>
      </c>
      <c r="E15" s="28">
        <v>1</v>
      </c>
      <c r="F15" s="26">
        <v>2</v>
      </c>
      <c r="G15" s="91">
        <v>0.2</v>
      </c>
      <c r="H15" s="136"/>
      <c r="I15" s="30">
        <f t="shared" si="0"/>
        <v>0</v>
      </c>
      <c r="J15" s="31"/>
    </row>
    <row r="16" spans="2:12" ht="39.5" customHeight="1" x14ac:dyDescent="0.2">
      <c r="B16" s="26" t="s">
        <v>32</v>
      </c>
      <c r="C16" s="32" t="s">
        <v>33</v>
      </c>
      <c r="D16" s="28" t="s">
        <v>34</v>
      </c>
      <c r="E16" s="28">
        <v>1</v>
      </c>
      <c r="F16" s="26">
        <v>3</v>
      </c>
      <c r="G16" s="91">
        <v>0.2</v>
      </c>
      <c r="H16" s="136"/>
      <c r="I16" s="30">
        <f t="shared" si="0"/>
        <v>0</v>
      </c>
      <c r="J16" s="31"/>
    </row>
    <row r="17" spans="2:12" ht="10.5" customHeight="1" x14ac:dyDescent="0.2">
      <c r="C17" s="35"/>
      <c r="D17" s="36"/>
      <c r="E17" s="36"/>
      <c r="F17" s="34"/>
      <c r="G17" s="146"/>
      <c r="H17" s="37"/>
      <c r="I17" s="38"/>
      <c r="J17" s="31"/>
    </row>
    <row r="18" spans="2:12" ht="39.5" customHeight="1" x14ac:dyDescent="0.2">
      <c r="B18" s="16">
        <v>20</v>
      </c>
      <c r="C18" s="16" t="s">
        <v>35</v>
      </c>
      <c r="D18" s="16" t="s">
        <v>16</v>
      </c>
      <c r="E18" s="16"/>
      <c r="F18" s="24" t="s">
        <v>17</v>
      </c>
      <c r="G18" s="145" t="s">
        <v>18</v>
      </c>
      <c r="H18" s="19" t="s">
        <v>19</v>
      </c>
      <c r="I18" s="19" t="s">
        <v>20</v>
      </c>
      <c r="J18" s="25">
        <f>SUM(I19:I26)</f>
        <v>0</v>
      </c>
    </row>
    <row r="19" spans="2:12" ht="39.5" customHeight="1" x14ac:dyDescent="0.2">
      <c r="B19" s="26" t="s">
        <v>36</v>
      </c>
      <c r="C19" s="32" t="s">
        <v>37</v>
      </c>
      <c r="D19" s="28" t="s">
        <v>38</v>
      </c>
      <c r="E19" s="28">
        <v>1</v>
      </c>
      <c r="F19" s="26">
        <v>1</v>
      </c>
      <c r="G19" s="91">
        <v>0.2</v>
      </c>
      <c r="H19" s="136"/>
      <c r="I19" s="30">
        <f t="shared" ref="I19:I26" si="1">G19*H19*F19*E19</f>
        <v>0</v>
      </c>
      <c r="J19" s="31"/>
    </row>
    <row r="20" spans="2:12" ht="39.5" customHeight="1" x14ac:dyDescent="0.2">
      <c r="B20" s="26" t="s">
        <v>39</v>
      </c>
      <c r="C20" s="32" t="s">
        <v>40</v>
      </c>
      <c r="D20" s="28" t="s">
        <v>38</v>
      </c>
      <c r="E20" s="28">
        <v>1</v>
      </c>
      <c r="F20" s="26">
        <v>1</v>
      </c>
      <c r="G20" s="91">
        <v>0.2</v>
      </c>
      <c r="H20" s="136"/>
      <c r="I20" s="30">
        <f t="shared" si="1"/>
        <v>0</v>
      </c>
      <c r="J20" s="31"/>
    </row>
    <row r="21" spans="2:12" ht="39" customHeight="1" x14ac:dyDescent="0.2">
      <c r="B21" s="26" t="s">
        <v>41</v>
      </c>
      <c r="C21" s="32" t="s">
        <v>42</v>
      </c>
      <c r="D21" s="28" t="s">
        <v>43</v>
      </c>
      <c r="E21" s="28">
        <v>1</v>
      </c>
      <c r="F21" s="26">
        <v>4</v>
      </c>
      <c r="G21" s="91">
        <v>0.4</v>
      </c>
      <c r="H21" s="136"/>
      <c r="I21" s="30">
        <f t="shared" si="1"/>
        <v>0</v>
      </c>
      <c r="J21" s="31"/>
    </row>
    <row r="22" spans="2:12" ht="39.5" customHeight="1" x14ac:dyDescent="0.2">
      <c r="B22" s="26" t="s">
        <v>44</v>
      </c>
      <c r="C22" s="32" t="s">
        <v>45</v>
      </c>
      <c r="D22" s="28" t="s">
        <v>46</v>
      </c>
      <c r="E22" s="28">
        <v>1</v>
      </c>
      <c r="F22" s="26">
        <v>1</v>
      </c>
      <c r="G22" s="91">
        <v>0.2</v>
      </c>
      <c r="H22" s="136"/>
      <c r="I22" s="30">
        <f t="shared" si="1"/>
        <v>0</v>
      </c>
      <c r="J22" s="31"/>
    </row>
    <row r="23" spans="2:12" ht="39.5" customHeight="1" x14ac:dyDescent="0.2">
      <c r="B23" s="26" t="s">
        <v>47</v>
      </c>
      <c r="C23" s="32" t="s">
        <v>48</v>
      </c>
      <c r="D23" s="28" t="s">
        <v>49</v>
      </c>
      <c r="E23" s="28">
        <v>1</v>
      </c>
      <c r="F23" s="26">
        <v>1</v>
      </c>
      <c r="G23" s="91">
        <v>0.2</v>
      </c>
      <c r="H23" s="136"/>
      <c r="I23" s="30">
        <f t="shared" si="1"/>
        <v>0</v>
      </c>
      <c r="J23" s="31"/>
    </row>
    <row r="24" spans="2:12" ht="52.5" customHeight="1" x14ac:dyDescent="0.2">
      <c r="B24" s="26" t="s">
        <v>50</v>
      </c>
      <c r="C24" s="39" t="s">
        <v>51</v>
      </c>
      <c r="D24" s="40" t="s">
        <v>52</v>
      </c>
      <c r="E24" s="40">
        <v>1</v>
      </c>
      <c r="F24" s="41">
        <v>4</v>
      </c>
      <c r="G24" s="147">
        <v>0.3</v>
      </c>
      <c r="H24" s="136"/>
      <c r="I24" s="30">
        <f t="shared" si="1"/>
        <v>0</v>
      </c>
      <c r="J24" s="31"/>
      <c r="L24" s="20"/>
    </row>
    <row r="25" spans="2:12" ht="55.5" customHeight="1" x14ac:dyDescent="0.2">
      <c r="B25" s="26" t="s">
        <v>53</v>
      </c>
      <c r="C25" s="42" t="s">
        <v>54</v>
      </c>
      <c r="D25" s="28" t="s">
        <v>55</v>
      </c>
      <c r="E25" s="40">
        <v>1</v>
      </c>
      <c r="F25" s="41">
        <v>4</v>
      </c>
      <c r="G25" s="91">
        <v>0.1</v>
      </c>
      <c r="H25" s="136"/>
      <c r="I25" s="30">
        <f t="shared" si="1"/>
        <v>0</v>
      </c>
      <c r="J25" s="31"/>
      <c r="K25"/>
      <c r="L25"/>
    </row>
    <row r="26" spans="2:12" ht="55.5" customHeight="1" x14ac:dyDescent="0.2">
      <c r="B26" s="26" t="s">
        <v>56</v>
      </c>
      <c r="C26" s="42" t="s">
        <v>57</v>
      </c>
      <c r="D26" s="28" t="s">
        <v>58</v>
      </c>
      <c r="E26" s="40">
        <v>1</v>
      </c>
      <c r="F26" s="41">
        <v>4</v>
      </c>
      <c r="G26" s="147">
        <v>0.1</v>
      </c>
      <c r="H26" s="136"/>
      <c r="I26" s="30">
        <f t="shared" si="1"/>
        <v>0</v>
      </c>
      <c r="J26" s="31"/>
      <c r="K26"/>
      <c r="L26"/>
    </row>
    <row r="27" spans="2:12" ht="14.25" customHeight="1" x14ac:dyDescent="0.2">
      <c r="B27" s="5"/>
      <c r="C27" s="23"/>
      <c r="D27" s="23"/>
      <c r="E27" s="23"/>
      <c r="F27" s="23"/>
      <c r="G27" s="144"/>
      <c r="H27" s="23"/>
      <c r="I27" s="23"/>
      <c r="J27" s="23"/>
    </row>
    <row r="28" spans="2:12" ht="45" x14ac:dyDescent="0.2">
      <c r="B28" s="16">
        <v>30</v>
      </c>
      <c r="C28" s="17" t="s">
        <v>59</v>
      </c>
      <c r="D28" s="16" t="s">
        <v>16</v>
      </c>
      <c r="E28" s="16"/>
      <c r="F28" s="24" t="s">
        <v>17</v>
      </c>
      <c r="G28" s="145" t="s">
        <v>18</v>
      </c>
      <c r="H28" s="19" t="s">
        <v>19</v>
      </c>
      <c r="I28" s="19" t="s">
        <v>20</v>
      </c>
      <c r="J28" s="25">
        <f>SUM(I29:I31)</f>
        <v>0</v>
      </c>
    </row>
    <row r="29" spans="2:12" ht="39.5" customHeight="1" x14ac:dyDescent="0.2">
      <c r="B29" s="26" t="s">
        <v>60</v>
      </c>
      <c r="C29" s="32" t="s">
        <v>61</v>
      </c>
      <c r="D29" s="28" t="s">
        <v>26</v>
      </c>
      <c r="E29" s="28">
        <v>1</v>
      </c>
      <c r="F29" s="26">
        <v>2</v>
      </c>
      <c r="G29" s="91">
        <v>0.1</v>
      </c>
      <c r="H29" s="136"/>
      <c r="I29" s="30">
        <f t="shared" ref="I29:I31" si="2">G29*H29*F29*E29</f>
        <v>0</v>
      </c>
      <c r="J29" s="31"/>
    </row>
    <row r="30" spans="2:12" ht="35.25" customHeight="1" x14ac:dyDescent="0.2">
      <c r="B30" s="26" t="s">
        <v>62</v>
      </c>
      <c r="C30" s="32" t="s">
        <v>63</v>
      </c>
      <c r="D30" s="26" t="s">
        <v>64</v>
      </c>
      <c r="E30" s="26">
        <v>1</v>
      </c>
      <c r="F30" s="26">
        <v>1</v>
      </c>
      <c r="G30" s="91">
        <v>0.2</v>
      </c>
      <c r="H30" s="136"/>
      <c r="I30" s="30">
        <f t="shared" si="2"/>
        <v>0</v>
      </c>
      <c r="J30" s="31"/>
    </row>
    <row r="31" spans="2:12" ht="42.75" customHeight="1" x14ac:dyDescent="0.2">
      <c r="B31" s="26" t="s">
        <v>65</v>
      </c>
      <c r="C31" s="39" t="s">
        <v>66</v>
      </c>
      <c r="D31" s="40" t="s">
        <v>67</v>
      </c>
      <c r="E31" s="40">
        <v>1</v>
      </c>
      <c r="F31" s="41">
        <v>1</v>
      </c>
      <c r="G31" s="147">
        <v>0.5</v>
      </c>
      <c r="H31" s="136"/>
      <c r="I31" s="30">
        <f t="shared" si="2"/>
        <v>0</v>
      </c>
      <c r="J31" s="31"/>
      <c r="L31" s="20"/>
    </row>
    <row r="32" spans="2:12" ht="14.25" customHeight="1" x14ac:dyDescent="0.2">
      <c r="B32" s="5"/>
      <c r="C32" s="23"/>
      <c r="D32" s="23"/>
      <c r="E32" s="23"/>
      <c r="F32" s="23"/>
      <c r="G32" s="144"/>
      <c r="H32" s="23"/>
      <c r="I32" s="23"/>
      <c r="J32" s="23"/>
    </row>
    <row r="33" spans="1:12" ht="39.5" customHeight="1" x14ac:dyDescent="0.2">
      <c r="B33" s="16">
        <v>40</v>
      </c>
      <c r="C33" s="16" t="s">
        <v>68</v>
      </c>
      <c r="D33" s="16" t="s">
        <v>69</v>
      </c>
      <c r="E33" s="16"/>
      <c r="F33" s="24" t="s">
        <v>17</v>
      </c>
      <c r="G33" s="145" t="s">
        <v>18</v>
      </c>
      <c r="H33" s="19" t="s">
        <v>19</v>
      </c>
      <c r="I33" s="19" t="s">
        <v>20</v>
      </c>
      <c r="J33" s="25">
        <f>SUM(I34:I41)</f>
        <v>0</v>
      </c>
    </row>
    <row r="34" spans="1:12" ht="39.5" customHeight="1" x14ac:dyDescent="0.2">
      <c r="B34" s="26" t="s">
        <v>70</v>
      </c>
      <c r="C34" s="32" t="s">
        <v>71</v>
      </c>
      <c r="D34" s="3" t="s">
        <v>72</v>
      </c>
      <c r="E34" s="3">
        <v>1</v>
      </c>
      <c r="F34" s="4">
        <v>1</v>
      </c>
      <c r="G34" s="91">
        <v>0.3</v>
      </c>
      <c r="H34" s="136"/>
      <c r="I34" s="30">
        <f>G34*H34*F34*E34</f>
        <v>0</v>
      </c>
      <c r="J34" s="23"/>
    </row>
    <row r="35" spans="1:12" ht="39.5" customHeight="1" x14ac:dyDescent="0.2">
      <c r="B35" s="26" t="s">
        <v>73</v>
      </c>
      <c r="C35" s="32" t="s">
        <v>74</v>
      </c>
      <c r="D35" s="3" t="s">
        <v>26</v>
      </c>
      <c r="E35" s="3">
        <v>2</v>
      </c>
      <c r="F35" s="4">
        <v>4</v>
      </c>
      <c r="G35" s="91">
        <v>0.5</v>
      </c>
      <c r="H35" s="136"/>
      <c r="I35" s="30">
        <f>G35*H35*F35*E35</f>
        <v>0</v>
      </c>
      <c r="J35" s="23"/>
    </row>
    <row r="36" spans="1:12" ht="39" customHeight="1" x14ac:dyDescent="0.2">
      <c r="B36" s="26" t="s">
        <v>75</v>
      </c>
      <c r="C36" s="32" t="s">
        <v>76</v>
      </c>
      <c r="D36" s="3" t="s">
        <v>26</v>
      </c>
      <c r="E36" s="3">
        <v>1</v>
      </c>
      <c r="F36" s="4">
        <v>3</v>
      </c>
      <c r="G36" s="91">
        <v>0.3</v>
      </c>
      <c r="H36" s="136"/>
      <c r="I36" s="30">
        <f t="shared" ref="I36:I41" si="3">G36*H36*F36*E36</f>
        <v>0</v>
      </c>
      <c r="J36" s="23"/>
    </row>
    <row r="37" spans="1:12" ht="39" customHeight="1" x14ac:dyDescent="0.2">
      <c r="B37" s="26" t="s">
        <v>77</v>
      </c>
      <c r="C37" s="32" t="s">
        <v>78</v>
      </c>
      <c r="D37" s="3" t="s">
        <v>26</v>
      </c>
      <c r="E37" s="3">
        <v>1</v>
      </c>
      <c r="F37" s="4">
        <v>3</v>
      </c>
      <c r="G37" s="91">
        <v>0.2</v>
      </c>
      <c r="H37" s="136"/>
      <c r="I37" s="30">
        <f t="shared" si="3"/>
        <v>0</v>
      </c>
      <c r="J37" s="23"/>
    </row>
    <row r="38" spans="1:12" ht="39.5" customHeight="1" x14ac:dyDescent="0.2">
      <c r="B38" s="26" t="s">
        <v>79</v>
      </c>
      <c r="C38" s="43" t="s">
        <v>80</v>
      </c>
      <c r="D38" s="3" t="s">
        <v>81</v>
      </c>
      <c r="E38" s="3">
        <v>1</v>
      </c>
      <c r="F38" s="4">
        <v>3</v>
      </c>
      <c r="G38" s="91">
        <v>0.5</v>
      </c>
      <c r="H38" s="136"/>
      <c r="I38" s="30">
        <f t="shared" si="3"/>
        <v>0</v>
      </c>
      <c r="J38" s="23"/>
    </row>
    <row r="39" spans="1:12" ht="39.5" customHeight="1" x14ac:dyDescent="0.2">
      <c r="B39" s="26" t="s">
        <v>82</v>
      </c>
      <c r="C39" s="43" t="s">
        <v>83</v>
      </c>
      <c r="D39" s="3" t="s">
        <v>84</v>
      </c>
      <c r="E39" s="3">
        <v>1</v>
      </c>
      <c r="F39" s="4">
        <v>1</v>
      </c>
      <c r="G39" s="91">
        <v>0.5</v>
      </c>
      <c r="H39" s="136"/>
      <c r="I39" s="30">
        <f t="shared" si="3"/>
        <v>0</v>
      </c>
      <c r="J39" s="23"/>
    </row>
    <row r="40" spans="1:12" ht="39" customHeight="1" x14ac:dyDescent="0.2">
      <c r="A40" s="44"/>
      <c r="B40" s="26" t="s">
        <v>85</v>
      </c>
      <c r="C40" s="43" t="s">
        <v>86</v>
      </c>
      <c r="D40" s="3" t="s">
        <v>84</v>
      </c>
      <c r="E40" s="3">
        <v>1</v>
      </c>
      <c r="F40" s="4">
        <v>2</v>
      </c>
      <c r="G40" s="91">
        <v>0.5</v>
      </c>
      <c r="H40" s="136"/>
      <c r="I40" s="30">
        <f t="shared" si="3"/>
        <v>0</v>
      </c>
      <c r="J40" s="23"/>
      <c r="L40" s="45"/>
    </row>
    <row r="41" spans="1:12" ht="39.5" customHeight="1" x14ac:dyDescent="0.2">
      <c r="B41" s="26" t="s">
        <v>87</v>
      </c>
      <c r="C41" s="43" t="s">
        <v>88</v>
      </c>
      <c r="D41" s="3" t="s">
        <v>84</v>
      </c>
      <c r="E41" s="3">
        <v>1</v>
      </c>
      <c r="F41" s="4">
        <v>1</v>
      </c>
      <c r="G41" s="91">
        <v>0.5</v>
      </c>
      <c r="H41" s="136"/>
      <c r="I41" s="30">
        <f t="shared" si="3"/>
        <v>0</v>
      </c>
      <c r="J41" s="46"/>
      <c r="K41" s="47"/>
    </row>
    <row r="42" spans="1:12" ht="13.5" customHeight="1" x14ac:dyDescent="0.2">
      <c r="B42" s="21"/>
      <c r="C42" s="49"/>
      <c r="D42" s="49"/>
      <c r="E42" s="49"/>
      <c r="G42" s="146"/>
      <c r="H42" s="38"/>
      <c r="I42" s="38"/>
      <c r="L42" s="20"/>
    </row>
    <row r="43" spans="1:12" ht="39.75" customHeight="1" x14ac:dyDescent="0.2">
      <c r="B43" s="16">
        <v>50</v>
      </c>
      <c r="C43" s="173" t="s">
        <v>89</v>
      </c>
      <c r="D43" s="173"/>
      <c r="E43" s="173"/>
      <c r="F43" s="173"/>
      <c r="G43" s="173"/>
      <c r="H43" s="173"/>
      <c r="I43" s="173"/>
      <c r="J43" s="25">
        <f>+I44</f>
        <v>0</v>
      </c>
      <c r="K43"/>
      <c r="L43"/>
    </row>
    <row r="44" spans="1:12" ht="39.5" customHeight="1" x14ac:dyDescent="0.2">
      <c r="B44" s="50" t="s">
        <v>90</v>
      </c>
      <c r="C44" s="184" t="s">
        <v>91</v>
      </c>
      <c r="D44" s="185"/>
      <c r="E44" s="186"/>
      <c r="F44" s="50" t="s">
        <v>11</v>
      </c>
      <c r="G44" s="104">
        <f>FM!$C$46</f>
        <v>2.0024600000000001</v>
      </c>
      <c r="H44" s="30">
        <f>+J11+J18+J33+J28</f>
        <v>0</v>
      </c>
      <c r="I44" s="30">
        <f>(H44*G44)</f>
        <v>0</v>
      </c>
      <c r="J44" s="23"/>
      <c r="K44"/>
      <c r="L44"/>
    </row>
    <row r="45" spans="1:12" ht="12.75" customHeight="1" x14ac:dyDescent="0.2">
      <c r="B45" s="21"/>
      <c r="C45" s="51"/>
      <c r="D45" s="51"/>
      <c r="E45" s="51"/>
      <c r="F45" s="21"/>
      <c r="G45" s="65"/>
      <c r="H45" s="38"/>
      <c r="I45" s="38"/>
      <c r="J45" s="23"/>
      <c r="L45" s="20"/>
    </row>
    <row r="46" spans="1:12" ht="39" customHeight="1" x14ac:dyDescent="0.2">
      <c r="B46" s="16">
        <v>60</v>
      </c>
      <c r="C46" s="16" t="s">
        <v>92</v>
      </c>
      <c r="D46" s="187" t="s">
        <v>93</v>
      </c>
      <c r="E46" s="188"/>
      <c r="F46" s="24" t="s">
        <v>17</v>
      </c>
      <c r="G46" s="145" t="s">
        <v>18</v>
      </c>
      <c r="H46" s="19" t="s">
        <v>94</v>
      </c>
      <c r="I46" s="19" t="s">
        <v>20</v>
      </c>
      <c r="J46" s="25">
        <f>SUM(I47:I49)</f>
        <v>0</v>
      </c>
      <c r="K46"/>
      <c r="L46"/>
    </row>
    <row r="47" spans="1:12" ht="39" customHeight="1" x14ac:dyDescent="0.2">
      <c r="B47" s="50" t="s">
        <v>95</v>
      </c>
      <c r="C47" s="43" t="s">
        <v>96</v>
      </c>
      <c r="D47" s="189" t="s">
        <v>97</v>
      </c>
      <c r="E47" s="190"/>
      <c r="F47" s="4">
        <v>1</v>
      </c>
      <c r="G47" s="91">
        <v>0.1</v>
      </c>
      <c r="H47" s="136"/>
      <c r="I47" s="30">
        <f>G47*H47*F47</f>
        <v>0</v>
      </c>
      <c r="J47" s="23"/>
      <c r="K47"/>
      <c r="L47"/>
    </row>
    <row r="48" spans="1:12" ht="39" customHeight="1" x14ac:dyDescent="0.2">
      <c r="B48" s="50" t="s">
        <v>98</v>
      </c>
      <c r="C48" s="43" t="s">
        <v>99</v>
      </c>
      <c r="D48" s="189"/>
      <c r="E48" s="190"/>
      <c r="F48" s="4">
        <v>1</v>
      </c>
      <c r="G48" s="91">
        <v>0.2</v>
      </c>
      <c r="H48" s="136"/>
      <c r="I48" s="30">
        <f>G48*H48*F48</f>
        <v>0</v>
      </c>
      <c r="J48" s="23"/>
      <c r="L48" s="20"/>
    </row>
    <row r="49" spans="2:12" ht="39.5" customHeight="1" x14ac:dyDescent="0.2">
      <c r="B49" s="50" t="s">
        <v>100</v>
      </c>
      <c r="C49" s="52" t="s">
        <v>101</v>
      </c>
      <c r="D49" s="191" t="s">
        <v>102</v>
      </c>
      <c r="E49" s="192"/>
      <c r="F49" s="4">
        <v>4</v>
      </c>
      <c r="G49" s="91">
        <v>0.1</v>
      </c>
      <c r="H49" s="136"/>
      <c r="I49" s="30">
        <f>G49*H49*F49</f>
        <v>0</v>
      </c>
      <c r="J49" s="23"/>
      <c r="L49" s="48"/>
    </row>
    <row r="50" spans="2:12" ht="14.25" customHeight="1" thickBot="1" x14ac:dyDescent="0.25">
      <c r="B50" s="21"/>
      <c r="C50" s="53"/>
      <c r="D50" s="20"/>
      <c r="E50" s="20"/>
      <c r="G50" s="146"/>
      <c r="H50" s="38"/>
      <c r="I50" s="38"/>
      <c r="J50" s="23"/>
      <c r="L50" s="20"/>
    </row>
    <row r="51" spans="2:12" ht="39" customHeight="1" x14ac:dyDescent="0.2">
      <c r="B51" s="193"/>
      <c r="C51" s="193"/>
      <c r="D51" s="5"/>
      <c r="E51" s="5"/>
      <c r="F51" s="194" t="s">
        <v>103</v>
      </c>
      <c r="G51" s="195"/>
      <c r="H51" s="195"/>
      <c r="I51" s="195"/>
      <c r="J51" s="129">
        <f>ROUND(J43+J46,0)</f>
        <v>0</v>
      </c>
      <c r="K51" s="56"/>
      <c r="L51" s="48"/>
    </row>
    <row r="52" spans="2:12" ht="39" customHeight="1" thickBot="1" x14ac:dyDescent="0.25">
      <c r="B52" s="193"/>
      <c r="C52" s="193"/>
      <c r="D52" s="5"/>
      <c r="E52" s="5"/>
      <c r="F52" s="196" t="s">
        <v>104</v>
      </c>
      <c r="G52" s="197"/>
      <c r="H52" s="197"/>
      <c r="I52" s="197"/>
      <c r="J52" s="130">
        <f>ROUND(J51*K52,0)</f>
        <v>0</v>
      </c>
      <c r="K52" s="79">
        <v>0.19</v>
      </c>
    </row>
    <row r="53" spans="2:12" ht="39" customHeight="1" thickBot="1" x14ac:dyDescent="0.25">
      <c r="C53" s="57"/>
      <c r="D53" s="57"/>
      <c r="E53" s="57"/>
      <c r="F53" s="182" t="s">
        <v>105</v>
      </c>
      <c r="G53" s="183"/>
      <c r="H53" s="183"/>
      <c r="I53" s="183"/>
      <c r="J53" s="131">
        <f>SUM(J51:J52)</f>
        <v>0</v>
      </c>
      <c r="K53" s="78"/>
    </row>
    <row r="54" spans="2:12" x14ac:dyDescent="0.2">
      <c r="C54" s="57"/>
      <c r="D54" s="57"/>
      <c r="E54" s="57"/>
      <c r="F54" s="34"/>
      <c r="G54" s="146"/>
      <c r="H54" s="38"/>
      <c r="I54" s="38"/>
      <c r="J54" s="55"/>
    </row>
    <row r="55" spans="2:12" x14ac:dyDescent="0.2">
      <c r="C55" s="57"/>
      <c r="D55" s="57"/>
      <c r="E55" s="57"/>
      <c r="F55" s="34"/>
      <c r="G55" s="146"/>
      <c r="H55" s="38"/>
      <c r="I55" s="38"/>
      <c r="J55" s="31"/>
      <c r="L55" s="23"/>
    </row>
    <row r="56" spans="2:12" x14ac:dyDescent="0.2">
      <c r="B56" s="198" t="s">
        <v>106</v>
      </c>
      <c r="C56" s="198"/>
      <c r="D56" s="198"/>
      <c r="E56" s="198"/>
      <c r="F56" s="198"/>
      <c r="G56" s="198"/>
      <c r="H56" s="198"/>
      <c r="I56" s="198"/>
      <c r="J56" s="31"/>
    </row>
    <row r="57" spans="2:12" x14ac:dyDescent="0.2">
      <c r="B57" s="199" t="s">
        <v>107</v>
      </c>
      <c r="C57" s="200"/>
      <c r="D57" s="200"/>
      <c r="E57" s="200"/>
      <c r="F57" s="201"/>
      <c r="G57" s="201"/>
      <c r="H57" s="201"/>
      <c r="I57" s="202"/>
      <c r="J57" s="31"/>
    </row>
    <row r="58" spans="2:12" ht="16" x14ac:dyDescent="0.2">
      <c r="B58" s="107" t="s">
        <v>108</v>
      </c>
      <c r="C58" s="203" t="s">
        <v>8</v>
      </c>
      <c r="D58" s="204"/>
      <c r="E58" s="205"/>
      <c r="F58" s="108" t="s">
        <v>109</v>
      </c>
      <c r="G58" s="148" t="s">
        <v>110</v>
      </c>
      <c r="H58" s="109" t="s">
        <v>111</v>
      </c>
      <c r="I58" s="109" t="s">
        <v>112</v>
      </c>
      <c r="J58" s="31"/>
      <c r="L58" s="23"/>
    </row>
    <row r="59" spans="2:12" ht="116" customHeight="1" x14ac:dyDescent="0.2">
      <c r="B59" s="110">
        <v>1.01</v>
      </c>
      <c r="C59" s="206" t="str">
        <f>B6</f>
        <v>OBJETO:  “REALIZAR EL DIAGNÓSTICO, ESTUDIOS, DISEÑOS Y OBRAS DE INTERVENCIÓN Y ADECUACIÓN DE LAS ÁREAS PRIORIZADAS DE CORREDORES URBANOS, ESPACIO PÚBLICO Y PARQUES PARA LA CONECTIVIDAD EN EL MARCO DE LA ESTRATEGIA DE REVITALIZA TU BARRIO PARA EL MEJORAMIENTO INTEGRAL DEL HÁBITAT (PIMI-HABITAT) DE LAS LOCALIDADES DE SUBA, BOSA, CIUDAD BOLIVAR, CHAPINERO Y USAQUEN.”</v>
      </c>
      <c r="D59" s="207"/>
      <c r="E59" s="208"/>
      <c r="F59" s="111" t="s">
        <v>113</v>
      </c>
      <c r="G59" s="149">
        <v>1</v>
      </c>
      <c r="H59" s="137"/>
      <c r="I59" s="112">
        <f>ROUND(+H59*G59,0)</f>
        <v>0</v>
      </c>
      <c r="L59" s="23"/>
    </row>
    <row r="60" spans="2:12" ht="16" customHeight="1" x14ac:dyDescent="0.2">
      <c r="B60" s="113" t="s">
        <v>114</v>
      </c>
      <c r="C60" s="114" t="s">
        <v>114</v>
      </c>
      <c r="D60" s="114" t="s">
        <v>114</v>
      </c>
      <c r="E60" s="114"/>
      <c r="F60" s="114" t="s">
        <v>114</v>
      </c>
      <c r="G60" s="150" t="s">
        <v>115</v>
      </c>
      <c r="H60" s="115"/>
      <c r="I60" s="116">
        <f>ROUND(+I59,2)</f>
        <v>0</v>
      </c>
      <c r="J60" s="55"/>
      <c r="K60" s="5"/>
      <c r="L60" s="23"/>
    </row>
    <row r="61" spans="2:12" x14ac:dyDescent="0.2">
      <c r="B61" s="209" t="s">
        <v>116</v>
      </c>
      <c r="C61" s="210"/>
      <c r="D61" s="210"/>
      <c r="E61" s="210"/>
      <c r="F61" s="210"/>
      <c r="G61" s="210"/>
      <c r="H61" s="210"/>
      <c r="I61" s="210"/>
      <c r="J61" s="55"/>
      <c r="K61" s="5"/>
      <c r="L61" s="23"/>
    </row>
    <row r="62" spans="2:12" ht="16" x14ac:dyDescent="0.2">
      <c r="B62" s="117">
        <v>2.0099999999999998</v>
      </c>
      <c r="C62" s="179" t="s">
        <v>117</v>
      </c>
      <c r="D62" s="180"/>
      <c r="E62" s="180"/>
      <c r="F62" s="180"/>
      <c r="G62" s="181"/>
      <c r="H62" s="138"/>
      <c r="I62" s="118">
        <f>+ROUND(I60*H62,0)</f>
        <v>0</v>
      </c>
      <c r="J62" s="55"/>
      <c r="K62" s="5"/>
      <c r="L62" s="23"/>
    </row>
    <row r="63" spans="2:12" ht="16" x14ac:dyDescent="0.2">
      <c r="B63" s="119">
        <v>2.02</v>
      </c>
      <c r="C63" s="179" t="s">
        <v>118</v>
      </c>
      <c r="D63" s="180"/>
      <c r="E63" s="180"/>
      <c r="F63" s="180"/>
      <c r="G63" s="181"/>
      <c r="H63" s="138"/>
      <c r="I63" s="118">
        <f>ROUND(+I60*H63,0)</f>
        <v>0</v>
      </c>
      <c r="J63" s="55"/>
      <c r="K63" s="5"/>
    </row>
    <row r="64" spans="2:12" ht="16" x14ac:dyDescent="0.2">
      <c r="B64" s="119">
        <v>2.0299999999999998</v>
      </c>
      <c r="C64" s="179" t="s">
        <v>119</v>
      </c>
      <c r="D64" s="180"/>
      <c r="E64" s="180"/>
      <c r="F64" s="180"/>
      <c r="G64" s="181"/>
      <c r="H64" s="138"/>
      <c r="I64" s="118">
        <f>ROUND(+I60*H64,0)</f>
        <v>0</v>
      </c>
      <c r="J64" s="55"/>
      <c r="K64" s="5"/>
    </row>
    <row r="65" spans="1:26" ht="32" x14ac:dyDescent="0.2">
      <c r="B65" s="120" t="s">
        <v>114</v>
      </c>
      <c r="C65" s="121" t="s">
        <v>114</v>
      </c>
      <c r="D65" s="121" t="s">
        <v>114</v>
      </c>
      <c r="E65" s="121"/>
      <c r="F65" s="121" t="s">
        <v>114</v>
      </c>
      <c r="G65" s="151" t="s">
        <v>114</v>
      </c>
      <c r="H65" s="122" t="s">
        <v>120</v>
      </c>
      <c r="I65" s="123">
        <f>ROUND(SUM(I62:I64),0)</f>
        <v>0</v>
      </c>
      <c r="J65" s="23"/>
    </row>
    <row r="66" spans="1:26" ht="16" thickBot="1" x14ac:dyDescent="0.25">
      <c r="B66" s="211"/>
      <c r="C66" s="211"/>
      <c r="D66" s="211"/>
      <c r="E66" s="211"/>
      <c r="F66" s="211"/>
      <c r="G66" s="211"/>
      <c r="H66" s="211"/>
      <c r="I66" s="211"/>
      <c r="J66" s="23"/>
    </row>
    <row r="67" spans="1:26" ht="17" thickBot="1" x14ac:dyDescent="0.25">
      <c r="B67" s="214" t="s">
        <v>121</v>
      </c>
      <c r="C67" s="215"/>
      <c r="D67" s="215"/>
      <c r="E67" s="215"/>
      <c r="F67" s="215"/>
      <c r="G67" s="215"/>
      <c r="H67" s="216"/>
      <c r="I67" s="124">
        <v>10258878</v>
      </c>
      <c r="J67" s="23"/>
      <c r="L67" s="23"/>
    </row>
    <row r="68" spans="1:26" ht="16" thickBot="1" x14ac:dyDescent="0.25">
      <c r="B68" s="211"/>
      <c r="C68" s="211"/>
      <c r="D68" s="211"/>
      <c r="E68" s="211"/>
      <c r="F68" s="211"/>
      <c r="G68" s="211"/>
      <c r="H68" s="211"/>
      <c r="I68" s="211"/>
      <c r="J68" s="23"/>
    </row>
    <row r="69" spans="1:26" ht="23" thickBot="1" x14ac:dyDescent="0.25">
      <c r="B69" s="217" t="s">
        <v>122</v>
      </c>
      <c r="C69" s="218"/>
      <c r="D69" s="218"/>
      <c r="E69" s="218"/>
      <c r="F69" s="218"/>
      <c r="G69" s="218"/>
      <c r="H69" s="219"/>
      <c r="I69" s="124">
        <f>ROUND(+I67+I65+I60,0)</f>
        <v>10258878</v>
      </c>
      <c r="J69" s="55"/>
      <c r="K69" s="5"/>
    </row>
    <row r="70" spans="1:26" ht="16" thickBot="1" x14ac:dyDescent="0.25">
      <c r="B70" s="211"/>
      <c r="C70" s="211"/>
      <c r="D70" s="211"/>
      <c r="E70" s="211"/>
      <c r="F70" s="211"/>
      <c r="G70" s="211"/>
      <c r="H70" s="211"/>
      <c r="I70" s="211"/>
      <c r="J70" s="23"/>
    </row>
    <row r="71" spans="1:26" ht="25" thickBot="1" x14ac:dyDescent="0.25">
      <c r="B71" s="212" t="s">
        <v>123</v>
      </c>
      <c r="C71" s="213"/>
      <c r="D71" s="213"/>
      <c r="E71" s="213"/>
      <c r="F71" s="213"/>
      <c r="G71" s="213"/>
      <c r="H71" s="213"/>
      <c r="I71" s="133">
        <f>I69+J53</f>
        <v>10258878</v>
      </c>
    </row>
    <row r="72" spans="1:26" x14ac:dyDescent="0.2">
      <c r="B72" s="125"/>
      <c r="C72" s="125"/>
      <c r="D72" s="125"/>
      <c r="E72" s="125"/>
      <c r="F72" s="125"/>
      <c r="G72" s="152"/>
      <c r="H72" s="125"/>
      <c r="I72" s="126"/>
    </row>
    <row r="73" spans="1:26" ht="20" x14ac:dyDescent="0.2">
      <c r="A73" s="228"/>
      <c r="C73" s="229" t="s">
        <v>182</v>
      </c>
      <c r="D73" s="235"/>
      <c r="E73" s="235"/>
      <c r="F73" s="235"/>
      <c r="G73" s="236"/>
      <c r="H73" s="236"/>
      <c r="I73" s="237"/>
      <c r="J73" s="237"/>
      <c r="K73" s="238"/>
      <c r="L73" s="239"/>
      <c r="M73" s="230"/>
      <c r="N73" s="230"/>
      <c r="O73" s="230"/>
      <c r="P73" s="230"/>
      <c r="Q73" s="230"/>
      <c r="R73" s="230"/>
      <c r="S73" s="230"/>
      <c r="T73" s="230"/>
      <c r="U73" s="230"/>
      <c r="V73" s="230"/>
      <c r="W73" s="230"/>
      <c r="X73" s="230"/>
      <c r="Y73" s="230"/>
      <c r="Z73" s="230"/>
    </row>
    <row r="74" spans="1:26" ht="56" customHeight="1" x14ac:dyDescent="0.2">
      <c r="B74" s="231">
        <v>1</v>
      </c>
      <c r="C74" s="240" t="s">
        <v>183</v>
      </c>
      <c r="D74" s="240"/>
      <c r="E74" s="240"/>
      <c r="F74" s="240"/>
      <c r="G74" s="240"/>
      <c r="H74" s="240"/>
      <c r="I74" s="240"/>
      <c r="J74" s="240"/>
      <c r="K74" s="240"/>
      <c r="L74" s="240"/>
      <c r="M74" s="233"/>
      <c r="N74" s="233"/>
      <c r="O74" s="233"/>
      <c r="P74" s="233"/>
      <c r="Q74" s="233"/>
      <c r="R74" s="233"/>
      <c r="S74" s="233"/>
      <c r="T74" s="233"/>
      <c r="U74" s="233"/>
      <c r="V74" s="233"/>
      <c r="W74" s="233"/>
      <c r="X74" s="233"/>
      <c r="Y74" s="233"/>
      <c r="Z74" s="233"/>
    </row>
    <row r="75" spans="1:26" ht="106" customHeight="1" x14ac:dyDescent="0.2">
      <c r="B75" s="231">
        <v>2</v>
      </c>
      <c r="C75" s="240" t="s">
        <v>184</v>
      </c>
      <c r="D75" s="240"/>
      <c r="E75" s="240"/>
      <c r="F75" s="240"/>
      <c r="G75" s="240"/>
      <c r="H75" s="240"/>
      <c r="I75" s="240"/>
      <c r="J75" s="240"/>
      <c r="K75" s="240"/>
      <c r="L75" s="240"/>
      <c r="M75" s="234"/>
      <c r="N75" s="234"/>
      <c r="O75" s="234"/>
      <c r="P75" s="234"/>
      <c r="Q75" s="234"/>
      <c r="R75" s="234"/>
      <c r="S75" s="234"/>
      <c r="T75" s="234"/>
      <c r="U75" s="234"/>
      <c r="V75" s="234"/>
      <c r="W75" s="234"/>
      <c r="X75" s="234"/>
      <c r="Y75" s="234"/>
      <c r="Z75" s="234"/>
    </row>
    <row r="76" spans="1:26" ht="124" customHeight="1" x14ac:dyDescent="0.2">
      <c r="B76" s="231">
        <v>3</v>
      </c>
      <c r="C76" s="240" t="s">
        <v>185</v>
      </c>
      <c r="D76" s="240"/>
      <c r="E76" s="240"/>
      <c r="F76" s="240"/>
      <c r="G76" s="240"/>
      <c r="H76" s="240"/>
      <c r="I76" s="240"/>
      <c r="J76" s="240"/>
      <c r="K76" s="240"/>
      <c r="L76" s="240"/>
      <c r="M76" s="234"/>
      <c r="N76" s="234"/>
      <c r="O76" s="234"/>
      <c r="P76" s="234"/>
      <c r="Q76" s="234"/>
      <c r="R76" s="234"/>
      <c r="S76" s="234"/>
      <c r="T76" s="234"/>
      <c r="U76" s="234"/>
      <c r="V76" s="234"/>
      <c r="W76" s="234"/>
      <c r="X76" s="234"/>
      <c r="Y76" s="234"/>
      <c r="Z76" s="234"/>
    </row>
    <row r="77" spans="1:26" ht="85" customHeight="1" x14ac:dyDescent="0.2">
      <c r="B77" s="231">
        <v>4</v>
      </c>
      <c r="C77" s="240" t="s">
        <v>186</v>
      </c>
      <c r="D77" s="240"/>
      <c r="E77" s="240"/>
      <c r="F77" s="240"/>
      <c r="G77" s="240"/>
      <c r="H77" s="240"/>
      <c r="I77" s="240"/>
      <c r="J77" s="240"/>
      <c r="K77" s="240"/>
      <c r="L77" s="240"/>
      <c r="M77" s="234"/>
      <c r="N77" s="234"/>
      <c r="O77" s="234"/>
      <c r="P77" s="234"/>
      <c r="Q77" s="234"/>
      <c r="R77" s="234"/>
      <c r="S77" s="234"/>
      <c r="T77" s="234"/>
      <c r="U77" s="234"/>
      <c r="V77" s="234"/>
      <c r="W77" s="234"/>
      <c r="X77" s="234"/>
      <c r="Y77" s="234"/>
      <c r="Z77" s="234"/>
    </row>
    <row r="78" spans="1:26" ht="60" customHeight="1" x14ac:dyDescent="0.2">
      <c r="B78" s="231">
        <v>5</v>
      </c>
      <c r="C78" s="240" t="s">
        <v>187</v>
      </c>
      <c r="D78" s="240"/>
      <c r="E78" s="240"/>
      <c r="F78" s="240"/>
      <c r="G78" s="240"/>
      <c r="H78" s="240"/>
      <c r="I78" s="240"/>
      <c r="J78" s="240"/>
      <c r="K78" s="240"/>
      <c r="L78" s="240"/>
      <c r="M78" s="234"/>
      <c r="N78" s="234"/>
      <c r="O78" s="234"/>
      <c r="P78" s="234"/>
      <c r="Q78" s="234"/>
      <c r="R78" s="234"/>
      <c r="S78" s="234"/>
      <c r="T78" s="234"/>
      <c r="U78" s="234"/>
      <c r="V78" s="234"/>
      <c r="W78" s="234"/>
      <c r="X78" s="234"/>
      <c r="Y78" s="234"/>
      <c r="Z78" s="234"/>
    </row>
    <row r="79" spans="1:26" ht="70" customHeight="1" x14ac:dyDescent="0.2">
      <c r="B79" s="231">
        <v>6</v>
      </c>
      <c r="C79" s="240" t="s">
        <v>188</v>
      </c>
      <c r="D79" s="240"/>
      <c r="E79" s="240"/>
      <c r="F79" s="240"/>
      <c r="G79" s="240"/>
      <c r="H79" s="240"/>
      <c r="I79" s="240"/>
      <c r="J79" s="240"/>
      <c r="K79" s="240"/>
      <c r="L79" s="240"/>
      <c r="M79" s="234"/>
      <c r="N79" s="234"/>
      <c r="O79" s="234"/>
      <c r="P79" s="234"/>
      <c r="Q79" s="234"/>
      <c r="R79" s="234"/>
      <c r="S79" s="234"/>
      <c r="T79" s="234"/>
      <c r="U79" s="234"/>
      <c r="V79" s="234"/>
      <c r="W79" s="234"/>
      <c r="X79" s="234"/>
      <c r="Y79" s="234"/>
      <c r="Z79" s="234"/>
    </row>
    <row r="80" spans="1:26" ht="64" customHeight="1" x14ac:dyDescent="0.2">
      <c r="B80" s="232">
        <v>7</v>
      </c>
      <c r="C80" s="240" t="s">
        <v>189</v>
      </c>
      <c r="D80" s="240"/>
      <c r="E80" s="240"/>
      <c r="F80" s="240"/>
      <c r="G80" s="240"/>
      <c r="H80" s="240"/>
      <c r="I80" s="240"/>
      <c r="J80" s="240"/>
      <c r="K80" s="240"/>
      <c r="L80" s="240"/>
      <c r="M80" s="234"/>
      <c r="N80" s="234"/>
      <c r="O80" s="234"/>
      <c r="P80" s="234"/>
      <c r="Q80" s="234"/>
      <c r="R80" s="234"/>
      <c r="S80" s="234"/>
      <c r="T80" s="234"/>
      <c r="U80" s="234"/>
      <c r="V80" s="234"/>
      <c r="W80" s="234"/>
      <c r="X80" s="234"/>
      <c r="Y80" s="234"/>
      <c r="Z80" s="234"/>
    </row>
    <row r="81" spans="2:12" ht="37" customHeight="1" x14ac:dyDescent="0.2">
      <c r="B81" s="125"/>
    </row>
    <row r="82" spans="2:12" ht="24" customHeight="1" x14ac:dyDescent="0.2">
      <c r="B82" s="127"/>
      <c r="C82" s="128"/>
      <c r="D82" s="128"/>
      <c r="E82" s="128"/>
      <c r="F82" s="127"/>
      <c r="G82" s="153"/>
      <c r="H82" s="126"/>
      <c r="I82" s="126"/>
      <c r="L82" s="23"/>
    </row>
    <row r="83" spans="2:12" ht="148" customHeight="1" x14ac:dyDescent="0.2">
      <c r="B83" s="241" t="s">
        <v>124</v>
      </c>
      <c r="C83" s="241"/>
      <c r="D83" s="241"/>
      <c r="E83" s="241"/>
      <c r="F83" s="241"/>
      <c r="G83" s="241"/>
      <c r="H83" s="241"/>
      <c r="I83" s="241"/>
      <c r="J83" s="241"/>
      <c r="K83" s="241"/>
    </row>
    <row r="84" spans="2:12" x14ac:dyDescent="0.2">
      <c r="B84" s="62"/>
      <c r="C84" s="57"/>
      <c r="D84" s="57"/>
      <c r="E84" s="57"/>
      <c r="F84" s="34"/>
      <c r="G84" s="146"/>
      <c r="H84" s="38"/>
      <c r="I84" s="38"/>
      <c r="J84" s="23"/>
      <c r="L84" s="23"/>
    </row>
    <row r="86" spans="2:12" x14ac:dyDescent="0.2">
      <c r="B86" s="5"/>
      <c r="C86" s="58"/>
      <c r="D86" s="58"/>
      <c r="E86" s="58"/>
      <c r="F86" s="58"/>
      <c r="G86" s="154"/>
      <c r="H86" s="58"/>
      <c r="I86" s="58"/>
      <c r="J86" s="55"/>
      <c r="K86" s="5"/>
    </row>
    <row r="87" spans="2:12" x14ac:dyDescent="0.2">
      <c r="C87" s="57"/>
      <c r="D87" s="57"/>
      <c r="E87" s="57"/>
      <c r="F87" s="34"/>
      <c r="G87" s="146"/>
      <c r="H87" s="38"/>
      <c r="I87" s="38"/>
      <c r="J87" s="23"/>
    </row>
    <row r="88" spans="2:12" x14ac:dyDescent="0.2">
      <c r="C88" s="57"/>
      <c r="D88" s="57"/>
      <c r="E88" s="57"/>
      <c r="F88" s="34"/>
      <c r="G88" s="146"/>
      <c r="H88" s="38"/>
      <c r="I88" s="38"/>
      <c r="J88" s="23"/>
    </row>
    <row r="89" spans="2:12" x14ac:dyDescent="0.2">
      <c r="B89" s="60"/>
      <c r="C89" s="60"/>
      <c r="D89" s="60"/>
      <c r="E89" s="60"/>
      <c r="F89" s="60"/>
      <c r="G89" s="155"/>
      <c r="H89" s="23"/>
      <c r="I89" s="23"/>
      <c r="J89" s="23"/>
    </row>
    <row r="90" spans="2:12" x14ac:dyDescent="0.2">
      <c r="B90" s="60"/>
      <c r="C90" s="60"/>
      <c r="D90" s="60"/>
      <c r="E90" s="60"/>
      <c r="F90" s="60"/>
      <c r="G90" s="156"/>
      <c r="L90" s="58"/>
    </row>
    <row r="91" spans="2:12" x14ac:dyDescent="0.2">
      <c r="J91" s="63"/>
    </row>
    <row r="92" spans="2:12" x14ac:dyDescent="0.2">
      <c r="B92" s="58"/>
      <c r="C92" s="58"/>
      <c r="D92" s="58"/>
      <c r="E92" s="58"/>
      <c r="F92" s="58"/>
      <c r="G92" s="154"/>
      <c r="H92" s="58"/>
      <c r="I92" s="58"/>
      <c r="J92" s="64"/>
      <c r="K92" s="5"/>
      <c r="L92" s="23"/>
    </row>
    <row r="93" spans="2:12" x14ac:dyDescent="0.2">
      <c r="C93" s="57"/>
      <c r="D93" s="57"/>
      <c r="E93" s="57"/>
      <c r="F93" s="34"/>
      <c r="G93" s="144"/>
      <c r="H93" s="23"/>
      <c r="I93" s="23"/>
      <c r="J93" s="23"/>
    </row>
    <row r="94" spans="2:12" x14ac:dyDescent="0.2">
      <c r="B94" s="5"/>
      <c r="C94" s="58"/>
      <c r="D94" s="58"/>
      <c r="E94" s="58"/>
      <c r="F94" s="58"/>
      <c r="G94" s="154"/>
      <c r="H94" s="58"/>
      <c r="I94" s="58"/>
      <c r="J94" s="55"/>
      <c r="K94" s="5"/>
    </row>
    <row r="95" spans="2:12" x14ac:dyDescent="0.2">
      <c r="C95" s="35"/>
      <c r="D95" s="35"/>
      <c r="E95" s="35"/>
      <c r="F95" s="34"/>
      <c r="G95" s="146"/>
      <c r="H95" s="38"/>
      <c r="I95" s="38"/>
      <c r="J95" s="23"/>
    </row>
    <row r="96" spans="2:12" x14ac:dyDescent="0.2">
      <c r="C96" s="35"/>
      <c r="D96" s="35"/>
      <c r="E96" s="35"/>
      <c r="F96" s="34"/>
      <c r="G96" s="146"/>
      <c r="H96" s="38"/>
      <c r="I96" s="38"/>
      <c r="J96" s="23"/>
      <c r="L96" s="23"/>
    </row>
    <row r="97" spans="2:12" x14ac:dyDescent="0.2">
      <c r="C97" s="57"/>
      <c r="D97" s="57"/>
      <c r="E97" s="57"/>
      <c r="F97" s="34"/>
      <c r="G97" s="144"/>
      <c r="H97" s="23"/>
      <c r="I97" s="23"/>
      <c r="J97" s="23"/>
    </row>
    <row r="98" spans="2:12" x14ac:dyDescent="0.2">
      <c r="B98" s="5"/>
      <c r="C98" s="58"/>
      <c r="D98" s="58"/>
      <c r="E98" s="58"/>
      <c r="F98" s="61"/>
      <c r="G98" s="146"/>
      <c r="H98" s="34"/>
      <c r="I98" s="34"/>
      <c r="J98" s="55"/>
      <c r="K98" s="5"/>
    </row>
    <row r="99" spans="2:12" x14ac:dyDescent="0.2">
      <c r="C99" s="54"/>
      <c r="D99" s="54"/>
      <c r="E99" s="54"/>
      <c r="G99" s="146"/>
      <c r="H99" s="38"/>
      <c r="I99" s="38"/>
      <c r="J99" s="23"/>
    </row>
    <row r="100" spans="2:12" x14ac:dyDescent="0.2">
      <c r="C100" s="54"/>
      <c r="D100" s="54"/>
      <c r="E100" s="54"/>
      <c r="G100" s="146"/>
      <c r="H100" s="38"/>
      <c r="I100" s="38"/>
      <c r="J100" s="23"/>
    </row>
    <row r="101" spans="2:12" x14ac:dyDescent="0.2">
      <c r="C101" s="54"/>
      <c r="D101" s="54"/>
      <c r="E101" s="54"/>
      <c r="G101" s="146"/>
      <c r="H101" s="38"/>
      <c r="I101" s="38"/>
      <c r="J101" s="23"/>
    </row>
    <row r="102" spans="2:12" x14ac:dyDescent="0.2">
      <c r="C102" s="54"/>
      <c r="D102" s="54"/>
      <c r="E102" s="54"/>
      <c r="G102" s="146"/>
      <c r="H102" s="38"/>
      <c r="I102" s="38"/>
      <c r="J102" s="23"/>
    </row>
    <row r="103" spans="2:12" x14ac:dyDescent="0.2">
      <c r="C103" s="54"/>
      <c r="D103" s="54"/>
      <c r="E103" s="54"/>
      <c r="G103" s="146"/>
      <c r="H103" s="38"/>
      <c r="I103" s="38"/>
      <c r="J103" s="23"/>
    </row>
    <row r="104" spans="2:12" x14ac:dyDescent="0.2">
      <c r="C104" s="54"/>
      <c r="D104" s="54"/>
      <c r="E104" s="54"/>
      <c r="G104" s="146"/>
      <c r="H104" s="38"/>
      <c r="I104" s="38"/>
      <c r="J104" s="23"/>
    </row>
    <row r="105" spans="2:12" x14ac:dyDescent="0.2">
      <c r="C105" s="54"/>
      <c r="D105" s="54"/>
      <c r="E105" s="54"/>
      <c r="G105" s="146"/>
      <c r="H105" s="38"/>
      <c r="I105" s="38"/>
      <c r="J105" s="23"/>
    </row>
    <row r="106" spans="2:12" x14ac:dyDescent="0.2">
      <c r="C106" s="49"/>
      <c r="D106" s="49"/>
      <c r="E106" s="49"/>
      <c r="G106" s="146"/>
      <c r="H106" s="38"/>
      <c r="I106" s="38"/>
      <c r="J106" s="23"/>
    </row>
    <row r="107" spans="2:12" x14ac:dyDescent="0.2">
      <c r="C107" s="49"/>
      <c r="D107" s="49"/>
      <c r="E107" s="49"/>
      <c r="G107" s="146"/>
      <c r="H107" s="38"/>
      <c r="I107" s="38"/>
      <c r="J107" s="23"/>
      <c r="L107" s="23"/>
    </row>
    <row r="108" spans="2:12" x14ac:dyDescent="0.2">
      <c r="C108" s="57"/>
      <c r="D108" s="57"/>
      <c r="E108" s="57"/>
      <c r="F108" s="34"/>
      <c r="G108" s="144"/>
      <c r="H108" s="23"/>
      <c r="I108" s="23"/>
      <c r="J108" s="23"/>
    </row>
    <row r="109" spans="2:12" x14ac:dyDescent="0.2">
      <c r="B109" s="5"/>
      <c r="C109" s="58"/>
      <c r="D109" s="58"/>
      <c r="E109" s="58"/>
      <c r="F109" s="58"/>
      <c r="G109" s="154"/>
      <c r="H109" s="58"/>
      <c r="I109" s="58"/>
      <c r="J109" s="55"/>
      <c r="K109" s="5"/>
    </row>
    <row r="110" spans="2:12" x14ac:dyDescent="0.2">
      <c r="C110" s="35"/>
      <c r="D110" s="35"/>
      <c r="E110" s="35"/>
      <c r="F110" s="34"/>
      <c r="G110" s="65"/>
      <c r="H110" s="38"/>
      <c r="I110" s="38"/>
      <c r="J110" s="23"/>
    </row>
    <row r="111" spans="2:12" x14ac:dyDescent="0.2">
      <c r="B111" s="60"/>
      <c r="C111" s="60"/>
      <c r="D111" s="60"/>
      <c r="E111" s="60"/>
      <c r="F111" s="60"/>
      <c r="G111" s="155"/>
      <c r="H111" s="23"/>
      <c r="I111" s="23"/>
      <c r="J111" s="23"/>
    </row>
    <row r="112" spans="2:12" x14ac:dyDescent="0.2">
      <c r="B112" s="60"/>
      <c r="C112" s="60"/>
      <c r="D112" s="60"/>
      <c r="E112" s="60"/>
      <c r="F112" s="60"/>
      <c r="G112" s="156"/>
      <c r="L112" s="58"/>
    </row>
    <row r="113" spans="2:12" x14ac:dyDescent="0.2">
      <c r="J113" s="63"/>
    </row>
    <row r="114" spans="2:12" x14ac:dyDescent="0.2">
      <c r="B114" s="58"/>
      <c r="C114" s="58"/>
      <c r="D114" s="58"/>
      <c r="E114" s="58"/>
      <c r="F114" s="58"/>
      <c r="G114" s="154"/>
      <c r="H114" s="58"/>
      <c r="I114" s="58"/>
      <c r="J114" s="64"/>
      <c r="K114" s="5"/>
      <c r="L114" s="23"/>
    </row>
    <row r="115" spans="2:12" x14ac:dyDescent="0.2">
      <c r="C115" s="57"/>
      <c r="D115" s="57"/>
      <c r="E115" s="57"/>
      <c r="F115" s="34"/>
      <c r="G115" s="144"/>
      <c r="H115" s="23"/>
      <c r="I115" s="23"/>
      <c r="J115" s="23"/>
    </row>
    <row r="116" spans="2:12" x14ac:dyDescent="0.2">
      <c r="B116" s="5"/>
      <c r="C116" s="58"/>
      <c r="D116" s="58"/>
      <c r="E116" s="58"/>
      <c r="F116" s="58"/>
      <c r="G116" s="154"/>
      <c r="H116" s="58"/>
      <c r="I116" s="58"/>
      <c r="J116" s="55"/>
      <c r="K116" s="5"/>
    </row>
    <row r="117" spans="2:12" x14ac:dyDescent="0.2">
      <c r="C117" s="35"/>
      <c r="D117" s="35"/>
      <c r="E117" s="35"/>
      <c r="F117" s="34"/>
      <c r="G117" s="65"/>
      <c r="H117" s="38"/>
      <c r="I117" s="38"/>
      <c r="J117" s="23"/>
      <c r="L117" s="23"/>
    </row>
    <row r="118" spans="2:12" s="47" customFormat="1" ht="14" x14ac:dyDescent="0.15">
      <c r="B118" s="34"/>
      <c r="C118" s="57"/>
      <c r="D118" s="57"/>
      <c r="E118" s="57"/>
      <c r="F118" s="34"/>
      <c r="G118" s="144"/>
      <c r="H118" s="23"/>
      <c r="I118" s="23"/>
      <c r="J118" s="23"/>
      <c r="K118" s="1"/>
      <c r="L118" s="15"/>
    </row>
    <row r="119" spans="2:12" s="47" customFormat="1" ht="14" x14ac:dyDescent="0.15">
      <c r="B119" s="5"/>
      <c r="C119" s="58"/>
      <c r="D119" s="58"/>
      <c r="E119" s="58"/>
      <c r="F119" s="58"/>
      <c r="G119" s="154"/>
      <c r="H119" s="58"/>
      <c r="I119" s="58"/>
      <c r="J119" s="55"/>
      <c r="K119" s="5"/>
      <c r="L119" s="15"/>
    </row>
    <row r="120" spans="2:12" x14ac:dyDescent="0.2">
      <c r="C120" s="35"/>
      <c r="D120" s="35"/>
      <c r="E120" s="35"/>
      <c r="F120" s="66"/>
      <c r="G120" s="67"/>
      <c r="H120" s="68"/>
      <c r="I120" s="68"/>
      <c r="J120" s="23"/>
    </row>
    <row r="121" spans="2:12" x14ac:dyDescent="0.2">
      <c r="C121" s="35"/>
      <c r="D121" s="35"/>
      <c r="E121" s="35"/>
      <c r="F121" s="34"/>
      <c r="G121" s="65"/>
      <c r="H121" s="38"/>
      <c r="I121" s="38"/>
      <c r="J121" s="23"/>
    </row>
    <row r="158" spans="2:12" x14ac:dyDescent="0.2">
      <c r="C158" s="54"/>
      <c r="D158" s="54"/>
      <c r="E158" s="54"/>
      <c r="G158" s="146"/>
      <c r="H158" s="38"/>
      <c r="I158" s="38"/>
      <c r="J158" s="23"/>
      <c r="L158" s="69"/>
    </row>
    <row r="159" spans="2:12" x14ac:dyDescent="0.2">
      <c r="C159" s="57"/>
      <c r="D159" s="57"/>
      <c r="E159" s="57"/>
      <c r="F159" s="34"/>
      <c r="G159" s="144"/>
      <c r="H159" s="23"/>
      <c r="I159" s="23"/>
      <c r="J159" s="23"/>
      <c r="L159" s="69"/>
    </row>
    <row r="160" spans="2:12" x14ac:dyDescent="0.2">
      <c r="B160" s="70"/>
      <c r="C160" s="70"/>
      <c r="D160" s="70"/>
      <c r="E160" s="70"/>
      <c r="F160" s="70"/>
      <c r="G160" s="158"/>
      <c r="H160" s="70"/>
      <c r="I160" s="70"/>
      <c r="J160" s="71"/>
      <c r="K160" s="69"/>
      <c r="L160" s="69"/>
    </row>
    <row r="161" spans="2:12" x14ac:dyDescent="0.2">
      <c r="B161" s="70"/>
      <c r="C161" s="70"/>
      <c r="D161" s="70"/>
      <c r="E161" s="70"/>
      <c r="F161" s="70"/>
      <c r="G161" s="158"/>
      <c r="H161" s="70"/>
      <c r="I161" s="70"/>
      <c r="J161" s="72"/>
      <c r="K161" s="69"/>
      <c r="L161" s="69"/>
    </row>
    <row r="162" spans="2:12" x14ac:dyDescent="0.2">
      <c r="B162" s="70"/>
      <c r="C162" s="73"/>
      <c r="D162" s="73"/>
      <c r="E162" s="73"/>
      <c r="F162" s="70"/>
      <c r="G162" s="159"/>
      <c r="H162" s="74"/>
      <c r="I162" s="75"/>
      <c r="J162" s="76"/>
      <c r="K162" s="69"/>
      <c r="L162" s="69"/>
    </row>
    <row r="163" spans="2:12" x14ac:dyDescent="0.2">
      <c r="B163" s="70"/>
      <c r="C163" s="73"/>
      <c r="D163" s="73"/>
      <c r="E163" s="73"/>
      <c r="F163" s="70"/>
      <c r="G163" s="159"/>
      <c r="H163" s="74"/>
      <c r="I163" s="75"/>
      <c r="J163" s="76"/>
      <c r="K163" s="69"/>
      <c r="L163" s="69"/>
    </row>
    <row r="164" spans="2:12" x14ac:dyDescent="0.2">
      <c r="B164" s="70"/>
      <c r="C164" s="73"/>
      <c r="D164" s="73"/>
      <c r="E164" s="73"/>
      <c r="F164" s="70"/>
      <c r="G164" s="159"/>
      <c r="H164" s="74"/>
      <c r="I164" s="75"/>
      <c r="J164" s="76"/>
      <c r="K164" s="69"/>
      <c r="L164" s="69"/>
    </row>
    <row r="165" spans="2:12" x14ac:dyDescent="0.2">
      <c r="B165" s="70"/>
      <c r="C165" s="73"/>
      <c r="D165" s="73"/>
      <c r="E165" s="73"/>
      <c r="F165" s="70"/>
      <c r="G165" s="160"/>
      <c r="H165" s="77"/>
      <c r="I165" s="77"/>
      <c r="J165" s="72"/>
      <c r="K165" s="69"/>
      <c r="L165" s="69"/>
    </row>
    <row r="166" spans="2:12" x14ac:dyDescent="0.2">
      <c r="B166" s="70"/>
      <c r="C166" s="73"/>
      <c r="D166" s="73"/>
      <c r="E166" s="73"/>
      <c r="F166" s="70"/>
      <c r="G166" s="160"/>
      <c r="H166" s="74"/>
      <c r="I166" s="77"/>
      <c r="J166" s="72"/>
      <c r="K166" s="69"/>
    </row>
    <row r="167" spans="2:12" x14ac:dyDescent="0.2">
      <c r="B167" s="70"/>
      <c r="C167" s="70"/>
      <c r="D167" s="70"/>
      <c r="E167" s="70"/>
      <c r="F167" s="70"/>
      <c r="G167" s="160"/>
      <c r="H167" s="77"/>
      <c r="I167" s="77"/>
      <c r="J167" s="72"/>
      <c r="K167" s="69"/>
    </row>
    <row r="168" spans="2:12" x14ac:dyDescent="0.2">
      <c r="C168" s="57"/>
      <c r="D168" s="57"/>
      <c r="E168" s="57"/>
      <c r="F168" s="34"/>
      <c r="G168" s="144"/>
      <c r="H168" s="23"/>
      <c r="I168" s="23"/>
      <c r="J168" s="23"/>
      <c r="L168" s="23"/>
    </row>
    <row r="169" spans="2:12" x14ac:dyDescent="0.2">
      <c r="C169" s="57"/>
      <c r="D169" s="57"/>
      <c r="E169" s="57"/>
      <c r="F169" s="34"/>
      <c r="G169" s="144"/>
      <c r="H169" s="23"/>
      <c r="I169" s="23"/>
      <c r="J169" s="23"/>
    </row>
    <row r="170" spans="2:12" x14ac:dyDescent="0.2">
      <c r="B170" s="5"/>
      <c r="C170" s="58"/>
      <c r="D170" s="58"/>
      <c r="E170" s="58"/>
      <c r="F170" s="58"/>
      <c r="G170" s="154"/>
      <c r="H170" s="58"/>
      <c r="I170" s="58"/>
      <c r="J170" s="55"/>
      <c r="K170" s="5"/>
    </row>
    <row r="171" spans="2:12" x14ac:dyDescent="0.2">
      <c r="C171" s="54"/>
      <c r="D171" s="54"/>
      <c r="E171" s="54"/>
      <c r="G171" s="146"/>
      <c r="H171" s="38"/>
      <c r="I171" s="38"/>
      <c r="J171" s="23"/>
    </row>
    <row r="172" spans="2:12" x14ac:dyDescent="0.2">
      <c r="C172" s="54"/>
      <c r="D172" s="54"/>
      <c r="E172" s="54"/>
      <c r="G172" s="146"/>
      <c r="H172" s="38"/>
      <c r="I172" s="38"/>
      <c r="J172" s="23"/>
    </row>
    <row r="173" spans="2:12" x14ac:dyDescent="0.2">
      <c r="C173" s="49"/>
      <c r="D173" s="49"/>
      <c r="E173" s="49"/>
      <c r="G173" s="146"/>
      <c r="H173" s="38"/>
      <c r="I173" s="38"/>
      <c r="J173" s="23"/>
    </row>
    <row r="174" spans="2:12" x14ac:dyDescent="0.2">
      <c r="C174" s="49"/>
      <c r="D174" s="49"/>
      <c r="E174" s="49"/>
      <c r="G174" s="146"/>
      <c r="H174" s="38"/>
      <c r="I174" s="38"/>
      <c r="J174" s="23"/>
    </row>
    <row r="175" spans="2:12" x14ac:dyDescent="0.2">
      <c r="C175" s="49"/>
      <c r="D175" s="49"/>
      <c r="E175" s="49"/>
      <c r="G175" s="146"/>
      <c r="H175" s="38"/>
      <c r="I175" s="38"/>
      <c r="J175" s="23"/>
    </row>
    <row r="176" spans="2:12" x14ac:dyDescent="0.2">
      <c r="C176" s="49"/>
      <c r="D176" s="49"/>
      <c r="E176" s="49"/>
      <c r="G176" s="146"/>
      <c r="H176" s="38"/>
      <c r="I176" s="38"/>
      <c r="J176" s="23"/>
    </row>
    <row r="177" spans="2:12" x14ac:dyDescent="0.2">
      <c r="C177" s="54"/>
      <c r="D177" s="54"/>
      <c r="E177" s="54"/>
      <c r="G177" s="146"/>
      <c r="H177" s="38"/>
      <c r="I177" s="38"/>
      <c r="J177" s="23"/>
    </row>
    <row r="178" spans="2:12" x14ac:dyDescent="0.2">
      <c r="C178" s="57"/>
      <c r="D178" s="57"/>
      <c r="E178" s="57"/>
      <c r="F178" s="34"/>
      <c r="G178" s="144"/>
      <c r="H178" s="23"/>
      <c r="I178" s="23"/>
      <c r="J178" s="23"/>
      <c r="L178" s="23"/>
    </row>
    <row r="179" spans="2:12" x14ac:dyDescent="0.2">
      <c r="C179" s="57"/>
      <c r="D179" s="57"/>
      <c r="E179" s="57"/>
      <c r="F179" s="34"/>
      <c r="G179" s="144"/>
      <c r="H179" s="23"/>
      <c r="I179" s="23"/>
      <c r="J179" s="23"/>
    </row>
    <row r="180" spans="2:12" x14ac:dyDescent="0.2">
      <c r="B180" s="5"/>
      <c r="C180" s="58"/>
      <c r="D180" s="58"/>
      <c r="E180" s="58"/>
      <c r="F180" s="61"/>
      <c r="G180" s="146"/>
      <c r="H180" s="34"/>
      <c r="I180" s="34"/>
      <c r="J180" s="55"/>
      <c r="K180" s="5"/>
    </row>
    <row r="181" spans="2:12" x14ac:dyDescent="0.2">
      <c r="C181" s="54"/>
      <c r="D181" s="54"/>
      <c r="E181" s="54"/>
      <c r="G181" s="146"/>
      <c r="H181" s="38"/>
      <c r="I181" s="38"/>
      <c r="J181" s="23"/>
    </row>
    <row r="182" spans="2:12" x14ac:dyDescent="0.2">
      <c r="C182" s="54"/>
      <c r="D182" s="54"/>
      <c r="E182" s="54"/>
      <c r="G182" s="146"/>
      <c r="H182" s="38"/>
      <c r="I182" s="38"/>
      <c r="J182" s="23"/>
    </row>
    <row r="183" spans="2:12" x14ac:dyDescent="0.2">
      <c r="C183" s="54"/>
      <c r="D183" s="54"/>
      <c r="E183" s="54"/>
      <c r="G183" s="146"/>
      <c r="H183" s="38"/>
      <c r="I183" s="38"/>
      <c r="J183" s="23"/>
      <c r="L183" s="23"/>
    </row>
    <row r="184" spans="2:12" x14ac:dyDescent="0.2">
      <c r="C184" s="57"/>
      <c r="D184" s="57"/>
      <c r="E184" s="57"/>
      <c r="F184" s="34"/>
      <c r="G184" s="144"/>
      <c r="H184" s="23"/>
      <c r="I184" s="23"/>
      <c r="J184" s="23"/>
    </row>
    <row r="185" spans="2:12" x14ac:dyDescent="0.2">
      <c r="B185" s="5"/>
      <c r="C185" s="58"/>
      <c r="D185" s="58"/>
      <c r="E185" s="58"/>
      <c r="F185" s="61"/>
      <c r="G185" s="146"/>
      <c r="H185" s="34"/>
      <c r="I185" s="34"/>
      <c r="J185" s="55"/>
      <c r="K185" s="5"/>
    </row>
    <row r="186" spans="2:12" x14ac:dyDescent="0.2">
      <c r="C186" s="54"/>
      <c r="D186" s="54"/>
      <c r="E186" s="54"/>
      <c r="G186" s="146"/>
      <c r="H186" s="38"/>
      <c r="I186" s="38"/>
      <c r="J186" s="23"/>
    </row>
    <row r="187" spans="2:12" x14ac:dyDescent="0.2">
      <c r="C187" s="54"/>
      <c r="D187" s="54"/>
      <c r="E187" s="54"/>
      <c r="G187" s="146"/>
      <c r="H187" s="38"/>
      <c r="I187" s="38"/>
      <c r="J187" s="23"/>
    </row>
    <row r="188" spans="2:12" x14ac:dyDescent="0.2">
      <c r="C188" s="54"/>
      <c r="D188" s="54"/>
      <c r="E188" s="54"/>
      <c r="G188" s="146"/>
      <c r="H188" s="38"/>
      <c r="I188" s="38"/>
      <c r="J188" s="23"/>
    </row>
    <row r="189" spans="2:12" x14ac:dyDescent="0.2">
      <c r="C189" s="49"/>
      <c r="D189" s="49"/>
      <c r="E189" s="49"/>
      <c r="G189" s="146"/>
      <c r="H189" s="38"/>
      <c r="I189" s="38"/>
    </row>
    <row r="193" spans="10:10" x14ac:dyDescent="0.2">
      <c r="J193" s="63"/>
    </row>
  </sheetData>
  <mergeCells count="50">
    <mergeCell ref="C80:L80"/>
    <mergeCell ref="B83:K83"/>
    <mergeCell ref="C75:L75"/>
    <mergeCell ref="C76:L76"/>
    <mergeCell ref="C77:L77"/>
    <mergeCell ref="C78:L78"/>
    <mergeCell ref="C79:L79"/>
    <mergeCell ref="B6:I6"/>
    <mergeCell ref="C58:E58"/>
    <mergeCell ref="C59:E59"/>
    <mergeCell ref="E8:E9"/>
    <mergeCell ref="D47:E47"/>
    <mergeCell ref="D48:E48"/>
    <mergeCell ref="D49:E49"/>
    <mergeCell ref="C44:E44"/>
    <mergeCell ref="D46:E46"/>
    <mergeCell ref="H8:H9"/>
    <mergeCell ref="I8:I9"/>
    <mergeCell ref="F51:I51"/>
    <mergeCell ref="F52:I52"/>
    <mergeCell ref="F53:I53"/>
    <mergeCell ref="B57:I57"/>
    <mergeCell ref="B51:C51"/>
    <mergeCell ref="B1:I1"/>
    <mergeCell ref="J1:K3"/>
    <mergeCell ref="B2:I2"/>
    <mergeCell ref="B3:I4"/>
    <mergeCell ref="J4:K4"/>
    <mergeCell ref="J8:J9"/>
    <mergeCell ref="C43:I43"/>
    <mergeCell ref="B7:D7"/>
    <mergeCell ref="F7:G7"/>
    <mergeCell ref="B8:B9"/>
    <mergeCell ref="C8:C9"/>
    <mergeCell ref="D8:D9"/>
    <mergeCell ref="F8:F9"/>
    <mergeCell ref="G8:G9"/>
    <mergeCell ref="B52:C52"/>
    <mergeCell ref="B56:I56"/>
    <mergeCell ref="B61:I61"/>
    <mergeCell ref="C62:G62"/>
    <mergeCell ref="B66:I66"/>
    <mergeCell ref="B67:H67"/>
    <mergeCell ref="B68:I68"/>
    <mergeCell ref="B69:H69"/>
    <mergeCell ref="B70:I70"/>
    <mergeCell ref="B71:H71"/>
    <mergeCell ref="C63:G63"/>
    <mergeCell ref="C64:G64"/>
    <mergeCell ref="C74:L74"/>
  </mergeCells>
  <printOptions horizontalCentered="1" verticalCentered="1"/>
  <pageMargins left="0.25" right="0.25" top="0.37878787878787878" bottom="0.75" header="0.3" footer="0.3"/>
  <pageSetup scale="44" orientation="portrait" r:id="rId1"/>
  <rowBreaks count="1" manualBreakCount="1">
    <brk id="38" min="1"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80E1D-84D2-F04C-942A-5494370BDE11}">
  <sheetPr>
    <tabColor theme="8" tint="0.39997558519241921"/>
  </sheetPr>
  <dimension ref="A1:Z193"/>
  <sheetViews>
    <sheetView showGridLines="0" view="pageBreakPreview" topLeftCell="A66" zoomScale="60" zoomScaleNormal="80" zoomScalePageLayoutView="93" workbookViewId="0">
      <selection activeCell="A73" sqref="A73:XFD83"/>
    </sheetView>
  </sheetViews>
  <sheetFormatPr baseColWidth="10" defaultColWidth="11.5" defaultRowHeight="15" x14ac:dyDescent="0.2"/>
  <cols>
    <col min="1" max="1" width="1.33203125" customWidth="1"/>
    <col min="2" max="2" width="8.5" style="34" customWidth="1"/>
    <col min="3" max="3" width="29.5" style="59" customWidth="1"/>
    <col min="4" max="4" width="16.5" style="59" customWidth="1"/>
    <col min="5" max="5" width="8.33203125" style="59" customWidth="1"/>
    <col min="6" max="6" width="11.5" style="1" customWidth="1"/>
    <col min="7" max="7" width="16.5" style="157" customWidth="1"/>
    <col min="8" max="8" width="19.5" style="60" customWidth="1"/>
    <col min="9" max="9" width="28.83203125" style="15" customWidth="1"/>
    <col min="10" max="10" width="19.5" style="15" customWidth="1"/>
    <col min="11" max="11" width="9.5" style="1" customWidth="1"/>
    <col min="12" max="12" width="2.5" style="15" customWidth="1"/>
    <col min="13" max="17" width="11.5" style="7" customWidth="1"/>
  </cols>
  <sheetData>
    <row r="1" spans="2:17" ht="39.75" customHeight="1" x14ac:dyDescent="0.2">
      <c r="B1" s="169" t="s">
        <v>0</v>
      </c>
      <c r="C1" s="169"/>
      <c r="D1" s="169"/>
      <c r="E1" s="169"/>
      <c r="F1" s="169"/>
      <c r="G1" s="169"/>
      <c r="H1" s="169"/>
      <c r="I1" s="169"/>
      <c r="J1" s="170"/>
      <c r="K1" s="170"/>
      <c r="L1" s="6"/>
    </row>
    <row r="2" spans="2:17" ht="51" customHeight="1" x14ac:dyDescent="0.2">
      <c r="B2" s="171" t="s">
        <v>129</v>
      </c>
      <c r="C2" s="171"/>
      <c r="D2" s="171"/>
      <c r="E2" s="171"/>
      <c r="F2" s="171"/>
      <c r="G2" s="171"/>
      <c r="H2" s="171"/>
      <c r="I2" s="171"/>
      <c r="J2" s="170"/>
      <c r="K2" s="170"/>
      <c r="L2" s="6"/>
    </row>
    <row r="3" spans="2:17" ht="20.25" customHeight="1" x14ac:dyDescent="0.2">
      <c r="B3" s="169" t="s">
        <v>2</v>
      </c>
      <c r="C3" s="169"/>
      <c r="D3" s="169"/>
      <c r="E3" s="169"/>
      <c r="F3" s="169"/>
      <c r="G3" s="169"/>
      <c r="H3" s="169"/>
      <c r="I3" s="169"/>
      <c r="J3" s="170"/>
      <c r="K3" s="170"/>
      <c r="L3" s="6"/>
    </row>
    <row r="4" spans="2:17" ht="21.75" customHeight="1" x14ac:dyDescent="0.2">
      <c r="B4" s="169"/>
      <c r="C4" s="169"/>
      <c r="D4" s="169"/>
      <c r="E4" s="169"/>
      <c r="F4" s="169"/>
      <c r="G4" s="169"/>
      <c r="H4" s="169"/>
      <c r="I4" s="169"/>
      <c r="J4" s="169"/>
      <c r="K4" s="169"/>
      <c r="L4" s="2"/>
    </row>
    <row r="5" spans="2:17" ht="3.75" customHeight="1" x14ac:dyDescent="0.2">
      <c r="B5" s="8"/>
      <c r="C5" s="9"/>
      <c r="D5" s="9"/>
      <c r="E5" s="9"/>
      <c r="F5" s="8"/>
      <c r="G5" s="142"/>
      <c r="H5" s="10"/>
      <c r="I5" s="11"/>
      <c r="J5" s="12" t="s">
        <v>126</v>
      </c>
      <c r="K5" s="85">
        <v>3.5000000000000003E-2</v>
      </c>
      <c r="L5" s="13"/>
    </row>
    <row r="6" spans="2:17" ht="54" customHeight="1" x14ac:dyDescent="0.2">
      <c r="B6" s="168" t="s">
        <v>3</v>
      </c>
      <c r="C6" s="168"/>
      <c r="D6" s="168"/>
      <c r="E6" s="168"/>
      <c r="F6" s="168"/>
      <c r="G6" s="168"/>
      <c r="H6" s="168"/>
      <c r="I6" s="168"/>
      <c r="J6" s="14"/>
      <c r="M6"/>
      <c r="N6"/>
      <c r="O6"/>
      <c r="P6"/>
      <c r="Q6"/>
    </row>
    <row r="7" spans="2:17" ht="39.5" customHeight="1" x14ac:dyDescent="0.2">
      <c r="B7" s="176" t="s">
        <v>4</v>
      </c>
      <c r="C7" s="176"/>
      <c r="D7" s="176"/>
      <c r="E7" s="176"/>
      <c r="F7" s="106"/>
      <c r="G7" s="143" t="s">
        <v>5</v>
      </c>
      <c r="H7" s="87">
        <v>3863</v>
      </c>
      <c r="I7" s="90"/>
      <c r="M7"/>
      <c r="N7"/>
      <c r="O7"/>
      <c r="P7"/>
      <c r="Q7"/>
    </row>
    <row r="8" spans="2:17" ht="32.25" customHeight="1" x14ac:dyDescent="0.2">
      <c r="B8" s="173" t="s">
        <v>7</v>
      </c>
      <c r="C8" s="177" t="s">
        <v>8</v>
      </c>
      <c r="D8" s="173"/>
      <c r="E8" s="18" t="s">
        <v>130</v>
      </c>
      <c r="F8" s="172" t="s">
        <v>10</v>
      </c>
      <c r="G8" s="178" t="s">
        <v>11</v>
      </c>
      <c r="H8" s="172" t="s">
        <v>12</v>
      </c>
      <c r="I8" s="172" t="s">
        <v>13</v>
      </c>
      <c r="J8" s="172" t="s">
        <v>14</v>
      </c>
      <c r="K8"/>
      <c r="L8"/>
      <c r="M8"/>
      <c r="N8"/>
      <c r="O8"/>
      <c r="P8"/>
      <c r="Q8"/>
    </row>
    <row r="9" spans="2:17" ht="21.75" customHeight="1" x14ac:dyDescent="0.2">
      <c r="B9" s="173"/>
      <c r="C9" s="177"/>
      <c r="D9" s="173"/>
      <c r="E9" s="18" t="s">
        <v>131</v>
      </c>
      <c r="F9" s="172"/>
      <c r="G9" s="178"/>
      <c r="H9" s="172"/>
      <c r="I9" s="172"/>
      <c r="J9" s="172"/>
      <c r="K9"/>
      <c r="L9"/>
      <c r="M9"/>
      <c r="N9"/>
      <c r="O9"/>
      <c r="P9"/>
      <c r="Q9"/>
    </row>
    <row r="10" spans="2:17" ht="12.75" customHeight="1" x14ac:dyDescent="0.2">
      <c r="B10" s="21"/>
      <c r="C10" s="22"/>
      <c r="D10" s="22"/>
      <c r="E10" s="22"/>
      <c r="F10" s="21"/>
      <c r="G10" s="144"/>
      <c r="H10" s="23"/>
      <c r="I10" s="23"/>
      <c r="J10" s="23"/>
      <c r="M10"/>
      <c r="N10"/>
      <c r="O10"/>
      <c r="P10"/>
      <c r="Q10"/>
    </row>
    <row r="11" spans="2:17" ht="39.5" customHeight="1" x14ac:dyDescent="0.2">
      <c r="B11" s="16">
        <v>10</v>
      </c>
      <c r="C11" s="17" t="s">
        <v>15</v>
      </c>
      <c r="D11" s="16" t="s">
        <v>16</v>
      </c>
      <c r="E11" s="19"/>
      <c r="F11" s="24" t="s">
        <v>17</v>
      </c>
      <c r="G11" s="145" t="s">
        <v>18</v>
      </c>
      <c r="H11" s="19" t="s">
        <v>19</v>
      </c>
      <c r="I11" s="19" t="s">
        <v>20</v>
      </c>
      <c r="J11" s="25">
        <f>SUM(I12:I16)</f>
        <v>0</v>
      </c>
      <c r="M11"/>
      <c r="N11"/>
      <c r="O11"/>
      <c r="P11"/>
      <c r="Q11"/>
    </row>
    <row r="12" spans="2:17" ht="39.5" customHeight="1" x14ac:dyDescent="0.2">
      <c r="B12" s="26" t="s">
        <v>21</v>
      </c>
      <c r="C12" s="27" t="s">
        <v>22</v>
      </c>
      <c r="D12" s="28" t="s">
        <v>23</v>
      </c>
      <c r="E12" s="29">
        <v>1</v>
      </c>
      <c r="F12" s="26">
        <v>5</v>
      </c>
      <c r="G12" s="91">
        <v>0.3</v>
      </c>
      <c r="H12" s="136"/>
      <c r="I12" s="30">
        <f>E12*(G12*F12)*H12</f>
        <v>0</v>
      </c>
      <c r="J12" s="31"/>
      <c r="M12"/>
      <c r="N12"/>
      <c r="O12"/>
      <c r="P12"/>
      <c r="Q12"/>
    </row>
    <row r="13" spans="2:17" ht="39.5" customHeight="1" x14ac:dyDescent="0.2">
      <c r="B13" s="26" t="s">
        <v>24</v>
      </c>
      <c r="C13" s="32" t="s">
        <v>25</v>
      </c>
      <c r="D13" s="28" t="s">
        <v>26</v>
      </c>
      <c r="E13" s="29">
        <v>1</v>
      </c>
      <c r="F13" s="26">
        <v>5</v>
      </c>
      <c r="G13" s="91">
        <v>0.7</v>
      </c>
      <c r="H13" s="136"/>
      <c r="I13" s="30">
        <f>E13*(G13*F13)*H13</f>
        <v>0</v>
      </c>
      <c r="J13" s="31"/>
      <c r="M13"/>
      <c r="N13"/>
      <c r="O13"/>
      <c r="P13"/>
      <c r="Q13"/>
    </row>
    <row r="14" spans="2:17" ht="39.5" customHeight="1" x14ac:dyDescent="0.2">
      <c r="B14" s="26" t="s">
        <v>27</v>
      </c>
      <c r="C14" s="32" t="s">
        <v>28</v>
      </c>
      <c r="D14" s="28" t="s">
        <v>26</v>
      </c>
      <c r="E14" s="29">
        <v>1</v>
      </c>
      <c r="F14" s="26">
        <v>3</v>
      </c>
      <c r="G14" s="91">
        <v>0.3</v>
      </c>
      <c r="H14" s="136"/>
      <c r="I14" s="30">
        <f>E14*(G14*F14)*H14</f>
        <v>0</v>
      </c>
      <c r="J14" s="31"/>
      <c r="M14"/>
      <c r="N14"/>
      <c r="O14"/>
      <c r="P14"/>
      <c r="Q14"/>
    </row>
    <row r="15" spans="2:17" ht="39.5" customHeight="1" x14ac:dyDescent="0.2">
      <c r="B15" s="26" t="s">
        <v>29</v>
      </c>
      <c r="C15" s="32" t="s">
        <v>30</v>
      </c>
      <c r="D15" s="28" t="s">
        <v>31</v>
      </c>
      <c r="E15" s="29">
        <v>1</v>
      </c>
      <c r="F15" s="26">
        <v>3</v>
      </c>
      <c r="G15" s="91">
        <v>0.4</v>
      </c>
      <c r="H15" s="136"/>
      <c r="I15" s="30">
        <f>E15*(G15*F15)*H15</f>
        <v>0</v>
      </c>
      <c r="J15" s="31"/>
      <c r="M15"/>
      <c r="N15"/>
      <c r="O15"/>
      <c r="P15"/>
      <c r="Q15"/>
    </row>
    <row r="16" spans="2:17" ht="39.5" customHeight="1" x14ac:dyDescent="0.2">
      <c r="B16" s="26" t="s">
        <v>32</v>
      </c>
      <c r="C16" s="32" t="s">
        <v>33</v>
      </c>
      <c r="D16" s="28" t="s">
        <v>34</v>
      </c>
      <c r="E16" s="29">
        <v>1</v>
      </c>
      <c r="F16" s="26">
        <v>3</v>
      </c>
      <c r="G16" s="91">
        <v>0.4</v>
      </c>
      <c r="H16" s="136"/>
      <c r="I16" s="30">
        <f>E16*(G16*F16)*H16</f>
        <v>0</v>
      </c>
      <c r="J16" s="31"/>
      <c r="M16"/>
      <c r="N16"/>
      <c r="O16"/>
      <c r="P16"/>
      <c r="Q16"/>
    </row>
    <row r="17" spans="2:17" ht="10.5" customHeight="1" x14ac:dyDescent="0.2">
      <c r="C17" s="35"/>
      <c r="D17" s="36"/>
      <c r="E17" s="5"/>
      <c r="F17" s="34"/>
      <c r="G17" s="146"/>
      <c r="H17" s="37"/>
      <c r="I17" s="38"/>
      <c r="J17" s="31"/>
      <c r="M17"/>
      <c r="N17"/>
      <c r="O17"/>
      <c r="P17"/>
      <c r="Q17"/>
    </row>
    <row r="18" spans="2:17" ht="39.5" customHeight="1" x14ac:dyDescent="0.2">
      <c r="B18" s="16">
        <v>20</v>
      </c>
      <c r="C18" s="16" t="s">
        <v>35</v>
      </c>
      <c r="D18" s="16" t="s">
        <v>16</v>
      </c>
      <c r="E18" s="19"/>
      <c r="F18" s="24" t="s">
        <v>17</v>
      </c>
      <c r="G18" s="145" t="s">
        <v>18</v>
      </c>
      <c r="H18" s="19" t="s">
        <v>19</v>
      </c>
      <c r="I18" s="19" t="s">
        <v>20</v>
      </c>
      <c r="J18" s="25">
        <f>SUM(I19:I26)</f>
        <v>0</v>
      </c>
      <c r="M18"/>
      <c r="N18"/>
      <c r="O18"/>
      <c r="P18"/>
      <c r="Q18"/>
    </row>
    <row r="19" spans="2:17" ht="39.5" customHeight="1" x14ac:dyDescent="0.2">
      <c r="B19" s="26" t="s">
        <v>36</v>
      </c>
      <c r="C19" s="32" t="s">
        <v>37</v>
      </c>
      <c r="D19" s="28" t="s">
        <v>38</v>
      </c>
      <c r="E19" s="29">
        <v>1</v>
      </c>
      <c r="F19" s="26">
        <v>1</v>
      </c>
      <c r="G19" s="91">
        <v>0.2</v>
      </c>
      <c r="H19" s="136"/>
      <c r="I19" s="30">
        <f>E19*G19*H19*F19</f>
        <v>0</v>
      </c>
      <c r="J19" s="31"/>
      <c r="M19"/>
      <c r="N19"/>
      <c r="O19"/>
      <c r="P19"/>
      <c r="Q19"/>
    </row>
    <row r="20" spans="2:17" ht="39.5" customHeight="1" x14ac:dyDescent="0.2">
      <c r="B20" s="26" t="s">
        <v>39</v>
      </c>
      <c r="C20" s="32" t="s">
        <v>40</v>
      </c>
      <c r="D20" s="28" t="s">
        <v>38</v>
      </c>
      <c r="E20" s="29">
        <v>1</v>
      </c>
      <c r="F20" s="26">
        <v>1</v>
      </c>
      <c r="G20" s="91">
        <v>0.2</v>
      </c>
      <c r="H20" s="136"/>
      <c r="I20" s="30">
        <f>E20*G20*H20*F20</f>
        <v>0</v>
      </c>
      <c r="J20" s="31"/>
      <c r="M20"/>
      <c r="N20"/>
      <c r="O20"/>
      <c r="P20"/>
      <c r="Q20"/>
    </row>
    <row r="21" spans="2:17" ht="39" customHeight="1" x14ac:dyDescent="0.2">
      <c r="B21" s="26" t="s">
        <v>41</v>
      </c>
      <c r="C21" s="32" t="s">
        <v>42</v>
      </c>
      <c r="D21" s="28" t="s">
        <v>43</v>
      </c>
      <c r="E21" s="29">
        <v>1</v>
      </c>
      <c r="F21" s="26">
        <v>5</v>
      </c>
      <c r="G21" s="91">
        <v>0.5</v>
      </c>
      <c r="H21" s="136"/>
      <c r="I21" s="30">
        <f>E21*G21*H21*F21</f>
        <v>0</v>
      </c>
      <c r="J21" s="31"/>
      <c r="M21"/>
      <c r="N21"/>
      <c r="O21"/>
      <c r="P21"/>
      <c r="Q21"/>
    </row>
    <row r="22" spans="2:17" ht="39.5" customHeight="1" x14ac:dyDescent="0.2">
      <c r="B22" s="26" t="s">
        <v>44</v>
      </c>
      <c r="C22" s="32" t="s">
        <v>45</v>
      </c>
      <c r="D22" s="28" t="s">
        <v>46</v>
      </c>
      <c r="E22" s="29">
        <v>1</v>
      </c>
      <c r="F22" s="26">
        <v>2</v>
      </c>
      <c r="G22" s="91">
        <v>0.2</v>
      </c>
      <c r="H22" s="136"/>
      <c r="I22" s="30">
        <f t="shared" ref="I22:I26" si="0">E22*(G22*F22)*H22</f>
        <v>0</v>
      </c>
      <c r="J22" s="31"/>
      <c r="M22"/>
      <c r="N22"/>
      <c r="O22"/>
      <c r="P22"/>
      <c r="Q22"/>
    </row>
    <row r="23" spans="2:17" ht="39.5" customHeight="1" x14ac:dyDescent="0.2">
      <c r="B23" s="26" t="s">
        <v>47</v>
      </c>
      <c r="C23" s="32" t="s">
        <v>48</v>
      </c>
      <c r="D23" s="28" t="s">
        <v>49</v>
      </c>
      <c r="E23" s="29">
        <v>1</v>
      </c>
      <c r="F23" s="26">
        <v>1</v>
      </c>
      <c r="G23" s="91">
        <v>0.2</v>
      </c>
      <c r="H23" s="136"/>
      <c r="I23" s="30">
        <f t="shared" si="0"/>
        <v>0</v>
      </c>
      <c r="J23" s="31"/>
      <c r="M23"/>
      <c r="N23"/>
      <c r="O23"/>
      <c r="P23"/>
      <c r="Q23"/>
    </row>
    <row r="24" spans="2:17" ht="52.5" customHeight="1" x14ac:dyDescent="0.2">
      <c r="B24" s="26" t="s">
        <v>50</v>
      </c>
      <c r="C24" s="39" t="s">
        <v>51</v>
      </c>
      <c r="D24" s="40" t="s">
        <v>52</v>
      </c>
      <c r="E24" s="29">
        <v>1</v>
      </c>
      <c r="F24" s="41">
        <v>5</v>
      </c>
      <c r="G24" s="147">
        <v>0.4</v>
      </c>
      <c r="H24" s="136"/>
      <c r="I24" s="30">
        <f t="shared" si="0"/>
        <v>0</v>
      </c>
      <c r="J24" s="31"/>
      <c r="L24" s="20"/>
      <c r="M24"/>
      <c r="N24"/>
      <c r="O24"/>
      <c r="P24"/>
      <c r="Q24"/>
    </row>
    <row r="25" spans="2:17" ht="55.5" customHeight="1" x14ac:dyDescent="0.2">
      <c r="B25" s="26" t="s">
        <v>53</v>
      </c>
      <c r="C25" s="42" t="s">
        <v>54</v>
      </c>
      <c r="D25" s="28" t="s">
        <v>55</v>
      </c>
      <c r="E25" s="29">
        <v>1</v>
      </c>
      <c r="F25" s="41">
        <v>5</v>
      </c>
      <c r="G25" s="91">
        <v>0.1</v>
      </c>
      <c r="H25" s="136"/>
      <c r="I25" s="30">
        <f t="shared" si="0"/>
        <v>0</v>
      </c>
      <c r="J25" s="31"/>
      <c r="K25"/>
      <c r="L25"/>
      <c r="M25"/>
      <c r="N25"/>
      <c r="O25"/>
      <c r="P25"/>
      <c r="Q25"/>
    </row>
    <row r="26" spans="2:17" ht="55.5" customHeight="1" x14ac:dyDescent="0.2">
      <c r="B26" s="26" t="s">
        <v>56</v>
      </c>
      <c r="C26" s="42" t="s">
        <v>57</v>
      </c>
      <c r="D26" s="28" t="s">
        <v>58</v>
      </c>
      <c r="E26" s="29">
        <v>1</v>
      </c>
      <c r="F26" s="41">
        <v>5</v>
      </c>
      <c r="G26" s="147">
        <v>0.1</v>
      </c>
      <c r="H26" s="136"/>
      <c r="I26" s="30">
        <f t="shared" si="0"/>
        <v>0</v>
      </c>
      <c r="J26" s="31"/>
      <c r="K26"/>
      <c r="L26"/>
      <c r="M26"/>
      <c r="N26"/>
      <c r="O26"/>
      <c r="P26"/>
      <c r="Q26"/>
    </row>
    <row r="27" spans="2:17" ht="14.25" customHeight="1" x14ac:dyDescent="0.2">
      <c r="B27" s="5"/>
      <c r="C27" s="23"/>
      <c r="D27" s="23"/>
      <c r="E27" s="23"/>
      <c r="F27" s="23"/>
      <c r="G27" s="144"/>
      <c r="H27" s="23"/>
      <c r="I27" s="23"/>
      <c r="J27" s="23"/>
      <c r="M27"/>
      <c r="N27"/>
      <c r="O27"/>
      <c r="P27"/>
      <c r="Q27"/>
    </row>
    <row r="28" spans="2:17" ht="45" x14ac:dyDescent="0.2">
      <c r="B28" s="16">
        <v>30</v>
      </c>
      <c r="C28" s="17" t="s">
        <v>59</v>
      </c>
      <c r="D28" s="16" t="s">
        <v>16</v>
      </c>
      <c r="E28" s="19"/>
      <c r="F28" s="24" t="s">
        <v>17</v>
      </c>
      <c r="G28" s="145" t="s">
        <v>18</v>
      </c>
      <c r="H28" s="19" t="s">
        <v>19</v>
      </c>
      <c r="I28" s="19" t="s">
        <v>20</v>
      </c>
      <c r="J28" s="25">
        <f>SUM(I29:I31)</f>
        <v>0</v>
      </c>
      <c r="M28"/>
      <c r="N28"/>
      <c r="O28"/>
      <c r="P28"/>
      <c r="Q28"/>
    </row>
    <row r="29" spans="2:17" ht="39.5" customHeight="1" x14ac:dyDescent="0.2">
      <c r="B29" s="26" t="s">
        <v>60</v>
      </c>
      <c r="C29" s="32" t="s">
        <v>61</v>
      </c>
      <c r="D29" s="28" t="s">
        <v>26</v>
      </c>
      <c r="E29" s="29">
        <v>1</v>
      </c>
      <c r="F29" s="26">
        <v>2</v>
      </c>
      <c r="G29" s="91">
        <v>0.1</v>
      </c>
      <c r="H29" s="136"/>
      <c r="I29" s="30">
        <f>E29*(G29*F29)*H29</f>
        <v>0</v>
      </c>
      <c r="J29" s="31"/>
      <c r="M29"/>
      <c r="N29"/>
      <c r="O29"/>
      <c r="P29"/>
      <c r="Q29"/>
    </row>
    <row r="30" spans="2:17" ht="35.25" customHeight="1" x14ac:dyDescent="0.2">
      <c r="B30" s="26" t="s">
        <v>62</v>
      </c>
      <c r="C30" s="32" t="s">
        <v>63</v>
      </c>
      <c r="D30" s="26" t="s">
        <v>64</v>
      </c>
      <c r="E30" s="29">
        <v>1</v>
      </c>
      <c r="F30" s="26">
        <v>1</v>
      </c>
      <c r="G30" s="91">
        <v>0.2</v>
      </c>
      <c r="H30" s="136"/>
      <c r="I30" s="30">
        <f>E30*(G30*F30)*H30</f>
        <v>0</v>
      </c>
      <c r="J30" s="31"/>
      <c r="M30"/>
      <c r="N30"/>
      <c r="O30"/>
      <c r="P30"/>
      <c r="Q30"/>
    </row>
    <row r="31" spans="2:17" ht="42.75" customHeight="1" x14ac:dyDescent="0.2">
      <c r="B31" s="26" t="s">
        <v>65</v>
      </c>
      <c r="C31" s="39" t="s">
        <v>66</v>
      </c>
      <c r="D31" s="40" t="s">
        <v>67</v>
      </c>
      <c r="E31" s="29">
        <v>1</v>
      </c>
      <c r="F31" s="41">
        <v>1</v>
      </c>
      <c r="G31" s="147">
        <v>0.5</v>
      </c>
      <c r="H31" s="136"/>
      <c r="I31" s="30">
        <f>E31*(G31*F31)*H31</f>
        <v>0</v>
      </c>
      <c r="J31" s="31"/>
      <c r="L31" s="20"/>
      <c r="M31"/>
      <c r="N31"/>
      <c r="O31"/>
      <c r="P31"/>
      <c r="Q31"/>
    </row>
    <row r="32" spans="2:17" ht="14.25" customHeight="1" x14ac:dyDescent="0.2">
      <c r="B32" s="5"/>
      <c r="C32" s="23"/>
      <c r="D32" s="23"/>
      <c r="E32" s="23"/>
      <c r="F32" s="23"/>
      <c r="G32" s="144"/>
      <c r="H32" s="23"/>
      <c r="I32" s="23"/>
      <c r="J32" s="23"/>
      <c r="M32"/>
      <c r="N32"/>
      <c r="O32"/>
      <c r="P32"/>
      <c r="Q32"/>
    </row>
    <row r="33" spans="1:17" ht="39.5" customHeight="1" x14ac:dyDescent="0.2">
      <c r="B33" s="16">
        <v>40</v>
      </c>
      <c r="C33" s="16" t="s">
        <v>68</v>
      </c>
      <c r="D33" s="16" t="s">
        <v>69</v>
      </c>
      <c r="E33" s="19"/>
      <c r="F33" s="24" t="s">
        <v>17</v>
      </c>
      <c r="G33" s="145" t="s">
        <v>18</v>
      </c>
      <c r="H33" s="19" t="s">
        <v>19</v>
      </c>
      <c r="I33" s="19" t="s">
        <v>20</v>
      </c>
      <c r="J33" s="25">
        <f>SUM(I34:I41)</f>
        <v>0</v>
      </c>
      <c r="M33"/>
      <c r="N33"/>
      <c r="O33"/>
      <c r="P33"/>
      <c r="Q33"/>
    </row>
    <row r="34" spans="1:17" ht="39.5" customHeight="1" x14ac:dyDescent="0.2">
      <c r="B34" s="26" t="s">
        <v>70</v>
      </c>
      <c r="C34" s="32" t="s">
        <v>71</v>
      </c>
      <c r="D34" s="3" t="s">
        <v>72</v>
      </c>
      <c r="E34" s="28">
        <v>1</v>
      </c>
      <c r="F34" s="4">
        <v>1</v>
      </c>
      <c r="G34" s="91">
        <v>0.3</v>
      </c>
      <c r="H34" s="136"/>
      <c r="I34" s="30">
        <f t="shared" ref="I34:I41" si="1">E34*(G34*F34)*H34</f>
        <v>0</v>
      </c>
      <c r="J34" s="23"/>
      <c r="M34"/>
      <c r="N34"/>
      <c r="O34"/>
      <c r="P34"/>
      <c r="Q34"/>
    </row>
    <row r="35" spans="1:17" ht="39.5" customHeight="1" x14ac:dyDescent="0.2">
      <c r="B35" s="26" t="s">
        <v>73</v>
      </c>
      <c r="C35" s="32" t="s">
        <v>74</v>
      </c>
      <c r="D35" s="3" t="s">
        <v>26</v>
      </c>
      <c r="E35" s="28">
        <v>2</v>
      </c>
      <c r="F35" s="4">
        <v>5</v>
      </c>
      <c r="G35" s="91">
        <v>0.7</v>
      </c>
      <c r="H35" s="136"/>
      <c r="I35" s="30">
        <f t="shared" si="1"/>
        <v>0</v>
      </c>
      <c r="J35" s="23"/>
      <c r="M35"/>
      <c r="N35"/>
      <c r="O35"/>
      <c r="P35"/>
      <c r="Q35"/>
    </row>
    <row r="36" spans="1:17" ht="39" customHeight="1" x14ac:dyDescent="0.2">
      <c r="B36" s="26" t="s">
        <v>75</v>
      </c>
      <c r="C36" s="32" t="s">
        <v>76</v>
      </c>
      <c r="D36" s="3" t="s">
        <v>26</v>
      </c>
      <c r="E36" s="28">
        <v>1</v>
      </c>
      <c r="F36" s="4">
        <v>5</v>
      </c>
      <c r="G36" s="91">
        <v>0.3</v>
      </c>
      <c r="H36" s="136"/>
      <c r="I36" s="30">
        <f t="shared" si="1"/>
        <v>0</v>
      </c>
      <c r="J36" s="23"/>
      <c r="M36"/>
      <c r="N36"/>
      <c r="O36"/>
      <c r="P36"/>
      <c r="Q36"/>
    </row>
    <row r="37" spans="1:17" ht="39" customHeight="1" x14ac:dyDescent="0.2">
      <c r="B37" s="26" t="s">
        <v>77</v>
      </c>
      <c r="C37" s="32" t="s">
        <v>78</v>
      </c>
      <c r="D37" s="3" t="s">
        <v>26</v>
      </c>
      <c r="E37" s="28">
        <v>1</v>
      </c>
      <c r="F37" s="4">
        <v>3</v>
      </c>
      <c r="G37" s="91">
        <v>0.2</v>
      </c>
      <c r="H37" s="136"/>
      <c r="I37" s="30">
        <f t="shared" si="1"/>
        <v>0</v>
      </c>
      <c r="J37" s="23"/>
      <c r="M37"/>
      <c r="N37"/>
      <c r="O37"/>
      <c r="P37"/>
      <c r="Q37"/>
    </row>
    <row r="38" spans="1:17" ht="39.5" customHeight="1" x14ac:dyDescent="0.2">
      <c r="B38" s="26" t="s">
        <v>79</v>
      </c>
      <c r="C38" s="43" t="s">
        <v>80</v>
      </c>
      <c r="D38" s="3" t="s">
        <v>81</v>
      </c>
      <c r="E38" s="4">
        <v>1</v>
      </c>
      <c r="F38" s="4">
        <v>2</v>
      </c>
      <c r="G38" s="91">
        <v>0.5</v>
      </c>
      <c r="H38" s="136"/>
      <c r="I38" s="30">
        <f t="shared" si="1"/>
        <v>0</v>
      </c>
      <c r="J38" s="23"/>
      <c r="M38"/>
      <c r="N38"/>
      <c r="O38"/>
      <c r="P38"/>
      <c r="Q38"/>
    </row>
    <row r="39" spans="1:17" ht="39.5" customHeight="1" x14ac:dyDescent="0.2">
      <c r="B39" s="26" t="s">
        <v>82</v>
      </c>
      <c r="C39" s="43" t="s">
        <v>83</v>
      </c>
      <c r="D39" s="3" t="s">
        <v>84</v>
      </c>
      <c r="E39" s="4">
        <v>1</v>
      </c>
      <c r="F39" s="4">
        <v>1</v>
      </c>
      <c r="G39" s="91">
        <v>0.5</v>
      </c>
      <c r="H39" s="136"/>
      <c r="I39" s="30">
        <f t="shared" si="1"/>
        <v>0</v>
      </c>
      <c r="J39" s="23"/>
      <c r="M39"/>
      <c r="N39"/>
      <c r="O39"/>
      <c r="P39"/>
      <c r="Q39"/>
    </row>
    <row r="40" spans="1:17" ht="39" customHeight="1" x14ac:dyDescent="0.2">
      <c r="A40" s="44"/>
      <c r="B40" s="26" t="s">
        <v>85</v>
      </c>
      <c r="C40" s="43" t="s">
        <v>86</v>
      </c>
      <c r="D40" s="3" t="s">
        <v>84</v>
      </c>
      <c r="E40" s="4">
        <v>1</v>
      </c>
      <c r="F40" s="4">
        <v>1</v>
      </c>
      <c r="G40" s="91">
        <v>0.5</v>
      </c>
      <c r="H40" s="136"/>
      <c r="I40" s="30">
        <f t="shared" si="1"/>
        <v>0</v>
      </c>
      <c r="J40" s="23"/>
      <c r="L40" s="45"/>
      <c r="M40"/>
      <c r="N40"/>
      <c r="O40"/>
      <c r="P40"/>
      <c r="Q40"/>
    </row>
    <row r="41" spans="1:17" ht="39.5" customHeight="1" x14ac:dyDescent="0.2">
      <c r="B41" s="26" t="s">
        <v>87</v>
      </c>
      <c r="C41" s="43" t="s">
        <v>88</v>
      </c>
      <c r="D41" s="3" t="s">
        <v>84</v>
      </c>
      <c r="E41" s="4">
        <v>1</v>
      </c>
      <c r="F41" s="4">
        <v>1</v>
      </c>
      <c r="G41" s="91">
        <v>0.5</v>
      </c>
      <c r="H41" s="136"/>
      <c r="I41" s="30">
        <f t="shared" si="1"/>
        <v>0</v>
      </c>
      <c r="J41" s="46"/>
      <c r="K41" s="47"/>
      <c r="M41"/>
      <c r="N41"/>
      <c r="O41"/>
      <c r="P41"/>
      <c r="Q41"/>
    </row>
    <row r="42" spans="1:17" ht="13.5" customHeight="1" x14ac:dyDescent="0.2">
      <c r="B42" s="21"/>
      <c r="C42" s="49"/>
      <c r="D42" s="49"/>
      <c r="E42" s="49"/>
      <c r="G42" s="146"/>
      <c r="H42" s="38"/>
      <c r="I42" s="38"/>
      <c r="L42" s="20"/>
      <c r="M42"/>
      <c r="N42"/>
      <c r="O42"/>
      <c r="P42"/>
      <c r="Q42"/>
    </row>
    <row r="43" spans="1:17" ht="39.75" customHeight="1" x14ac:dyDescent="0.2">
      <c r="B43" s="16">
        <v>50</v>
      </c>
      <c r="C43" s="173" t="s">
        <v>89</v>
      </c>
      <c r="D43" s="173"/>
      <c r="E43" s="173"/>
      <c r="F43" s="173"/>
      <c r="G43" s="173"/>
      <c r="H43" s="173"/>
      <c r="I43" s="173"/>
      <c r="J43" s="25">
        <f>+I44</f>
        <v>0</v>
      </c>
      <c r="K43"/>
      <c r="L43"/>
      <c r="M43"/>
      <c r="N43"/>
      <c r="O43"/>
      <c r="P43"/>
      <c r="Q43"/>
    </row>
    <row r="44" spans="1:17" ht="39.5" customHeight="1" x14ac:dyDescent="0.2">
      <c r="B44" s="50" t="s">
        <v>90</v>
      </c>
      <c r="C44" s="184" t="s">
        <v>91</v>
      </c>
      <c r="D44" s="185"/>
      <c r="E44" s="186"/>
      <c r="F44" s="50" t="s">
        <v>11</v>
      </c>
      <c r="G44" s="104">
        <f>FM!$C$46</f>
        <v>2.0024600000000001</v>
      </c>
      <c r="H44" s="30">
        <f>+J11+J18+J33+J28</f>
        <v>0</v>
      </c>
      <c r="I44" s="30">
        <f>(H44*G44)</f>
        <v>0</v>
      </c>
      <c r="J44" s="23"/>
      <c r="K44"/>
      <c r="L44"/>
      <c r="M44"/>
      <c r="N44"/>
      <c r="O44"/>
      <c r="P44"/>
      <c r="Q44"/>
    </row>
    <row r="45" spans="1:17" ht="12.75" customHeight="1" x14ac:dyDescent="0.2">
      <c r="B45" s="21"/>
      <c r="C45" s="51"/>
      <c r="D45" s="51"/>
      <c r="E45" s="51"/>
      <c r="F45" s="21"/>
      <c r="G45" s="65"/>
      <c r="H45" s="38"/>
      <c r="I45" s="38"/>
      <c r="J45" s="23"/>
      <c r="L45" s="20"/>
      <c r="M45"/>
      <c r="N45"/>
      <c r="O45"/>
      <c r="P45"/>
      <c r="Q45"/>
    </row>
    <row r="46" spans="1:17" ht="39" customHeight="1" x14ac:dyDescent="0.2">
      <c r="B46" s="16">
        <v>60</v>
      </c>
      <c r="C46" s="16" t="s">
        <v>92</v>
      </c>
      <c r="D46" s="187" t="s">
        <v>93</v>
      </c>
      <c r="E46" s="188"/>
      <c r="F46" s="24" t="s">
        <v>17</v>
      </c>
      <c r="G46" s="145" t="s">
        <v>18</v>
      </c>
      <c r="H46" s="19" t="s">
        <v>94</v>
      </c>
      <c r="I46" s="19" t="s">
        <v>20</v>
      </c>
      <c r="J46" s="25">
        <f>SUM(I47:I49)</f>
        <v>0</v>
      </c>
      <c r="K46"/>
      <c r="L46"/>
      <c r="M46"/>
      <c r="N46"/>
      <c r="O46"/>
      <c r="P46"/>
      <c r="Q46"/>
    </row>
    <row r="47" spans="1:17" ht="39" customHeight="1" x14ac:dyDescent="0.2">
      <c r="B47" s="50" t="s">
        <v>95</v>
      </c>
      <c r="C47" s="43" t="s">
        <v>96</v>
      </c>
      <c r="D47" s="189" t="s">
        <v>97</v>
      </c>
      <c r="E47" s="190"/>
      <c r="F47" s="4">
        <v>1</v>
      </c>
      <c r="G47" s="91">
        <v>0.1</v>
      </c>
      <c r="H47" s="136"/>
      <c r="I47" s="30">
        <f>G47*H47*F47</f>
        <v>0</v>
      </c>
      <c r="J47" s="23"/>
      <c r="K47"/>
      <c r="L47"/>
      <c r="M47"/>
      <c r="N47"/>
      <c r="O47"/>
      <c r="P47"/>
      <c r="Q47"/>
    </row>
    <row r="48" spans="1:17" ht="39" customHeight="1" x14ac:dyDescent="0.2">
      <c r="B48" s="50" t="s">
        <v>98</v>
      </c>
      <c r="C48" s="43" t="s">
        <v>99</v>
      </c>
      <c r="D48" s="189"/>
      <c r="E48" s="190"/>
      <c r="F48" s="4">
        <v>1</v>
      </c>
      <c r="G48" s="91">
        <v>0.2</v>
      </c>
      <c r="H48" s="136"/>
      <c r="I48" s="30">
        <f>G48*H48*F48</f>
        <v>0</v>
      </c>
      <c r="J48" s="23"/>
      <c r="L48" s="20"/>
      <c r="M48"/>
      <c r="N48"/>
      <c r="O48"/>
      <c r="P48"/>
      <c r="Q48"/>
    </row>
    <row r="49" spans="2:17" ht="39.5" customHeight="1" x14ac:dyDescent="0.2">
      <c r="B49" s="50" t="s">
        <v>100</v>
      </c>
      <c r="C49" s="52" t="s">
        <v>101</v>
      </c>
      <c r="D49" s="191" t="s">
        <v>102</v>
      </c>
      <c r="E49" s="192"/>
      <c r="F49" s="4">
        <v>5</v>
      </c>
      <c r="G49" s="91">
        <v>0.1</v>
      </c>
      <c r="H49" s="136"/>
      <c r="I49" s="30">
        <f>G49*H49*F49</f>
        <v>0</v>
      </c>
      <c r="J49" s="23"/>
      <c r="L49" s="48"/>
      <c r="M49"/>
      <c r="N49"/>
      <c r="O49"/>
      <c r="P49"/>
      <c r="Q49"/>
    </row>
    <row r="50" spans="2:17" ht="14.25" customHeight="1" thickBot="1" x14ac:dyDescent="0.25">
      <c r="B50" s="21"/>
      <c r="C50" s="53"/>
      <c r="D50" s="20"/>
      <c r="E50" s="54"/>
      <c r="G50" s="146"/>
      <c r="H50" s="38"/>
      <c r="I50" s="38"/>
      <c r="J50" s="23"/>
      <c r="L50" s="20"/>
      <c r="M50"/>
      <c r="N50"/>
      <c r="O50"/>
      <c r="P50"/>
      <c r="Q50"/>
    </row>
    <row r="51" spans="2:17" ht="39" customHeight="1" x14ac:dyDescent="0.2">
      <c r="B51" s="193"/>
      <c r="C51" s="193"/>
      <c r="D51" s="5"/>
      <c r="E51" s="5"/>
      <c r="F51" s="194" t="s">
        <v>103</v>
      </c>
      <c r="G51" s="195"/>
      <c r="H51" s="195"/>
      <c r="I51" s="195"/>
      <c r="J51" s="129">
        <f>ROUND(J43+J46,0)</f>
        <v>0</v>
      </c>
      <c r="K51" s="56"/>
      <c r="L51" s="48"/>
      <c r="M51"/>
      <c r="N51"/>
      <c r="O51"/>
      <c r="P51"/>
      <c r="Q51"/>
    </row>
    <row r="52" spans="2:17" ht="39" customHeight="1" thickBot="1" x14ac:dyDescent="0.25">
      <c r="B52" s="193"/>
      <c r="C52" s="193"/>
      <c r="D52" s="5"/>
      <c r="E52" s="5"/>
      <c r="F52" s="196" t="s">
        <v>104</v>
      </c>
      <c r="G52" s="197"/>
      <c r="H52" s="197"/>
      <c r="I52" s="197"/>
      <c r="J52" s="130">
        <f>ROUND(J51*K52,0)</f>
        <v>0</v>
      </c>
      <c r="K52" s="79">
        <v>0.19</v>
      </c>
      <c r="M52"/>
      <c r="N52"/>
      <c r="O52"/>
      <c r="P52"/>
      <c r="Q52"/>
    </row>
    <row r="53" spans="2:17" ht="39" customHeight="1" thickBot="1" x14ac:dyDescent="0.25">
      <c r="C53" s="57"/>
      <c r="D53" s="57"/>
      <c r="E53" s="57"/>
      <c r="F53" s="182" t="s">
        <v>105</v>
      </c>
      <c r="G53" s="183"/>
      <c r="H53" s="183"/>
      <c r="I53" s="183"/>
      <c r="J53" s="131">
        <f>SUM(J51:J52)</f>
        <v>0</v>
      </c>
      <c r="K53" s="78"/>
      <c r="M53"/>
      <c r="N53"/>
      <c r="O53"/>
      <c r="P53"/>
      <c r="Q53"/>
    </row>
    <row r="54" spans="2:17" x14ac:dyDescent="0.2">
      <c r="C54" s="57"/>
      <c r="D54" s="57"/>
      <c r="E54" s="57"/>
      <c r="F54" s="34"/>
      <c r="G54" s="146"/>
      <c r="H54" s="38"/>
      <c r="I54" s="38"/>
      <c r="J54" s="55"/>
      <c r="M54"/>
      <c r="N54"/>
      <c r="O54"/>
      <c r="P54"/>
      <c r="Q54"/>
    </row>
    <row r="55" spans="2:17" x14ac:dyDescent="0.2">
      <c r="C55" s="57"/>
      <c r="D55" s="57"/>
      <c r="E55" s="57"/>
      <c r="F55" s="34"/>
      <c r="G55" s="146"/>
      <c r="H55" s="38"/>
      <c r="I55" s="38"/>
      <c r="J55" s="31"/>
      <c r="L55" s="23"/>
      <c r="M55"/>
      <c r="N55"/>
      <c r="O55"/>
      <c r="P55"/>
      <c r="Q55"/>
    </row>
    <row r="56" spans="2:17" x14ac:dyDescent="0.2">
      <c r="B56" s="198" t="s">
        <v>106</v>
      </c>
      <c r="C56" s="198"/>
      <c r="D56" s="198"/>
      <c r="E56" s="198"/>
      <c r="F56" s="198"/>
      <c r="G56" s="198"/>
      <c r="H56" s="198"/>
      <c r="I56" s="198"/>
      <c r="J56" s="31"/>
      <c r="M56"/>
      <c r="N56"/>
      <c r="O56"/>
      <c r="P56"/>
      <c r="Q56"/>
    </row>
    <row r="57" spans="2:17" x14ac:dyDescent="0.2">
      <c r="B57" s="199" t="s">
        <v>107</v>
      </c>
      <c r="C57" s="200"/>
      <c r="D57" s="200"/>
      <c r="E57" s="200"/>
      <c r="F57" s="201"/>
      <c r="G57" s="201"/>
      <c r="H57" s="201"/>
      <c r="I57" s="202"/>
      <c r="J57" s="31"/>
      <c r="M57"/>
      <c r="N57"/>
      <c r="O57"/>
      <c r="P57"/>
      <c r="Q57"/>
    </row>
    <row r="58" spans="2:17" ht="16" x14ac:dyDescent="0.2">
      <c r="B58" s="107" t="s">
        <v>108</v>
      </c>
      <c r="C58" s="203" t="s">
        <v>8</v>
      </c>
      <c r="D58" s="204"/>
      <c r="E58" s="205"/>
      <c r="F58" s="108" t="s">
        <v>109</v>
      </c>
      <c r="G58" s="148" t="s">
        <v>110</v>
      </c>
      <c r="H58" s="109" t="s">
        <v>111</v>
      </c>
      <c r="I58" s="109" t="s">
        <v>112</v>
      </c>
      <c r="J58" s="31"/>
      <c r="L58" s="23"/>
      <c r="M58"/>
      <c r="N58"/>
      <c r="O58"/>
      <c r="P58"/>
      <c r="Q58"/>
    </row>
    <row r="59" spans="2:17" ht="116" customHeight="1" x14ac:dyDescent="0.2">
      <c r="B59" s="110">
        <v>1.01</v>
      </c>
      <c r="C59" s="206" t="str">
        <f>B6</f>
        <v>OBJETO:  “REALIZAR EL DIAGNÓSTICO, ESTUDIOS, DISEÑOS Y OBRAS DE INTERVENCIÓN Y ADECUACIÓN DE LAS ÁREAS PRIORIZADAS DE CORREDORES URBANOS, ESPACIO PÚBLICO Y PARQUES PARA LA CONECTIVIDAD EN EL MARCO DE LA ESTRATEGIA DE REVITALIZA TU BARRIO PARA EL MEJORAMIENTO INTEGRAL DEL HÁBITAT (PIMI-HABITAT) DE LAS LOCALIDADES DE SUBA, BOSA, CIUDAD BOLIVAR, CHAPINERO Y USAQUEN.”</v>
      </c>
      <c r="D59" s="207"/>
      <c r="E59" s="208"/>
      <c r="F59" s="111" t="s">
        <v>113</v>
      </c>
      <c r="G59" s="149">
        <v>1</v>
      </c>
      <c r="H59" s="136"/>
      <c r="I59" s="112">
        <f>ROUND(+H59*G59,0)</f>
        <v>0</v>
      </c>
      <c r="L59" s="23"/>
      <c r="M59"/>
      <c r="N59"/>
      <c r="O59"/>
      <c r="P59"/>
      <c r="Q59"/>
    </row>
    <row r="60" spans="2:17" ht="16" customHeight="1" x14ac:dyDescent="0.2">
      <c r="B60" s="113" t="s">
        <v>114</v>
      </c>
      <c r="C60" s="114" t="s">
        <v>114</v>
      </c>
      <c r="D60" s="114" t="s">
        <v>114</v>
      </c>
      <c r="E60" s="114"/>
      <c r="F60" s="114" t="s">
        <v>114</v>
      </c>
      <c r="G60" s="150" t="s">
        <v>115</v>
      </c>
      <c r="H60" s="115"/>
      <c r="I60" s="116">
        <f>I59</f>
        <v>0</v>
      </c>
      <c r="J60" s="55"/>
      <c r="K60" s="5"/>
      <c r="L60" s="23"/>
      <c r="M60"/>
      <c r="N60"/>
      <c r="O60"/>
      <c r="P60"/>
      <c r="Q60"/>
    </row>
    <row r="61" spans="2:17" x14ac:dyDescent="0.2">
      <c r="B61" s="209" t="s">
        <v>116</v>
      </c>
      <c r="C61" s="210"/>
      <c r="D61" s="210"/>
      <c r="E61" s="210"/>
      <c r="F61" s="210"/>
      <c r="G61" s="210"/>
      <c r="H61" s="210"/>
      <c r="I61" s="210"/>
      <c r="J61" s="55"/>
      <c r="K61" s="5"/>
      <c r="L61" s="23"/>
      <c r="M61"/>
      <c r="N61"/>
      <c r="O61"/>
      <c r="P61"/>
      <c r="Q61"/>
    </row>
    <row r="62" spans="2:17" x14ac:dyDescent="0.2">
      <c r="B62" s="117">
        <v>2.0099999999999998</v>
      </c>
      <c r="C62" s="179" t="s">
        <v>117</v>
      </c>
      <c r="D62" s="180"/>
      <c r="E62" s="180"/>
      <c r="F62" s="180"/>
      <c r="G62" s="181"/>
      <c r="H62" s="136"/>
      <c r="I62" s="118">
        <f>+ROUNDDOWN(I60*H62,0)</f>
        <v>0</v>
      </c>
      <c r="J62" s="55"/>
      <c r="K62" s="5"/>
      <c r="L62" s="23"/>
      <c r="M62"/>
      <c r="N62"/>
      <c r="O62"/>
      <c r="P62"/>
      <c r="Q62"/>
    </row>
    <row r="63" spans="2:17" x14ac:dyDescent="0.2">
      <c r="B63" s="119">
        <v>2.02</v>
      </c>
      <c r="C63" s="179" t="s">
        <v>118</v>
      </c>
      <c r="D63" s="180"/>
      <c r="E63" s="180"/>
      <c r="F63" s="180"/>
      <c r="G63" s="181"/>
      <c r="H63" s="136"/>
      <c r="I63" s="118">
        <f>ROUND(+I60*H63,0)</f>
        <v>0</v>
      </c>
      <c r="J63" s="55"/>
      <c r="K63" s="5"/>
      <c r="M63"/>
      <c r="N63"/>
      <c r="O63"/>
      <c r="P63"/>
      <c r="Q63"/>
    </row>
    <row r="64" spans="2:17" x14ac:dyDescent="0.2">
      <c r="B64" s="119">
        <v>2.0299999999999998</v>
      </c>
      <c r="C64" s="179" t="s">
        <v>119</v>
      </c>
      <c r="D64" s="180"/>
      <c r="E64" s="180"/>
      <c r="F64" s="180"/>
      <c r="G64" s="181"/>
      <c r="H64" s="136"/>
      <c r="I64" s="118">
        <f>ROUND(+I60*H64,0)</f>
        <v>0</v>
      </c>
      <c r="J64" s="55"/>
      <c r="K64" s="5"/>
      <c r="M64"/>
      <c r="N64"/>
      <c r="O64"/>
      <c r="P64"/>
      <c r="Q64"/>
    </row>
    <row r="65" spans="1:26" ht="32" x14ac:dyDescent="0.2">
      <c r="B65" s="120" t="s">
        <v>114</v>
      </c>
      <c r="C65" s="121" t="s">
        <v>114</v>
      </c>
      <c r="D65" s="121" t="s">
        <v>114</v>
      </c>
      <c r="E65" s="121"/>
      <c r="F65" s="121" t="s">
        <v>114</v>
      </c>
      <c r="G65" s="151" t="s">
        <v>114</v>
      </c>
      <c r="H65" s="122" t="s">
        <v>120</v>
      </c>
      <c r="I65" s="123">
        <f>ROUND(SUM(I62:I64),0)</f>
        <v>0</v>
      </c>
      <c r="J65" s="23"/>
      <c r="M65"/>
      <c r="N65"/>
      <c r="O65"/>
      <c r="P65"/>
      <c r="Q65"/>
    </row>
    <row r="66" spans="1:26" ht="16" thickBot="1" x14ac:dyDescent="0.25">
      <c r="B66" s="211"/>
      <c r="C66" s="211"/>
      <c r="D66" s="211"/>
      <c r="E66" s="211"/>
      <c r="F66" s="211"/>
      <c r="G66" s="211"/>
      <c r="H66" s="211"/>
      <c r="I66" s="211"/>
      <c r="J66" s="23"/>
      <c r="M66"/>
      <c r="N66"/>
      <c r="O66"/>
      <c r="P66"/>
      <c r="Q66"/>
    </row>
    <row r="67" spans="1:26" ht="17" thickBot="1" x14ac:dyDescent="0.25">
      <c r="B67" s="214" t="s">
        <v>121</v>
      </c>
      <c r="C67" s="215"/>
      <c r="D67" s="215"/>
      <c r="E67" s="215"/>
      <c r="F67" s="215"/>
      <c r="G67" s="215"/>
      <c r="H67" s="216"/>
      <c r="I67" s="124">
        <v>20314246.136637375</v>
      </c>
      <c r="J67" s="23"/>
      <c r="L67" s="23"/>
      <c r="M67"/>
      <c r="N67"/>
      <c r="O67"/>
      <c r="P67"/>
      <c r="Q67"/>
    </row>
    <row r="68" spans="1:26" ht="16" thickBot="1" x14ac:dyDescent="0.25">
      <c r="B68" s="211"/>
      <c r="C68" s="211"/>
      <c r="D68" s="211"/>
      <c r="E68" s="211"/>
      <c r="F68" s="211"/>
      <c r="G68" s="211"/>
      <c r="H68" s="211"/>
      <c r="I68" s="211"/>
      <c r="J68" s="23"/>
      <c r="M68"/>
      <c r="N68"/>
      <c r="O68"/>
      <c r="P68"/>
      <c r="Q68"/>
    </row>
    <row r="69" spans="1:26" ht="23" thickBot="1" x14ac:dyDescent="0.25">
      <c r="B69" s="217" t="s">
        <v>122</v>
      </c>
      <c r="C69" s="218"/>
      <c r="D69" s="218"/>
      <c r="E69" s="218"/>
      <c r="F69" s="218"/>
      <c r="G69" s="218"/>
      <c r="H69" s="219"/>
      <c r="I69" s="124">
        <f>ROUNDUP(+I67+I65+I60,0)</f>
        <v>20314247</v>
      </c>
      <c r="J69" s="55"/>
      <c r="K69" s="5"/>
      <c r="M69"/>
      <c r="N69"/>
      <c r="O69"/>
      <c r="P69"/>
      <c r="Q69"/>
    </row>
    <row r="70" spans="1:26" ht="16" thickBot="1" x14ac:dyDescent="0.25">
      <c r="B70" s="211"/>
      <c r="C70" s="211"/>
      <c r="D70" s="211"/>
      <c r="E70" s="211"/>
      <c r="F70" s="211"/>
      <c r="G70" s="211"/>
      <c r="H70" s="211"/>
      <c r="I70" s="211"/>
      <c r="J70" s="23"/>
      <c r="M70"/>
      <c r="N70"/>
      <c r="O70"/>
      <c r="P70"/>
      <c r="Q70"/>
    </row>
    <row r="71" spans="1:26" ht="25" thickBot="1" x14ac:dyDescent="0.25">
      <c r="B71" s="212" t="s">
        <v>123</v>
      </c>
      <c r="C71" s="213"/>
      <c r="D71" s="213"/>
      <c r="E71" s="213"/>
      <c r="F71" s="213"/>
      <c r="G71" s="213"/>
      <c r="H71" s="213"/>
      <c r="I71" s="134">
        <f>I69+J53</f>
        <v>20314247</v>
      </c>
      <c r="M71"/>
      <c r="N71"/>
      <c r="O71"/>
      <c r="P71"/>
      <c r="Q71"/>
    </row>
    <row r="72" spans="1:26" x14ac:dyDescent="0.2">
      <c r="B72" s="125"/>
      <c r="C72" s="125"/>
      <c r="D72" s="125"/>
      <c r="E72" s="125"/>
      <c r="F72" s="125"/>
      <c r="G72" s="152"/>
      <c r="H72" s="125"/>
      <c r="I72" s="126"/>
      <c r="M72"/>
      <c r="N72"/>
      <c r="O72"/>
      <c r="P72"/>
      <c r="Q72"/>
    </row>
    <row r="73" spans="1:26" ht="20" x14ac:dyDescent="0.2">
      <c r="A73" s="228"/>
      <c r="C73" s="229" t="s">
        <v>182</v>
      </c>
      <c r="D73" s="235"/>
      <c r="E73" s="235"/>
      <c r="F73" s="235"/>
      <c r="G73" s="236"/>
      <c r="H73" s="236"/>
      <c r="I73" s="237"/>
      <c r="J73" s="237"/>
      <c r="K73" s="238"/>
      <c r="L73" s="239"/>
      <c r="M73" s="230"/>
      <c r="N73" s="230"/>
      <c r="O73" s="230"/>
      <c r="P73" s="230"/>
      <c r="Q73" s="230"/>
      <c r="R73" s="230"/>
      <c r="S73" s="230"/>
      <c r="T73" s="230"/>
      <c r="U73" s="230"/>
      <c r="V73" s="230"/>
      <c r="W73" s="230"/>
      <c r="X73" s="230"/>
      <c r="Y73" s="230"/>
      <c r="Z73" s="230"/>
    </row>
    <row r="74" spans="1:26" ht="56" customHeight="1" x14ac:dyDescent="0.2">
      <c r="B74" s="231">
        <v>1</v>
      </c>
      <c r="C74" s="240" t="s">
        <v>183</v>
      </c>
      <c r="D74" s="240"/>
      <c r="E74" s="240"/>
      <c r="F74" s="240"/>
      <c r="G74" s="240"/>
      <c r="H74" s="240"/>
      <c r="I74" s="240"/>
      <c r="J74" s="240"/>
      <c r="K74" s="240"/>
      <c r="L74" s="240"/>
      <c r="M74" s="233"/>
      <c r="N74" s="233"/>
      <c r="O74" s="233"/>
      <c r="P74" s="233"/>
      <c r="Q74" s="233"/>
      <c r="R74" s="233"/>
      <c r="S74" s="233"/>
      <c r="T74" s="233"/>
      <c r="U74" s="233"/>
      <c r="V74" s="233"/>
      <c r="W74" s="233"/>
      <c r="X74" s="233"/>
      <c r="Y74" s="233"/>
      <c r="Z74" s="233"/>
    </row>
    <row r="75" spans="1:26" ht="106" customHeight="1" x14ac:dyDescent="0.2">
      <c r="B75" s="231">
        <v>2</v>
      </c>
      <c r="C75" s="240" t="s">
        <v>184</v>
      </c>
      <c r="D75" s="240"/>
      <c r="E75" s="240"/>
      <c r="F75" s="240"/>
      <c r="G75" s="240"/>
      <c r="H75" s="240"/>
      <c r="I75" s="240"/>
      <c r="J75" s="240"/>
      <c r="K75" s="240"/>
      <c r="L75" s="240"/>
      <c r="M75" s="234"/>
      <c r="N75" s="234"/>
      <c r="O75" s="234"/>
      <c r="P75" s="234"/>
      <c r="Q75" s="234"/>
      <c r="R75" s="234"/>
      <c r="S75" s="234"/>
      <c r="T75" s="234"/>
      <c r="U75" s="234"/>
      <c r="V75" s="234"/>
      <c r="W75" s="234"/>
      <c r="X75" s="234"/>
      <c r="Y75" s="234"/>
      <c r="Z75" s="234"/>
    </row>
    <row r="76" spans="1:26" ht="124" customHeight="1" x14ac:dyDescent="0.2">
      <c r="B76" s="231">
        <v>3</v>
      </c>
      <c r="C76" s="240" t="s">
        <v>185</v>
      </c>
      <c r="D76" s="240"/>
      <c r="E76" s="240"/>
      <c r="F76" s="240"/>
      <c r="G76" s="240"/>
      <c r="H76" s="240"/>
      <c r="I76" s="240"/>
      <c r="J76" s="240"/>
      <c r="K76" s="240"/>
      <c r="L76" s="240"/>
      <c r="M76" s="234"/>
      <c r="N76" s="234"/>
      <c r="O76" s="234"/>
      <c r="P76" s="234"/>
      <c r="Q76" s="234"/>
      <c r="R76" s="234"/>
      <c r="S76" s="234"/>
      <c r="T76" s="234"/>
      <c r="U76" s="234"/>
      <c r="V76" s="234"/>
      <c r="W76" s="234"/>
      <c r="X76" s="234"/>
      <c r="Y76" s="234"/>
      <c r="Z76" s="234"/>
    </row>
    <row r="77" spans="1:26" ht="85" customHeight="1" x14ac:dyDescent="0.2">
      <c r="B77" s="231">
        <v>4</v>
      </c>
      <c r="C77" s="240" t="s">
        <v>186</v>
      </c>
      <c r="D77" s="240"/>
      <c r="E77" s="240"/>
      <c r="F77" s="240"/>
      <c r="G77" s="240"/>
      <c r="H77" s="240"/>
      <c r="I77" s="240"/>
      <c r="J77" s="240"/>
      <c r="K77" s="240"/>
      <c r="L77" s="240"/>
      <c r="M77" s="234"/>
      <c r="N77" s="234"/>
      <c r="O77" s="234"/>
      <c r="P77" s="234"/>
      <c r="Q77" s="234"/>
      <c r="R77" s="234"/>
      <c r="S77" s="234"/>
      <c r="T77" s="234"/>
      <c r="U77" s="234"/>
      <c r="V77" s="234"/>
      <c r="W77" s="234"/>
      <c r="X77" s="234"/>
      <c r="Y77" s="234"/>
      <c r="Z77" s="234"/>
    </row>
    <row r="78" spans="1:26" ht="60" customHeight="1" x14ac:dyDescent="0.2">
      <c r="B78" s="231">
        <v>5</v>
      </c>
      <c r="C78" s="240" t="s">
        <v>187</v>
      </c>
      <c r="D78" s="240"/>
      <c r="E78" s="240"/>
      <c r="F78" s="240"/>
      <c r="G78" s="240"/>
      <c r="H78" s="240"/>
      <c r="I78" s="240"/>
      <c r="J78" s="240"/>
      <c r="K78" s="240"/>
      <c r="L78" s="240"/>
      <c r="M78" s="234"/>
      <c r="N78" s="234"/>
      <c r="O78" s="234"/>
      <c r="P78" s="234"/>
      <c r="Q78" s="234"/>
      <c r="R78" s="234"/>
      <c r="S78" s="234"/>
      <c r="T78" s="234"/>
      <c r="U78" s="234"/>
      <c r="V78" s="234"/>
      <c r="W78" s="234"/>
      <c r="X78" s="234"/>
      <c r="Y78" s="234"/>
      <c r="Z78" s="234"/>
    </row>
    <row r="79" spans="1:26" ht="70" customHeight="1" x14ac:dyDescent="0.2">
      <c r="B79" s="231">
        <v>6</v>
      </c>
      <c r="C79" s="240" t="s">
        <v>188</v>
      </c>
      <c r="D79" s="240"/>
      <c r="E79" s="240"/>
      <c r="F79" s="240"/>
      <c r="G79" s="240"/>
      <c r="H79" s="240"/>
      <c r="I79" s="240"/>
      <c r="J79" s="240"/>
      <c r="K79" s="240"/>
      <c r="L79" s="240"/>
      <c r="M79" s="234"/>
      <c r="N79" s="234"/>
      <c r="O79" s="234"/>
      <c r="P79" s="234"/>
      <c r="Q79" s="234"/>
      <c r="R79" s="234"/>
      <c r="S79" s="234"/>
      <c r="T79" s="234"/>
      <c r="U79" s="234"/>
      <c r="V79" s="234"/>
      <c r="W79" s="234"/>
      <c r="X79" s="234"/>
      <c r="Y79" s="234"/>
      <c r="Z79" s="234"/>
    </row>
    <row r="80" spans="1:26" ht="64" customHeight="1" x14ac:dyDescent="0.2">
      <c r="B80" s="232">
        <v>7</v>
      </c>
      <c r="C80" s="240" t="s">
        <v>189</v>
      </c>
      <c r="D80" s="240"/>
      <c r="E80" s="240"/>
      <c r="F80" s="240"/>
      <c r="G80" s="240"/>
      <c r="H80" s="240"/>
      <c r="I80" s="240"/>
      <c r="J80" s="240"/>
      <c r="K80" s="240"/>
      <c r="L80" s="240"/>
      <c r="M80" s="234"/>
      <c r="N80" s="234"/>
      <c r="O80" s="234"/>
      <c r="P80" s="234"/>
      <c r="Q80" s="234"/>
      <c r="R80" s="234"/>
      <c r="S80" s="234"/>
      <c r="T80" s="234"/>
      <c r="U80" s="234"/>
      <c r="V80" s="234"/>
      <c r="W80" s="234"/>
      <c r="X80" s="234"/>
      <c r="Y80" s="234"/>
      <c r="Z80" s="234"/>
    </row>
    <row r="81" spans="2:17" ht="37" customHeight="1" x14ac:dyDescent="0.2">
      <c r="B81" s="125"/>
      <c r="M81"/>
      <c r="N81"/>
      <c r="O81"/>
      <c r="P81"/>
      <c r="Q81"/>
    </row>
    <row r="82" spans="2:17" ht="24" customHeight="1" x14ac:dyDescent="0.2">
      <c r="B82" s="127"/>
      <c r="C82" s="128"/>
      <c r="D82" s="128"/>
      <c r="E82" s="128"/>
      <c r="F82" s="127"/>
      <c r="G82" s="153"/>
      <c r="H82" s="126"/>
      <c r="I82" s="126"/>
      <c r="L82" s="23"/>
      <c r="M82"/>
      <c r="N82"/>
      <c r="O82"/>
      <c r="P82"/>
      <c r="Q82"/>
    </row>
    <row r="83" spans="2:17" ht="148" customHeight="1" x14ac:dyDescent="0.2">
      <c r="B83" s="241" t="s">
        <v>124</v>
      </c>
      <c r="C83" s="241"/>
      <c r="D83" s="241"/>
      <c r="E83" s="241"/>
      <c r="F83" s="241"/>
      <c r="G83" s="241"/>
      <c r="H83" s="241"/>
      <c r="I83" s="241"/>
      <c r="J83" s="241"/>
      <c r="K83" s="241"/>
      <c r="M83"/>
      <c r="N83"/>
      <c r="O83"/>
      <c r="P83"/>
      <c r="Q83"/>
    </row>
    <row r="84" spans="2:17" x14ac:dyDescent="0.2">
      <c r="B84" s="62"/>
      <c r="C84" s="57"/>
      <c r="D84" s="57"/>
      <c r="E84" s="57"/>
      <c r="F84" s="34"/>
      <c r="G84" s="146"/>
      <c r="H84" s="38"/>
      <c r="I84" s="38"/>
      <c r="J84" s="23"/>
      <c r="L84" s="23"/>
    </row>
    <row r="86" spans="2:17" x14ac:dyDescent="0.2">
      <c r="B86" s="5"/>
      <c r="C86" s="58"/>
      <c r="D86" s="58"/>
      <c r="E86" s="58"/>
      <c r="F86" s="58"/>
      <c r="G86" s="154"/>
      <c r="H86" s="58"/>
      <c r="I86" s="58"/>
      <c r="J86" s="55"/>
      <c r="K86" s="5"/>
    </row>
    <row r="87" spans="2:17" x14ac:dyDescent="0.2">
      <c r="C87" s="57"/>
      <c r="D87" s="57"/>
      <c r="E87" s="57"/>
      <c r="F87" s="34"/>
      <c r="G87" s="146"/>
      <c r="H87" s="38"/>
      <c r="I87" s="38"/>
      <c r="J87" s="23"/>
    </row>
    <row r="88" spans="2:17" x14ac:dyDescent="0.2">
      <c r="C88" s="57"/>
      <c r="D88" s="57"/>
      <c r="E88" s="57"/>
      <c r="F88" s="34"/>
      <c r="G88" s="146"/>
      <c r="H88" s="38"/>
      <c r="I88" s="38"/>
      <c r="J88" s="23"/>
    </row>
    <row r="89" spans="2:17" x14ac:dyDescent="0.2">
      <c r="B89" s="60"/>
      <c r="C89" s="60"/>
      <c r="D89" s="60"/>
      <c r="E89" s="60"/>
      <c r="F89" s="60"/>
      <c r="G89" s="155"/>
      <c r="H89" s="23"/>
      <c r="I89" s="23"/>
      <c r="J89" s="23"/>
    </row>
    <row r="90" spans="2:17" x14ac:dyDescent="0.2">
      <c r="B90" s="60"/>
      <c r="C90" s="60"/>
      <c r="D90" s="60"/>
      <c r="E90" s="60"/>
      <c r="F90" s="60"/>
      <c r="G90" s="156"/>
      <c r="L90" s="58"/>
    </row>
    <row r="91" spans="2:17" x14ac:dyDescent="0.2">
      <c r="J91" s="63"/>
    </row>
    <row r="92" spans="2:17" x14ac:dyDescent="0.2">
      <c r="B92" s="58"/>
      <c r="C92" s="58"/>
      <c r="D92" s="58"/>
      <c r="E92" s="58"/>
      <c r="F92" s="58"/>
      <c r="G92" s="154"/>
      <c r="H92" s="58"/>
      <c r="I92" s="58"/>
      <c r="J92" s="64"/>
      <c r="K92" s="5"/>
      <c r="L92" s="23"/>
    </row>
    <row r="93" spans="2:17" x14ac:dyDescent="0.2">
      <c r="C93" s="57"/>
      <c r="D93" s="57"/>
      <c r="E93" s="57"/>
      <c r="F93" s="34"/>
      <c r="G93" s="144"/>
      <c r="H93" s="23"/>
      <c r="I93" s="23"/>
      <c r="J93" s="23"/>
    </row>
    <row r="94" spans="2:17" x14ac:dyDescent="0.2">
      <c r="B94" s="5"/>
      <c r="C94" s="58"/>
      <c r="D94" s="58"/>
      <c r="E94" s="58"/>
      <c r="F94" s="58"/>
      <c r="G94" s="154"/>
      <c r="H94" s="58"/>
      <c r="I94" s="58"/>
      <c r="J94" s="55"/>
      <c r="K94" s="5"/>
    </row>
    <row r="95" spans="2:17" x14ac:dyDescent="0.2">
      <c r="C95" s="35"/>
      <c r="D95" s="35"/>
      <c r="E95" s="35"/>
      <c r="F95" s="34"/>
      <c r="G95" s="146"/>
      <c r="H95" s="38"/>
      <c r="I95" s="38"/>
      <c r="J95" s="23"/>
    </row>
    <row r="96" spans="2:17" x14ac:dyDescent="0.2">
      <c r="C96" s="35"/>
      <c r="D96" s="35"/>
      <c r="E96" s="35"/>
      <c r="F96" s="34"/>
      <c r="G96" s="146"/>
      <c r="H96" s="38"/>
      <c r="I96" s="38"/>
      <c r="J96" s="23"/>
      <c r="L96" s="23"/>
    </row>
    <row r="97" spans="2:12" x14ac:dyDescent="0.2">
      <c r="C97" s="57"/>
      <c r="D97" s="57"/>
      <c r="E97" s="57"/>
      <c r="F97" s="34"/>
      <c r="G97" s="144"/>
      <c r="H97" s="23"/>
      <c r="I97" s="23"/>
      <c r="J97" s="23"/>
    </row>
    <row r="98" spans="2:12" x14ac:dyDescent="0.2">
      <c r="B98" s="5"/>
      <c r="C98" s="58"/>
      <c r="D98" s="58"/>
      <c r="E98" s="58"/>
      <c r="F98" s="61"/>
      <c r="G98" s="146"/>
      <c r="H98" s="34"/>
      <c r="I98" s="34"/>
      <c r="J98" s="55"/>
      <c r="K98" s="5"/>
    </row>
    <row r="99" spans="2:12" x14ac:dyDescent="0.2">
      <c r="C99" s="54"/>
      <c r="D99" s="54"/>
      <c r="E99" s="54"/>
      <c r="G99" s="146"/>
      <c r="H99" s="38"/>
      <c r="I99" s="38"/>
      <c r="J99" s="23"/>
    </row>
    <row r="100" spans="2:12" x14ac:dyDescent="0.2">
      <c r="C100" s="54"/>
      <c r="D100" s="54"/>
      <c r="E100" s="54"/>
      <c r="G100" s="146"/>
      <c r="H100" s="38"/>
      <c r="I100" s="38"/>
      <c r="J100" s="23"/>
    </row>
    <row r="101" spans="2:12" x14ac:dyDescent="0.2">
      <c r="C101" s="54"/>
      <c r="D101" s="54"/>
      <c r="E101" s="54"/>
      <c r="G101" s="146"/>
      <c r="H101" s="38"/>
      <c r="I101" s="38"/>
      <c r="J101" s="23"/>
    </row>
    <row r="102" spans="2:12" x14ac:dyDescent="0.2">
      <c r="C102" s="54"/>
      <c r="D102" s="54"/>
      <c r="E102" s="54"/>
      <c r="G102" s="146"/>
      <c r="H102" s="38"/>
      <c r="I102" s="38"/>
      <c r="J102" s="23"/>
    </row>
    <row r="103" spans="2:12" x14ac:dyDescent="0.2">
      <c r="C103" s="54"/>
      <c r="D103" s="54"/>
      <c r="E103" s="54"/>
      <c r="G103" s="146"/>
      <c r="H103" s="38"/>
      <c r="I103" s="38"/>
      <c r="J103" s="23"/>
    </row>
    <row r="104" spans="2:12" x14ac:dyDescent="0.2">
      <c r="C104" s="54"/>
      <c r="D104" s="54"/>
      <c r="E104" s="54"/>
      <c r="G104" s="146"/>
      <c r="H104" s="38"/>
      <c r="I104" s="38"/>
      <c r="J104" s="23"/>
    </row>
    <row r="105" spans="2:12" x14ac:dyDescent="0.2">
      <c r="C105" s="54"/>
      <c r="D105" s="54"/>
      <c r="E105" s="54"/>
      <c r="G105" s="146"/>
      <c r="H105" s="38"/>
      <c r="I105" s="38"/>
      <c r="J105" s="23"/>
    </row>
    <row r="106" spans="2:12" x14ac:dyDescent="0.2">
      <c r="C106" s="49"/>
      <c r="D106" s="49"/>
      <c r="E106" s="49"/>
      <c r="G106" s="146"/>
      <c r="H106" s="38"/>
      <c r="I106" s="38"/>
      <c r="J106" s="23"/>
    </row>
    <row r="107" spans="2:12" x14ac:dyDescent="0.2">
      <c r="C107" s="49"/>
      <c r="D107" s="49"/>
      <c r="E107" s="49"/>
      <c r="G107" s="146"/>
      <c r="H107" s="38"/>
      <c r="I107" s="38"/>
      <c r="J107" s="23"/>
      <c r="L107" s="23"/>
    </row>
    <row r="108" spans="2:12" x14ac:dyDescent="0.2">
      <c r="C108" s="57"/>
      <c r="D108" s="57"/>
      <c r="E108" s="57"/>
      <c r="F108" s="34"/>
      <c r="G108" s="144"/>
      <c r="H108" s="23"/>
      <c r="I108" s="23"/>
      <c r="J108" s="23"/>
    </row>
    <row r="109" spans="2:12" x14ac:dyDescent="0.2">
      <c r="B109" s="5"/>
      <c r="C109" s="58"/>
      <c r="D109" s="58"/>
      <c r="E109" s="58"/>
      <c r="F109" s="58"/>
      <c r="G109" s="154"/>
      <c r="H109" s="58"/>
      <c r="I109" s="58"/>
      <c r="J109" s="55"/>
      <c r="K109" s="5"/>
    </row>
    <row r="110" spans="2:12" x14ac:dyDescent="0.2">
      <c r="C110" s="35"/>
      <c r="D110" s="35"/>
      <c r="E110" s="35"/>
      <c r="F110" s="34"/>
      <c r="G110" s="65"/>
      <c r="H110" s="38"/>
      <c r="I110" s="38"/>
      <c r="J110" s="23"/>
    </row>
    <row r="111" spans="2:12" x14ac:dyDescent="0.2">
      <c r="B111" s="60"/>
      <c r="C111" s="60"/>
      <c r="D111" s="60"/>
      <c r="E111" s="60"/>
      <c r="F111" s="60"/>
      <c r="G111" s="155"/>
      <c r="H111" s="23"/>
      <c r="I111" s="23"/>
      <c r="J111" s="23"/>
    </row>
    <row r="112" spans="2:12" x14ac:dyDescent="0.2">
      <c r="B112" s="60"/>
      <c r="C112" s="60"/>
      <c r="D112" s="60"/>
      <c r="E112" s="60"/>
      <c r="F112" s="60"/>
      <c r="G112" s="156"/>
      <c r="L112" s="58"/>
    </row>
    <row r="113" spans="2:17" x14ac:dyDescent="0.2">
      <c r="J113" s="63"/>
    </row>
    <row r="114" spans="2:17" x14ac:dyDescent="0.2">
      <c r="B114" s="58"/>
      <c r="C114" s="58"/>
      <c r="D114" s="58"/>
      <c r="E114" s="58"/>
      <c r="F114" s="58"/>
      <c r="G114" s="154"/>
      <c r="H114" s="58"/>
      <c r="I114" s="58"/>
      <c r="J114" s="64"/>
      <c r="K114" s="5"/>
      <c r="L114" s="23"/>
    </row>
    <row r="115" spans="2:17" x14ac:dyDescent="0.2">
      <c r="C115" s="57"/>
      <c r="D115" s="57"/>
      <c r="E115" s="57"/>
      <c r="F115" s="34"/>
      <c r="G115" s="144"/>
      <c r="H115" s="23"/>
      <c r="I115" s="23"/>
      <c r="J115" s="23"/>
    </row>
    <row r="116" spans="2:17" x14ac:dyDescent="0.2">
      <c r="B116" s="5"/>
      <c r="C116" s="58"/>
      <c r="D116" s="58"/>
      <c r="E116" s="58"/>
      <c r="F116" s="58"/>
      <c r="G116" s="154"/>
      <c r="H116" s="58"/>
      <c r="I116" s="58"/>
      <c r="J116" s="55"/>
      <c r="K116" s="5"/>
    </row>
    <row r="117" spans="2:17" x14ac:dyDescent="0.2">
      <c r="C117" s="35"/>
      <c r="D117" s="35"/>
      <c r="E117" s="35"/>
      <c r="F117" s="34"/>
      <c r="G117" s="65"/>
      <c r="H117" s="38"/>
      <c r="I117" s="38"/>
      <c r="J117" s="23"/>
      <c r="L117" s="23"/>
    </row>
    <row r="118" spans="2:17" s="47" customFormat="1" ht="14" x14ac:dyDescent="0.15">
      <c r="B118" s="34"/>
      <c r="C118" s="57"/>
      <c r="D118" s="57"/>
      <c r="E118" s="57"/>
      <c r="F118" s="34"/>
      <c r="G118" s="144"/>
      <c r="H118" s="23"/>
      <c r="I118" s="23"/>
      <c r="J118" s="23"/>
      <c r="K118" s="1"/>
      <c r="L118" s="15"/>
      <c r="M118" s="7"/>
      <c r="N118" s="7"/>
      <c r="O118" s="7"/>
      <c r="P118" s="7"/>
      <c r="Q118" s="7"/>
    </row>
    <row r="119" spans="2:17" s="47" customFormat="1" ht="14" x14ac:dyDescent="0.15">
      <c r="B119" s="5"/>
      <c r="C119" s="58"/>
      <c r="D119" s="58"/>
      <c r="E119" s="58"/>
      <c r="F119" s="58"/>
      <c r="G119" s="154"/>
      <c r="H119" s="58"/>
      <c r="I119" s="58"/>
      <c r="J119" s="55"/>
      <c r="K119" s="5"/>
      <c r="L119" s="15"/>
      <c r="M119" s="7"/>
      <c r="N119" s="7"/>
      <c r="O119" s="7"/>
      <c r="P119" s="7"/>
      <c r="Q119" s="7"/>
    </row>
    <row r="120" spans="2:17" x14ac:dyDescent="0.2">
      <c r="C120" s="35"/>
      <c r="D120" s="35"/>
      <c r="E120" s="35"/>
      <c r="F120" s="66"/>
      <c r="G120" s="67"/>
      <c r="H120" s="68"/>
      <c r="I120" s="68"/>
      <c r="J120" s="23"/>
    </row>
    <row r="121" spans="2:17" x14ac:dyDescent="0.2">
      <c r="C121" s="35"/>
      <c r="D121" s="35"/>
      <c r="E121" s="35"/>
      <c r="F121" s="34"/>
      <c r="G121" s="65"/>
      <c r="H121" s="38"/>
      <c r="I121" s="38"/>
      <c r="J121" s="23"/>
    </row>
    <row r="158" spans="2:12" x14ac:dyDescent="0.2">
      <c r="C158" s="54"/>
      <c r="D158" s="54"/>
      <c r="E158" s="54"/>
      <c r="G158" s="146"/>
      <c r="H158" s="38"/>
      <c r="I158" s="38"/>
      <c r="J158" s="23"/>
      <c r="L158" s="69"/>
    </row>
    <row r="159" spans="2:12" x14ac:dyDescent="0.2">
      <c r="C159" s="57"/>
      <c r="D159" s="57"/>
      <c r="E159" s="57"/>
      <c r="F159" s="34"/>
      <c r="G159" s="144"/>
      <c r="H159" s="23"/>
      <c r="I159" s="23"/>
      <c r="J159" s="23"/>
      <c r="L159" s="69"/>
    </row>
    <row r="160" spans="2:12" x14ac:dyDescent="0.2">
      <c r="B160" s="70"/>
      <c r="C160" s="70"/>
      <c r="D160" s="70"/>
      <c r="E160" s="70"/>
      <c r="F160" s="70"/>
      <c r="G160" s="158"/>
      <c r="H160" s="70"/>
      <c r="I160" s="70"/>
      <c r="J160" s="71"/>
      <c r="K160" s="69"/>
      <c r="L160" s="69"/>
    </row>
    <row r="161" spans="2:12" x14ac:dyDescent="0.2">
      <c r="B161" s="70"/>
      <c r="C161" s="70"/>
      <c r="D161" s="70"/>
      <c r="E161" s="70"/>
      <c r="F161" s="70"/>
      <c r="G161" s="158"/>
      <c r="H161" s="70"/>
      <c r="I161" s="70"/>
      <c r="J161" s="72"/>
      <c r="K161" s="69"/>
      <c r="L161" s="69"/>
    </row>
    <row r="162" spans="2:12" x14ac:dyDescent="0.2">
      <c r="B162" s="70"/>
      <c r="C162" s="73"/>
      <c r="D162" s="73"/>
      <c r="E162" s="73"/>
      <c r="F162" s="70"/>
      <c r="G162" s="159"/>
      <c r="H162" s="74"/>
      <c r="I162" s="75"/>
      <c r="J162" s="76"/>
      <c r="K162" s="69"/>
      <c r="L162" s="69"/>
    </row>
    <row r="163" spans="2:12" x14ac:dyDescent="0.2">
      <c r="B163" s="70"/>
      <c r="C163" s="73"/>
      <c r="D163" s="73"/>
      <c r="E163" s="73"/>
      <c r="F163" s="70"/>
      <c r="G163" s="159"/>
      <c r="H163" s="74"/>
      <c r="I163" s="75"/>
      <c r="J163" s="76"/>
      <c r="K163" s="69"/>
      <c r="L163" s="69"/>
    </row>
    <row r="164" spans="2:12" x14ac:dyDescent="0.2">
      <c r="B164" s="70"/>
      <c r="C164" s="73"/>
      <c r="D164" s="73"/>
      <c r="E164" s="73"/>
      <c r="F164" s="70"/>
      <c r="G164" s="159"/>
      <c r="H164" s="74"/>
      <c r="I164" s="75"/>
      <c r="J164" s="76"/>
      <c r="K164" s="69"/>
      <c r="L164" s="69"/>
    </row>
    <row r="165" spans="2:12" x14ac:dyDescent="0.2">
      <c r="B165" s="70"/>
      <c r="C165" s="73"/>
      <c r="D165" s="73"/>
      <c r="E165" s="73"/>
      <c r="F165" s="70"/>
      <c r="G165" s="160"/>
      <c r="H165" s="77"/>
      <c r="I165" s="77"/>
      <c r="J165" s="72"/>
      <c r="K165" s="69"/>
      <c r="L165" s="69"/>
    </row>
    <row r="166" spans="2:12" x14ac:dyDescent="0.2">
      <c r="B166" s="70"/>
      <c r="C166" s="73"/>
      <c r="D166" s="73"/>
      <c r="E166" s="73"/>
      <c r="F166" s="70"/>
      <c r="G166" s="160"/>
      <c r="H166" s="74"/>
      <c r="I166" s="77"/>
      <c r="J166" s="72"/>
      <c r="K166" s="69"/>
    </row>
    <row r="167" spans="2:12" x14ac:dyDescent="0.2">
      <c r="B167" s="70"/>
      <c r="C167" s="70"/>
      <c r="D167" s="70"/>
      <c r="E167" s="70"/>
      <c r="F167" s="70"/>
      <c r="G167" s="160"/>
      <c r="H167" s="77"/>
      <c r="I167" s="77"/>
      <c r="J167" s="72"/>
      <c r="K167" s="69"/>
    </row>
    <row r="168" spans="2:12" x14ac:dyDescent="0.2">
      <c r="C168" s="57"/>
      <c r="D168" s="57"/>
      <c r="E168" s="57"/>
      <c r="F168" s="34"/>
      <c r="G168" s="144"/>
      <c r="H168" s="23"/>
      <c r="I168" s="23"/>
      <c r="J168" s="23"/>
      <c r="L168" s="23"/>
    </row>
    <row r="169" spans="2:12" x14ac:dyDescent="0.2">
      <c r="C169" s="57"/>
      <c r="D169" s="57"/>
      <c r="E169" s="57"/>
      <c r="F169" s="34"/>
      <c r="G169" s="144"/>
      <c r="H169" s="23"/>
      <c r="I169" s="23"/>
      <c r="J169" s="23"/>
    </row>
    <row r="170" spans="2:12" x14ac:dyDescent="0.2">
      <c r="B170" s="5"/>
      <c r="C170" s="58"/>
      <c r="D170" s="58"/>
      <c r="E170" s="58"/>
      <c r="F170" s="58"/>
      <c r="G170" s="154"/>
      <c r="H170" s="58"/>
      <c r="I170" s="58"/>
      <c r="J170" s="55"/>
      <c r="K170" s="5"/>
    </row>
    <row r="171" spans="2:12" x14ac:dyDescent="0.2">
      <c r="C171" s="54"/>
      <c r="D171" s="54"/>
      <c r="E171" s="54"/>
      <c r="G171" s="146"/>
      <c r="H171" s="38"/>
      <c r="I171" s="38"/>
      <c r="J171" s="23"/>
    </row>
    <row r="172" spans="2:12" x14ac:dyDescent="0.2">
      <c r="C172" s="54"/>
      <c r="D172" s="54"/>
      <c r="E172" s="54"/>
      <c r="G172" s="146"/>
      <c r="H172" s="38"/>
      <c r="I172" s="38"/>
      <c r="J172" s="23"/>
    </row>
    <row r="173" spans="2:12" x14ac:dyDescent="0.2">
      <c r="C173" s="49"/>
      <c r="D173" s="49"/>
      <c r="E173" s="49"/>
      <c r="G173" s="146"/>
      <c r="H173" s="38"/>
      <c r="I173" s="38"/>
      <c r="J173" s="23"/>
    </row>
    <row r="174" spans="2:12" x14ac:dyDescent="0.2">
      <c r="C174" s="49"/>
      <c r="D174" s="49"/>
      <c r="E174" s="49"/>
      <c r="G174" s="146"/>
      <c r="H174" s="38"/>
      <c r="I174" s="38"/>
      <c r="J174" s="23"/>
    </row>
    <row r="175" spans="2:12" x14ac:dyDescent="0.2">
      <c r="C175" s="49"/>
      <c r="D175" s="49"/>
      <c r="E175" s="49"/>
      <c r="G175" s="146"/>
      <c r="H175" s="38"/>
      <c r="I175" s="38"/>
      <c r="J175" s="23"/>
    </row>
    <row r="176" spans="2:12" x14ac:dyDescent="0.2">
      <c r="C176" s="49"/>
      <c r="D176" s="49"/>
      <c r="E176" s="49"/>
      <c r="G176" s="146"/>
      <c r="H176" s="38"/>
      <c r="I176" s="38"/>
      <c r="J176" s="23"/>
    </row>
    <row r="177" spans="2:12" x14ac:dyDescent="0.2">
      <c r="C177" s="54"/>
      <c r="D177" s="54"/>
      <c r="E177" s="54"/>
      <c r="G177" s="146"/>
      <c r="H177" s="38"/>
      <c r="I177" s="38"/>
      <c r="J177" s="23"/>
    </row>
    <row r="178" spans="2:12" x14ac:dyDescent="0.2">
      <c r="C178" s="57"/>
      <c r="D178" s="57"/>
      <c r="E178" s="57"/>
      <c r="F178" s="34"/>
      <c r="G178" s="144"/>
      <c r="H178" s="23"/>
      <c r="I178" s="23"/>
      <c r="J178" s="23"/>
      <c r="L178" s="23"/>
    </row>
    <row r="179" spans="2:12" x14ac:dyDescent="0.2">
      <c r="C179" s="57"/>
      <c r="D179" s="57"/>
      <c r="E179" s="57"/>
      <c r="F179" s="34"/>
      <c r="G179" s="144"/>
      <c r="H179" s="23"/>
      <c r="I179" s="23"/>
      <c r="J179" s="23"/>
    </row>
    <row r="180" spans="2:12" x14ac:dyDescent="0.2">
      <c r="B180" s="5"/>
      <c r="C180" s="58"/>
      <c r="D180" s="58"/>
      <c r="E180" s="58"/>
      <c r="F180" s="61"/>
      <c r="G180" s="146"/>
      <c r="H180" s="34"/>
      <c r="I180" s="34"/>
      <c r="J180" s="55"/>
      <c r="K180" s="5"/>
    </row>
    <row r="181" spans="2:12" x14ac:dyDescent="0.2">
      <c r="C181" s="54"/>
      <c r="D181" s="54"/>
      <c r="E181" s="54"/>
      <c r="G181" s="146"/>
      <c r="H181" s="38"/>
      <c r="I181" s="38"/>
      <c r="J181" s="23"/>
    </row>
    <row r="182" spans="2:12" x14ac:dyDescent="0.2">
      <c r="C182" s="54"/>
      <c r="D182" s="54"/>
      <c r="E182" s="54"/>
      <c r="G182" s="146"/>
      <c r="H182" s="38"/>
      <c r="I182" s="38"/>
      <c r="J182" s="23"/>
    </row>
    <row r="183" spans="2:12" x14ac:dyDescent="0.2">
      <c r="C183" s="54"/>
      <c r="D183" s="54"/>
      <c r="E183" s="54"/>
      <c r="G183" s="146"/>
      <c r="H183" s="38"/>
      <c r="I183" s="38"/>
      <c r="J183" s="23"/>
      <c r="L183" s="23"/>
    </row>
    <row r="184" spans="2:12" x14ac:dyDescent="0.2">
      <c r="C184" s="57"/>
      <c r="D184" s="57"/>
      <c r="E184" s="57"/>
      <c r="F184" s="34"/>
      <c r="G184" s="144"/>
      <c r="H184" s="23"/>
      <c r="I184" s="23"/>
      <c r="J184" s="23"/>
    </row>
    <row r="185" spans="2:12" x14ac:dyDescent="0.2">
      <c r="B185" s="5"/>
      <c r="C185" s="58"/>
      <c r="D185" s="58"/>
      <c r="E185" s="58"/>
      <c r="F185" s="61"/>
      <c r="G185" s="146"/>
      <c r="H185" s="34"/>
      <c r="I185" s="34"/>
      <c r="J185" s="55"/>
      <c r="K185" s="5"/>
    </row>
    <row r="186" spans="2:12" x14ac:dyDescent="0.2">
      <c r="C186" s="54"/>
      <c r="D186" s="54"/>
      <c r="E186" s="54"/>
      <c r="G186" s="146"/>
      <c r="H186" s="38"/>
      <c r="I186" s="38"/>
      <c r="J186" s="23"/>
    </row>
    <row r="187" spans="2:12" x14ac:dyDescent="0.2">
      <c r="C187" s="54"/>
      <c r="D187" s="54"/>
      <c r="E187" s="54"/>
      <c r="G187" s="146"/>
      <c r="H187" s="38"/>
      <c r="I187" s="38"/>
      <c r="J187" s="23"/>
    </row>
    <row r="188" spans="2:12" x14ac:dyDescent="0.2">
      <c r="C188" s="54"/>
      <c r="D188" s="54"/>
      <c r="E188" s="54"/>
      <c r="G188" s="146"/>
      <c r="H188" s="38"/>
      <c r="I188" s="38"/>
      <c r="J188" s="23"/>
    </row>
    <row r="189" spans="2:12" x14ac:dyDescent="0.2">
      <c r="C189" s="49"/>
      <c r="D189" s="49"/>
      <c r="E189" s="49"/>
      <c r="G189" s="146"/>
      <c r="H189" s="38"/>
      <c r="I189" s="38"/>
    </row>
    <row r="193" spans="10:10" x14ac:dyDescent="0.2">
      <c r="J193" s="63"/>
    </row>
  </sheetData>
  <mergeCells count="48">
    <mergeCell ref="C80:L80"/>
    <mergeCell ref="B83:K83"/>
    <mergeCell ref="C75:L75"/>
    <mergeCell ref="C76:L76"/>
    <mergeCell ref="C77:L77"/>
    <mergeCell ref="C78:L78"/>
    <mergeCell ref="C79:L79"/>
    <mergeCell ref="B70:I70"/>
    <mergeCell ref="B71:H71"/>
    <mergeCell ref="C63:G63"/>
    <mergeCell ref="C64:G64"/>
    <mergeCell ref="B66:I66"/>
    <mergeCell ref="B67:H67"/>
    <mergeCell ref="B68:I68"/>
    <mergeCell ref="B69:H69"/>
    <mergeCell ref="C74:L74"/>
    <mergeCell ref="C62:G62"/>
    <mergeCell ref="B52:C52"/>
    <mergeCell ref="F52:I52"/>
    <mergeCell ref="F53:I53"/>
    <mergeCell ref="C44:E44"/>
    <mergeCell ref="D47:E47"/>
    <mergeCell ref="D48:E48"/>
    <mergeCell ref="D49:E49"/>
    <mergeCell ref="D46:E46"/>
    <mergeCell ref="B51:C51"/>
    <mergeCell ref="F51:I51"/>
    <mergeCell ref="B56:I56"/>
    <mergeCell ref="B57:I57"/>
    <mergeCell ref="C58:E58"/>
    <mergeCell ref="C59:E59"/>
    <mergeCell ref="B61:I61"/>
    <mergeCell ref="G8:G9"/>
    <mergeCell ref="H8:H9"/>
    <mergeCell ref="I8:I9"/>
    <mergeCell ref="J8:J9"/>
    <mergeCell ref="C43:I43"/>
    <mergeCell ref="B7:E7"/>
    <mergeCell ref="B8:B9"/>
    <mergeCell ref="C8:C9"/>
    <mergeCell ref="D8:D9"/>
    <mergeCell ref="F8:F9"/>
    <mergeCell ref="B6:I6"/>
    <mergeCell ref="B1:I1"/>
    <mergeCell ref="J1:K3"/>
    <mergeCell ref="B2:I2"/>
    <mergeCell ref="B3:I4"/>
    <mergeCell ref="J4:K4"/>
  </mergeCells>
  <printOptions horizontalCentered="1" verticalCentered="1"/>
  <pageMargins left="0.25" right="0.25" top="0.37878787878787878" bottom="0.75" header="0.3" footer="0.3"/>
  <pageSetup scale="43" orientation="portrait" r:id="rId1"/>
  <rowBreaks count="1" manualBreakCount="1">
    <brk id="38" min="1"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A2A37-8E67-674B-BD68-8E53BFC7204D}">
  <sheetPr>
    <tabColor theme="5" tint="0.39997558519241921"/>
  </sheetPr>
  <dimension ref="A1:Z193"/>
  <sheetViews>
    <sheetView showGridLines="0" tabSelected="1" view="pageBreakPreview" topLeftCell="A53" zoomScale="60" zoomScaleNormal="80" zoomScalePageLayoutView="93" workbookViewId="0">
      <selection activeCell="I13" sqref="I13"/>
    </sheetView>
  </sheetViews>
  <sheetFormatPr baseColWidth="10" defaultColWidth="11.5" defaultRowHeight="15" x14ac:dyDescent="0.2"/>
  <cols>
    <col min="1" max="1" width="1.33203125" customWidth="1"/>
    <col min="2" max="2" width="8.5" style="34" customWidth="1"/>
    <col min="3" max="3" width="29.5" style="59" customWidth="1"/>
    <col min="4" max="4" width="16.5" style="59" customWidth="1"/>
    <col min="5" max="5" width="8.33203125" style="59" customWidth="1"/>
    <col min="6" max="6" width="8.83203125" style="1" customWidth="1"/>
    <col min="7" max="7" width="16.5" style="157" customWidth="1"/>
    <col min="8" max="8" width="19.5" style="60" customWidth="1"/>
    <col min="9" max="9" width="22.83203125" style="15" customWidth="1"/>
    <col min="10" max="10" width="19.5" style="15" customWidth="1"/>
    <col min="11" max="11" width="9.5" style="1" customWidth="1"/>
    <col min="12" max="12" width="2.5" style="15" customWidth="1"/>
    <col min="13" max="17" width="11.5" style="7" customWidth="1"/>
  </cols>
  <sheetData>
    <row r="1" spans="2:17" ht="39.75" customHeight="1" x14ac:dyDescent="0.2">
      <c r="B1" s="169" t="s">
        <v>0</v>
      </c>
      <c r="C1" s="169"/>
      <c r="D1" s="169"/>
      <c r="E1" s="169"/>
      <c r="F1" s="169"/>
      <c r="G1" s="169"/>
      <c r="H1" s="169"/>
      <c r="I1" s="169"/>
      <c r="J1" s="170"/>
      <c r="K1" s="170"/>
      <c r="L1" s="6"/>
    </row>
    <row r="2" spans="2:17" ht="53" customHeight="1" x14ac:dyDescent="0.2">
      <c r="B2" s="171" t="s">
        <v>132</v>
      </c>
      <c r="C2" s="171"/>
      <c r="D2" s="171"/>
      <c r="E2" s="171"/>
      <c r="F2" s="171"/>
      <c r="G2" s="171"/>
      <c r="H2" s="171"/>
      <c r="I2" s="171"/>
      <c r="J2" s="170"/>
      <c r="K2" s="170"/>
      <c r="L2" s="6"/>
    </row>
    <row r="3" spans="2:17" ht="20.25" customHeight="1" x14ac:dyDescent="0.2">
      <c r="B3" s="169" t="s">
        <v>2</v>
      </c>
      <c r="C3" s="169"/>
      <c r="D3" s="169"/>
      <c r="E3" s="169"/>
      <c r="F3" s="169"/>
      <c r="G3" s="169"/>
      <c r="H3" s="169"/>
      <c r="I3" s="169"/>
      <c r="J3" s="170"/>
      <c r="K3" s="170"/>
      <c r="L3" s="6"/>
    </row>
    <row r="4" spans="2:17" ht="21.75" customHeight="1" x14ac:dyDescent="0.2">
      <c r="B4" s="169"/>
      <c r="C4" s="169"/>
      <c r="D4" s="169"/>
      <c r="E4" s="169"/>
      <c r="F4" s="169"/>
      <c r="G4" s="169"/>
      <c r="H4" s="169"/>
      <c r="I4" s="169"/>
      <c r="J4" s="169"/>
      <c r="K4" s="169"/>
      <c r="L4" s="2"/>
    </row>
    <row r="5" spans="2:17" ht="3.75" customHeight="1" x14ac:dyDescent="0.2">
      <c r="B5" s="8"/>
      <c r="C5" s="9"/>
      <c r="D5" s="9"/>
      <c r="E5" s="9"/>
      <c r="F5" s="8"/>
      <c r="G5" s="142"/>
      <c r="H5" s="10"/>
      <c r="I5" s="11"/>
      <c r="J5" s="12" t="s">
        <v>126</v>
      </c>
      <c r="K5" s="85">
        <v>3.5000000000000003E-2</v>
      </c>
      <c r="M5"/>
      <c r="N5"/>
      <c r="O5"/>
      <c r="P5"/>
      <c r="Q5"/>
    </row>
    <row r="6" spans="2:17" ht="54" customHeight="1" x14ac:dyDescent="0.2">
      <c r="B6" s="168" t="s">
        <v>3</v>
      </c>
      <c r="C6" s="168"/>
      <c r="D6" s="168"/>
      <c r="E6" s="168"/>
      <c r="F6" s="168"/>
      <c r="G6" s="168"/>
      <c r="H6" s="168"/>
      <c r="I6" s="168"/>
      <c r="J6" s="14"/>
      <c r="M6"/>
      <c r="N6"/>
      <c r="O6"/>
      <c r="P6"/>
      <c r="Q6"/>
    </row>
    <row r="7" spans="2:17" ht="39.5" customHeight="1" x14ac:dyDescent="0.2">
      <c r="B7" s="176" t="s">
        <v>133</v>
      </c>
      <c r="C7" s="176"/>
      <c r="D7" s="176"/>
      <c r="E7" s="176"/>
      <c r="F7" s="88"/>
      <c r="G7" s="167" t="s">
        <v>134</v>
      </c>
      <c r="H7" s="89"/>
      <c r="I7" s="90"/>
      <c r="K7"/>
      <c r="L7"/>
      <c r="M7"/>
      <c r="N7"/>
      <c r="O7"/>
      <c r="P7"/>
      <c r="Q7"/>
    </row>
    <row r="8" spans="2:17" ht="32.25" customHeight="1" x14ac:dyDescent="0.2">
      <c r="B8" s="173" t="s">
        <v>7</v>
      </c>
      <c r="C8" s="177" t="s">
        <v>8</v>
      </c>
      <c r="D8" s="173"/>
      <c r="E8" s="174" t="s">
        <v>9</v>
      </c>
      <c r="F8" s="172" t="s">
        <v>10</v>
      </c>
      <c r="G8" s="224" t="s">
        <v>11</v>
      </c>
      <c r="H8" s="225" t="s">
        <v>12</v>
      </c>
      <c r="I8" s="225" t="s">
        <v>13</v>
      </c>
      <c r="J8" s="172" t="s">
        <v>14</v>
      </c>
      <c r="K8"/>
      <c r="L8"/>
      <c r="M8"/>
      <c r="N8"/>
      <c r="O8"/>
      <c r="P8"/>
      <c r="Q8"/>
    </row>
    <row r="9" spans="2:17" ht="21.75" customHeight="1" x14ac:dyDescent="0.2">
      <c r="B9" s="173"/>
      <c r="C9" s="177"/>
      <c r="D9" s="173"/>
      <c r="E9" s="175"/>
      <c r="F9" s="172"/>
      <c r="G9" s="178"/>
      <c r="H9" s="172"/>
      <c r="I9" s="172"/>
      <c r="J9" s="172"/>
      <c r="M9"/>
      <c r="N9"/>
      <c r="O9"/>
      <c r="P9"/>
      <c r="Q9"/>
    </row>
    <row r="10" spans="2:17" ht="12.75" customHeight="1" x14ac:dyDescent="0.2">
      <c r="B10" s="21"/>
      <c r="C10" s="22"/>
      <c r="D10" s="22"/>
      <c r="E10" s="22"/>
      <c r="F10" s="21"/>
      <c r="G10" s="144"/>
      <c r="H10" s="23"/>
      <c r="I10" s="23"/>
      <c r="J10" s="23"/>
      <c r="M10"/>
      <c r="N10"/>
      <c r="O10"/>
      <c r="P10"/>
      <c r="Q10"/>
    </row>
    <row r="11" spans="2:17" ht="39.5" customHeight="1" x14ac:dyDescent="0.2">
      <c r="B11" s="16">
        <v>10</v>
      </c>
      <c r="C11" s="17" t="s">
        <v>15</v>
      </c>
      <c r="D11" s="16" t="s">
        <v>16</v>
      </c>
      <c r="E11" s="19"/>
      <c r="F11" s="24" t="s">
        <v>17</v>
      </c>
      <c r="G11" s="145" t="s">
        <v>18</v>
      </c>
      <c r="H11" s="19" t="s">
        <v>19</v>
      </c>
      <c r="I11" s="19" t="s">
        <v>20</v>
      </c>
      <c r="J11" s="25">
        <f>SUM(I12:I16)</f>
        <v>0</v>
      </c>
      <c r="M11"/>
      <c r="N11"/>
      <c r="O11"/>
      <c r="P11"/>
      <c r="Q11"/>
    </row>
    <row r="12" spans="2:17" ht="39.5" customHeight="1" x14ac:dyDescent="0.2">
      <c r="B12" s="26" t="s">
        <v>21</v>
      </c>
      <c r="C12" s="27" t="s">
        <v>22</v>
      </c>
      <c r="D12" s="28" t="s">
        <v>23</v>
      </c>
      <c r="E12" s="29">
        <v>1</v>
      </c>
      <c r="F12" s="26">
        <v>5</v>
      </c>
      <c r="G12" s="91">
        <v>0.3</v>
      </c>
      <c r="H12" s="136"/>
      <c r="I12" s="30">
        <f>E12*(G12*F12)*H12</f>
        <v>0</v>
      </c>
      <c r="J12" s="31"/>
      <c r="M12"/>
      <c r="N12"/>
      <c r="O12"/>
      <c r="P12"/>
      <c r="Q12"/>
    </row>
    <row r="13" spans="2:17" ht="39.5" customHeight="1" x14ac:dyDescent="0.2">
      <c r="B13" s="26" t="s">
        <v>24</v>
      </c>
      <c r="C13" s="32" t="s">
        <v>25</v>
      </c>
      <c r="D13" s="28" t="s">
        <v>26</v>
      </c>
      <c r="E13" s="29">
        <v>1</v>
      </c>
      <c r="F13" s="26">
        <v>5</v>
      </c>
      <c r="G13" s="91">
        <v>0.7</v>
      </c>
      <c r="H13" s="136"/>
      <c r="I13" s="30">
        <f t="shared" ref="I13:I16" si="0">E13*(G13*F13)*H13</f>
        <v>0</v>
      </c>
      <c r="J13" s="31"/>
      <c r="M13"/>
      <c r="N13"/>
      <c r="O13"/>
      <c r="P13"/>
      <c r="Q13"/>
    </row>
    <row r="14" spans="2:17" ht="39.5" customHeight="1" x14ac:dyDescent="0.2">
      <c r="B14" s="26" t="s">
        <v>27</v>
      </c>
      <c r="C14" s="32" t="s">
        <v>28</v>
      </c>
      <c r="D14" s="28" t="s">
        <v>26</v>
      </c>
      <c r="E14" s="29">
        <v>1</v>
      </c>
      <c r="F14" s="26">
        <v>3</v>
      </c>
      <c r="G14" s="91">
        <v>0.3</v>
      </c>
      <c r="H14" s="136"/>
      <c r="I14" s="30">
        <f t="shared" si="0"/>
        <v>0</v>
      </c>
      <c r="J14" s="31"/>
      <c r="M14"/>
      <c r="N14"/>
      <c r="O14"/>
      <c r="P14"/>
      <c r="Q14"/>
    </row>
    <row r="15" spans="2:17" ht="39.5" customHeight="1" x14ac:dyDescent="0.2">
      <c r="B15" s="26" t="s">
        <v>29</v>
      </c>
      <c r="C15" s="32" t="s">
        <v>30</v>
      </c>
      <c r="D15" s="28" t="s">
        <v>31</v>
      </c>
      <c r="E15" s="29">
        <v>1</v>
      </c>
      <c r="F15" s="26">
        <v>4</v>
      </c>
      <c r="G15" s="91">
        <v>0.4</v>
      </c>
      <c r="H15" s="136"/>
      <c r="I15" s="30">
        <f t="shared" si="0"/>
        <v>0</v>
      </c>
      <c r="J15" s="31"/>
      <c r="M15"/>
      <c r="N15"/>
      <c r="O15"/>
      <c r="P15"/>
      <c r="Q15"/>
    </row>
    <row r="16" spans="2:17" ht="39.5" customHeight="1" x14ac:dyDescent="0.2">
      <c r="B16" s="26" t="s">
        <v>32</v>
      </c>
      <c r="C16" s="32" t="s">
        <v>33</v>
      </c>
      <c r="D16" s="28" t="s">
        <v>34</v>
      </c>
      <c r="E16" s="29">
        <v>1</v>
      </c>
      <c r="F16" s="26">
        <v>4</v>
      </c>
      <c r="G16" s="91">
        <v>0.5</v>
      </c>
      <c r="H16" s="136"/>
      <c r="I16" s="30">
        <f t="shared" si="0"/>
        <v>0</v>
      </c>
      <c r="J16" s="31"/>
      <c r="M16"/>
      <c r="N16"/>
      <c r="O16"/>
      <c r="P16"/>
      <c r="Q16"/>
    </row>
    <row r="17" spans="2:17" ht="10.5" customHeight="1" x14ac:dyDescent="0.2">
      <c r="C17" s="35"/>
      <c r="D17" s="36"/>
      <c r="E17" s="5"/>
      <c r="F17" s="34"/>
      <c r="G17" s="146"/>
      <c r="H17" s="37"/>
      <c r="I17" s="38"/>
      <c r="J17" s="31"/>
      <c r="M17"/>
      <c r="N17"/>
      <c r="O17"/>
      <c r="P17"/>
      <c r="Q17"/>
    </row>
    <row r="18" spans="2:17" ht="39.5" customHeight="1" x14ac:dyDescent="0.2">
      <c r="B18" s="16">
        <v>20</v>
      </c>
      <c r="C18" s="16" t="s">
        <v>35</v>
      </c>
      <c r="D18" s="16" t="s">
        <v>16</v>
      </c>
      <c r="E18" s="19"/>
      <c r="F18" s="24" t="s">
        <v>17</v>
      </c>
      <c r="G18" s="145" t="s">
        <v>18</v>
      </c>
      <c r="H18" s="19" t="s">
        <v>19</v>
      </c>
      <c r="I18" s="19" t="s">
        <v>20</v>
      </c>
      <c r="J18" s="25">
        <f>SUM(I19:I26)</f>
        <v>0</v>
      </c>
      <c r="M18"/>
      <c r="N18"/>
      <c r="O18"/>
      <c r="P18"/>
      <c r="Q18"/>
    </row>
    <row r="19" spans="2:17" ht="39.5" customHeight="1" x14ac:dyDescent="0.2">
      <c r="B19" s="26" t="s">
        <v>36</v>
      </c>
      <c r="C19" s="32" t="s">
        <v>37</v>
      </c>
      <c r="D19" s="28" t="s">
        <v>38</v>
      </c>
      <c r="E19" s="29">
        <v>1</v>
      </c>
      <c r="F19" s="26">
        <v>1</v>
      </c>
      <c r="G19" s="91">
        <v>0.2</v>
      </c>
      <c r="H19" s="136"/>
      <c r="I19" s="30">
        <f t="shared" ref="I19:I26" si="1">E19*(G19*F19)*H19</f>
        <v>0</v>
      </c>
      <c r="J19" s="31"/>
      <c r="M19"/>
      <c r="N19"/>
      <c r="O19"/>
      <c r="P19"/>
      <c r="Q19"/>
    </row>
    <row r="20" spans="2:17" ht="39.5" customHeight="1" x14ac:dyDescent="0.2">
      <c r="B20" s="26" t="s">
        <v>39</v>
      </c>
      <c r="C20" s="32" t="s">
        <v>40</v>
      </c>
      <c r="D20" s="28" t="s">
        <v>38</v>
      </c>
      <c r="E20" s="29">
        <v>1</v>
      </c>
      <c r="F20" s="26">
        <v>1</v>
      </c>
      <c r="G20" s="91">
        <v>0.2</v>
      </c>
      <c r="H20" s="136"/>
      <c r="I20" s="30">
        <f t="shared" si="1"/>
        <v>0</v>
      </c>
      <c r="J20" s="31"/>
      <c r="M20"/>
      <c r="N20"/>
      <c r="O20"/>
      <c r="P20"/>
      <c r="Q20"/>
    </row>
    <row r="21" spans="2:17" ht="39" customHeight="1" x14ac:dyDescent="0.2">
      <c r="B21" s="26" t="s">
        <v>41</v>
      </c>
      <c r="C21" s="32" t="s">
        <v>42</v>
      </c>
      <c r="D21" s="28" t="s">
        <v>43</v>
      </c>
      <c r="E21" s="29">
        <v>1</v>
      </c>
      <c r="F21" s="26">
        <v>5</v>
      </c>
      <c r="G21" s="91">
        <v>0.5</v>
      </c>
      <c r="H21" s="136"/>
      <c r="I21" s="30">
        <f t="shared" si="1"/>
        <v>0</v>
      </c>
      <c r="J21" s="31"/>
      <c r="M21"/>
      <c r="N21"/>
      <c r="O21"/>
      <c r="P21"/>
      <c r="Q21"/>
    </row>
    <row r="22" spans="2:17" ht="39.5" customHeight="1" x14ac:dyDescent="0.2">
      <c r="B22" s="26" t="s">
        <v>44</v>
      </c>
      <c r="C22" s="32" t="s">
        <v>45</v>
      </c>
      <c r="D22" s="28" t="s">
        <v>46</v>
      </c>
      <c r="E22" s="29">
        <v>1</v>
      </c>
      <c r="F22" s="26">
        <v>2</v>
      </c>
      <c r="G22" s="91">
        <v>0.2</v>
      </c>
      <c r="H22" s="136"/>
      <c r="I22" s="30">
        <f t="shared" si="1"/>
        <v>0</v>
      </c>
      <c r="J22" s="31"/>
      <c r="M22"/>
      <c r="N22"/>
      <c r="O22"/>
      <c r="P22"/>
      <c r="Q22"/>
    </row>
    <row r="23" spans="2:17" ht="39.5" customHeight="1" x14ac:dyDescent="0.2">
      <c r="B23" s="26" t="s">
        <v>47</v>
      </c>
      <c r="C23" s="32" t="s">
        <v>48</v>
      </c>
      <c r="D23" s="28" t="s">
        <v>49</v>
      </c>
      <c r="E23" s="29">
        <v>1</v>
      </c>
      <c r="F23" s="26">
        <v>1</v>
      </c>
      <c r="G23" s="91">
        <v>0.2</v>
      </c>
      <c r="H23" s="136"/>
      <c r="I23" s="30">
        <f t="shared" si="1"/>
        <v>0</v>
      </c>
      <c r="J23" s="31"/>
      <c r="L23" s="20"/>
      <c r="M23"/>
      <c r="N23"/>
      <c r="O23"/>
      <c r="P23"/>
      <c r="Q23"/>
    </row>
    <row r="24" spans="2:17" ht="52.5" customHeight="1" x14ac:dyDescent="0.2">
      <c r="B24" s="26" t="s">
        <v>50</v>
      </c>
      <c r="C24" s="39" t="s">
        <v>51</v>
      </c>
      <c r="D24" s="40" t="s">
        <v>52</v>
      </c>
      <c r="E24" s="29">
        <v>1</v>
      </c>
      <c r="F24" s="41">
        <v>5</v>
      </c>
      <c r="G24" s="147">
        <v>0.3</v>
      </c>
      <c r="H24" s="136"/>
      <c r="I24" s="30">
        <f t="shared" si="1"/>
        <v>0</v>
      </c>
      <c r="J24" s="31"/>
      <c r="K24"/>
      <c r="L24"/>
      <c r="M24"/>
      <c r="N24"/>
      <c r="O24"/>
      <c r="P24"/>
      <c r="Q24"/>
    </row>
    <row r="25" spans="2:17" ht="55.5" customHeight="1" x14ac:dyDescent="0.2">
      <c r="B25" s="26" t="s">
        <v>53</v>
      </c>
      <c r="C25" s="42" t="s">
        <v>54</v>
      </c>
      <c r="D25" s="28" t="s">
        <v>55</v>
      </c>
      <c r="E25" s="29">
        <v>1</v>
      </c>
      <c r="F25" s="41">
        <v>5</v>
      </c>
      <c r="G25" s="91">
        <v>0.1</v>
      </c>
      <c r="H25" s="136"/>
      <c r="I25" s="30">
        <f t="shared" si="1"/>
        <v>0</v>
      </c>
      <c r="J25" s="31"/>
      <c r="K25"/>
      <c r="L25"/>
      <c r="M25"/>
      <c r="N25"/>
      <c r="O25"/>
      <c r="P25"/>
      <c r="Q25"/>
    </row>
    <row r="26" spans="2:17" ht="55.5" customHeight="1" x14ac:dyDescent="0.2">
      <c r="B26" s="26" t="s">
        <v>56</v>
      </c>
      <c r="C26" s="42" t="s">
        <v>57</v>
      </c>
      <c r="D26" s="28" t="s">
        <v>58</v>
      </c>
      <c r="E26" s="29">
        <v>1</v>
      </c>
      <c r="F26" s="41">
        <v>5</v>
      </c>
      <c r="G26" s="147">
        <v>0.1</v>
      </c>
      <c r="H26" s="136"/>
      <c r="I26" s="30">
        <f t="shared" si="1"/>
        <v>0</v>
      </c>
      <c r="J26" s="31"/>
      <c r="M26"/>
      <c r="N26"/>
      <c r="O26"/>
      <c r="P26"/>
      <c r="Q26"/>
    </row>
    <row r="27" spans="2:17" ht="14.25" customHeight="1" x14ac:dyDescent="0.2">
      <c r="B27" s="5"/>
      <c r="C27" s="23"/>
      <c r="D27" s="23"/>
      <c r="E27" s="23"/>
      <c r="F27" s="23"/>
      <c r="G27" s="144"/>
      <c r="H27" s="23"/>
      <c r="I27" s="23"/>
      <c r="J27" s="23"/>
      <c r="M27"/>
      <c r="N27"/>
      <c r="O27"/>
      <c r="P27"/>
      <c r="Q27"/>
    </row>
    <row r="28" spans="2:17" ht="45" x14ac:dyDescent="0.2">
      <c r="B28" s="16">
        <v>30</v>
      </c>
      <c r="C28" s="17" t="s">
        <v>59</v>
      </c>
      <c r="D28" s="16" t="s">
        <v>16</v>
      </c>
      <c r="E28" s="19"/>
      <c r="F28" s="24" t="s">
        <v>17</v>
      </c>
      <c r="G28" s="145" t="s">
        <v>18</v>
      </c>
      <c r="H28" s="19" t="s">
        <v>19</v>
      </c>
      <c r="I28" s="19" t="s">
        <v>20</v>
      </c>
      <c r="J28" s="25">
        <f>SUM(I29:I31)</f>
        <v>0</v>
      </c>
      <c r="M28"/>
      <c r="N28"/>
      <c r="O28"/>
      <c r="P28"/>
      <c r="Q28"/>
    </row>
    <row r="29" spans="2:17" ht="39.5" customHeight="1" x14ac:dyDescent="0.2">
      <c r="B29" s="26" t="s">
        <v>60</v>
      </c>
      <c r="C29" s="32" t="s">
        <v>61</v>
      </c>
      <c r="D29" s="28" t="s">
        <v>26</v>
      </c>
      <c r="E29" s="29">
        <v>1</v>
      </c>
      <c r="F29" s="26">
        <v>2</v>
      </c>
      <c r="G29" s="91">
        <v>0.1</v>
      </c>
      <c r="H29" s="136"/>
      <c r="I29" s="30">
        <f t="shared" ref="I29:I31" si="2">E29*(G29*F29)*H29</f>
        <v>0</v>
      </c>
      <c r="J29" s="31"/>
      <c r="M29"/>
      <c r="N29"/>
      <c r="O29"/>
      <c r="P29"/>
      <c r="Q29"/>
    </row>
    <row r="30" spans="2:17" ht="35.25" customHeight="1" x14ac:dyDescent="0.2">
      <c r="B30" s="26" t="s">
        <v>62</v>
      </c>
      <c r="C30" s="32" t="s">
        <v>63</v>
      </c>
      <c r="D30" s="26" t="s">
        <v>64</v>
      </c>
      <c r="E30" s="29">
        <v>1</v>
      </c>
      <c r="F30" s="26">
        <v>1</v>
      </c>
      <c r="G30" s="91">
        <v>0.2</v>
      </c>
      <c r="H30" s="136"/>
      <c r="I30" s="30">
        <f t="shared" si="2"/>
        <v>0</v>
      </c>
      <c r="J30" s="31"/>
      <c r="L30" s="20"/>
      <c r="M30"/>
      <c r="N30"/>
      <c r="O30"/>
      <c r="P30"/>
      <c r="Q30"/>
    </row>
    <row r="31" spans="2:17" ht="42.75" customHeight="1" x14ac:dyDescent="0.2">
      <c r="B31" s="26" t="s">
        <v>65</v>
      </c>
      <c r="C31" s="39" t="s">
        <v>66</v>
      </c>
      <c r="D31" s="40" t="s">
        <v>67</v>
      </c>
      <c r="E31" s="29">
        <v>1</v>
      </c>
      <c r="F31" s="41">
        <v>1</v>
      </c>
      <c r="G31" s="147">
        <v>0.5</v>
      </c>
      <c r="H31" s="136"/>
      <c r="I31" s="30">
        <f t="shared" si="2"/>
        <v>0</v>
      </c>
      <c r="J31" s="31"/>
      <c r="M31"/>
      <c r="N31"/>
      <c r="O31"/>
      <c r="P31"/>
      <c r="Q31"/>
    </row>
    <row r="32" spans="2:17" ht="14.25" customHeight="1" x14ac:dyDescent="0.2">
      <c r="B32" s="5"/>
      <c r="C32" s="23"/>
      <c r="D32" s="23"/>
      <c r="E32" s="5"/>
      <c r="F32" s="23"/>
      <c r="G32" s="144"/>
      <c r="H32" s="23"/>
      <c r="I32" s="23"/>
      <c r="J32" s="23"/>
      <c r="M32"/>
      <c r="N32"/>
      <c r="O32"/>
      <c r="P32"/>
      <c r="Q32"/>
    </row>
    <row r="33" spans="1:17" ht="39.5" customHeight="1" x14ac:dyDescent="0.2">
      <c r="B33" s="16">
        <v>40</v>
      </c>
      <c r="C33" s="16" t="s">
        <v>68</v>
      </c>
      <c r="D33" s="16" t="s">
        <v>69</v>
      </c>
      <c r="E33" s="19"/>
      <c r="F33" s="24" t="s">
        <v>17</v>
      </c>
      <c r="G33" s="145" t="s">
        <v>18</v>
      </c>
      <c r="H33" s="19" t="s">
        <v>19</v>
      </c>
      <c r="I33" s="19" t="s">
        <v>20</v>
      </c>
      <c r="J33" s="25">
        <f>SUM(I34:I41)</f>
        <v>0</v>
      </c>
      <c r="M33"/>
      <c r="N33"/>
      <c r="O33"/>
      <c r="P33"/>
      <c r="Q33"/>
    </row>
    <row r="34" spans="1:17" ht="39.5" customHeight="1" x14ac:dyDescent="0.2">
      <c r="B34" s="26" t="s">
        <v>70</v>
      </c>
      <c r="C34" s="32" t="s">
        <v>71</v>
      </c>
      <c r="D34" s="3" t="s">
        <v>72</v>
      </c>
      <c r="E34" s="28">
        <v>1</v>
      </c>
      <c r="F34" s="4">
        <v>1</v>
      </c>
      <c r="G34" s="91">
        <v>0.3</v>
      </c>
      <c r="H34" s="136"/>
      <c r="I34" s="30">
        <f t="shared" ref="I34:I41" si="3">E34*(G34*F34)*H34</f>
        <v>0</v>
      </c>
      <c r="J34" s="23"/>
      <c r="M34"/>
      <c r="N34"/>
      <c r="O34"/>
      <c r="P34"/>
      <c r="Q34"/>
    </row>
    <row r="35" spans="1:17" ht="39.5" customHeight="1" x14ac:dyDescent="0.2">
      <c r="B35" s="26" t="s">
        <v>73</v>
      </c>
      <c r="C35" s="32" t="s">
        <v>74</v>
      </c>
      <c r="D35" s="3" t="s">
        <v>26</v>
      </c>
      <c r="E35" s="28">
        <v>2</v>
      </c>
      <c r="F35" s="4">
        <v>5</v>
      </c>
      <c r="G35" s="91">
        <v>0.7</v>
      </c>
      <c r="H35" s="136"/>
      <c r="I35" s="30">
        <f t="shared" si="3"/>
        <v>0</v>
      </c>
      <c r="J35" s="23"/>
      <c r="M35"/>
      <c r="N35"/>
      <c r="O35"/>
      <c r="P35"/>
      <c r="Q35"/>
    </row>
    <row r="36" spans="1:17" ht="39" customHeight="1" x14ac:dyDescent="0.2">
      <c r="B36" s="26" t="s">
        <v>75</v>
      </c>
      <c r="C36" s="32" t="s">
        <v>76</v>
      </c>
      <c r="D36" s="3" t="s">
        <v>26</v>
      </c>
      <c r="E36" s="28">
        <v>1</v>
      </c>
      <c r="F36" s="4">
        <v>5</v>
      </c>
      <c r="G36" s="91">
        <v>0.3</v>
      </c>
      <c r="H36" s="136"/>
      <c r="I36" s="30">
        <f t="shared" si="3"/>
        <v>0</v>
      </c>
      <c r="J36" s="23"/>
      <c r="M36"/>
      <c r="N36"/>
      <c r="O36"/>
      <c r="P36"/>
      <c r="Q36"/>
    </row>
    <row r="37" spans="1:17" ht="39" customHeight="1" x14ac:dyDescent="0.2">
      <c r="B37" s="26" t="s">
        <v>77</v>
      </c>
      <c r="C37" s="32" t="s">
        <v>78</v>
      </c>
      <c r="D37" s="3" t="s">
        <v>26</v>
      </c>
      <c r="E37" s="28">
        <v>1</v>
      </c>
      <c r="F37" s="4">
        <v>3</v>
      </c>
      <c r="G37" s="91">
        <v>0.2</v>
      </c>
      <c r="H37" s="136"/>
      <c r="I37" s="30">
        <f t="shared" si="3"/>
        <v>0</v>
      </c>
      <c r="J37" s="23"/>
      <c r="M37"/>
      <c r="N37"/>
      <c r="O37"/>
      <c r="P37"/>
      <c r="Q37"/>
    </row>
    <row r="38" spans="1:17" ht="39.5" customHeight="1" x14ac:dyDescent="0.2">
      <c r="B38" s="26" t="s">
        <v>79</v>
      </c>
      <c r="C38" s="43" t="s">
        <v>80</v>
      </c>
      <c r="D38" s="3" t="s">
        <v>81</v>
      </c>
      <c r="E38" s="4">
        <v>1</v>
      </c>
      <c r="F38" s="4">
        <v>2</v>
      </c>
      <c r="G38" s="91">
        <v>0.5</v>
      </c>
      <c r="H38" s="136"/>
      <c r="I38" s="30">
        <f t="shared" si="3"/>
        <v>0</v>
      </c>
      <c r="J38" s="23"/>
      <c r="M38"/>
      <c r="N38"/>
      <c r="O38"/>
      <c r="P38"/>
      <c r="Q38"/>
    </row>
    <row r="39" spans="1:17" ht="39.5" customHeight="1" x14ac:dyDescent="0.2">
      <c r="B39" s="26" t="s">
        <v>82</v>
      </c>
      <c r="C39" s="43" t="s">
        <v>83</v>
      </c>
      <c r="D39" s="3" t="s">
        <v>84</v>
      </c>
      <c r="E39" s="4">
        <v>1</v>
      </c>
      <c r="F39" s="4">
        <v>1</v>
      </c>
      <c r="G39" s="91">
        <v>0.5</v>
      </c>
      <c r="H39" s="136"/>
      <c r="I39" s="30">
        <f t="shared" si="3"/>
        <v>0</v>
      </c>
      <c r="J39" s="23"/>
      <c r="L39" s="45"/>
      <c r="M39"/>
      <c r="N39"/>
      <c r="O39"/>
      <c r="P39"/>
      <c r="Q39"/>
    </row>
    <row r="40" spans="1:17" ht="39" customHeight="1" x14ac:dyDescent="0.2">
      <c r="A40" s="44"/>
      <c r="B40" s="26" t="s">
        <v>85</v>
      </c>
      <c r="C40" s="43" t="s">
        <v>86</v>
      </c>
      <c r="D40" s="3" t="s">
        <v>84</v>
      </c>
      <c r="E40" s="4">
        <v>1</v>
      </c>
      <c r="F40" s="4">
        <v>1</v>
      </c>
      <c r="G40" s="91">
        <v>0.5</v>
      </c>
      <c r="H40" s="136"/>
      <c r="I40" s="30">
        <f t="shared" si="3"/>
        <v>0</v>
      </c>
      <c r="J40" s="23"/>
      <c r="K40" s="47"/>
      <c r="M40"/>
      <c r="N40"/>
      <c r="O40"/>
      <c r="P40"/>
      <c r="Q40"/>
    </row>
    <row r="41" spans="1:17" ht="39.5" customHeight="1" x14ac:dyDescent="0.2">
      <c r="B41" s="26" t="s">
        <v>87</v>
      </c>
      <c r="C41" s="43" t="s">
        <v>88</v>
      </c>
      <c r="D41" s="3" t="s">
        <v>84</v>
      </c>
      <c r="E41" s="4">
        <v>1</v>
      </c>
      <c r="F41" s="4">
        <v>1</v>
      </c>
      <c r="G41" s="91">
        <v>0.5</v>
      </c>
      <c r="H41" s="136"/>
      <c r="I41" s="30">
        <f t="shared" si="3"/>
        <v>0</v>
      </c>
      <c r="J41" s="46"/>
      <c r="L41" s="20"/>
      <c r="M41"/>
      <c r="N41"/>
      <c r="O41"/>
      <c r="P41"/>
      <c r="Q41"/>
    </row>
    <row r="42" spans="1:17" ht="13.5" customHeight="1" x14ac:dyDescent="0.2">
      <c r="B42" s="21"/>
      <c r="C42" s="49"/>
      <c r="D42" s="49"/>
      <c r="E42" s="49"/>
      <c r="G42" s="146"/>
      <c r="H42" s="38"/>
      <c r="I42" s="38"/>
      <c r="K42"/>
      <c r="L42"/>
      <c r="M42"/>
      <c r="N42"/>
      <c r="O42"/>
      <c r="P42"/>
      <c r="Q42"/>
    </row>
    <row r="43" spans="1:17" ht="39.75" customHeight="1" x14ac:dyDescent="0.2">
      <c r="B43" s="16">
        <v>50</v>
      </c>
      <c r="C43" s="173" t="s">
        <v>89</v>
      </c>
      <c r="D43" s="173"/>
      <c r="E43" s="173"/>
      <c r="F43" s="173"/>
      <c r="G43" s="173"/>
      <c r="H43" s="173"/>
      <c r="I43" s="173"/>
      <c r="J43" s="25">
        <f>+I44</f>
        <v>0</v>
      </c>
      <c r="K43"/>
      <c r="L43"/>
      <c r="M43"/>
      <c r="N43"/>
      <c r="O43"/>
      <c r="P43"/>
      <c r="Q43"/>
    </row>
    <row r="44" spans="1:17" ht="39.5" customHeight="1" x14ac:dyDescent="0.2">
      <c r="B44" s="50" t="s">
        <v>90</v>
      </c>
      <c r="C44" s="33" t="s">
        <v>91</v>
      </c>
      <c r="D44" s="33"/>
      <c r="E44" s="132"/>
      <c r="F44" s="50" t="s">
        <v>11</v>
      </c>
      <c r="G44" s="104">
        <f>FM!$C$46</f>
        <v>2.0024600000000001</v>
      </c>
      <c r="H44" s="30">
        <f>+J11+J18+J33+J28</f>
        <v>0</v>
      </c>
      <c r="I44" s="30">
        <f>(H44*G44)</f>
        <v>0</v>
      </c>
      <c r="J44" s="23"/>
      <c r="L44" s="20"/>
      <c r="M44"/>
      <c r="N44"/>
      <c r="O44"/>
      <c r="P44"/>
      <c r="Q44"/>
    </row>
    <row r="45" spans="1:17" ht="12.75" customHeight="1" x14ac:dyDescent="0.2">
      <c r="B45" s="21"/>
      <c r="C45" s="51"/>
      <c r="D45" s="51"/>
      <c r="E45" s="51"/>
      <c r="F45" s="21"/>
      <c r="G45" s="65"/>
      <c r="H45" s="38"/>
      <c r="I45" s="38"/>
      <c r="J45" s="23"/>
      <c r="K45"/>
      <c r="L45"/>
      <c r="M45"/>
      <c r="N45"/>
      <c r="O45"/>
      <c r="P45"/>
      <c r="Q45"/>
    </row>
    <row r="46" spans="1:17" ht="39" customHeight="1" x14ac:dyDescent="0.2">
      <c r="B46" s="16">
        <v>60</v>
      </c>
      <c r="C46" s="16" t="s">
        <v>92</v>
      </c>
      <c r="D46" s="187" t="s">
        <v>93</v>
      </c>
      <c r="E46" s="188"/>
      <c r="F46" s="24" t="s">
        <v>17</v>
      </c>
      <c r="G46" s="145" t="s">
        <v>18</v>
      </c>
      <c r="H46" s="19" t="s">
        <v>94</v>
      </c>
      <c r="I46" s="19" t="s">
        <v>20</v>
      </c>
      <c r="J46" s="25">
        <f>SUM(I47:I49)</f>
        <v>0</v>
      </c>
      <c r="K46"/>
      <c r="L46"/>
      <c r="M46"/>
      <c r="N46"/>
      <c r="O46"/>
      <c r="P46"/>
      <c r="Q46"/>
    </row>
    <row r="47" spans="1:17" ht="39" customHeight="1" x14ac:dyDescent="0.2">
      <c r="B47" s="50" t="s">
        <v>95</v>
      </c>
      <c r="C47" s="43" t="s">
        <v>96</v>
      </c>
      <c r="D47" s="189" t="s">
        <v>97</v>
      </c>
      <c r="E47" s="190"/>
      <c r="F47" s="4">
        <v>1</v>
      </c>
      <c r="G47" s="91">
        <v>0.1</v>
      </c>
      <c r="H47" s="136"/>
      <c r="I47" s="30">
        <f>G47*H47*F47</f>
        <v>0</v>
      </c>
      <c r="J47" s="23"/>
      <c r="L47" s="20"/>
      <c r="M47"/>
      <c r="N47"/>
      <c r="O47"/>
      <c r="P47"/>
      <c r="Q47"/>
    </row>
    <row r="48" spans="1:17" ht="39" customHeight="1" x14ac:dyDescent="0.2">
      <c r="B48" s="50" t="s">
        <v>98</v>
      </c>
      <c r="C48" s="43" t="s">
        <v>99</v>
      </c>
      <c r="D48" s="189"/>
      <c r="E48" s="190"/>
      <c r="F48" s="4">
        <v>1</v>
      </c>
      <c r="G48" s="91">
        <v>0.2</v>
      </c>
      <c r="H48" s="136"/>
      <c r="I48" s="30">
        <f>G48*H48*F48</f>
        <v>0</v>
      </c>
      <c r="J48" s="23"/>
      <c r="L48" s="48"/>
      <c r="M48"/>
      <c r="N48"/>
      <c r="O48"/>
      <c r="P48"/>
      <c r="Q48"/>
    </row>
    <row r="49" spans="2:17" ht="39.5" customHeight="1" x14ac:dyDescent="0.2">
      <c r="B49" s="50" t="s">
        <v>100</v>
      </c>
      <c r="C49" s="52" t="s">
        <v>101</v>
      </c>
      <c r="D49" s="191" t="s">
        <v>102</v>
      </c>
      <c r="E49" s="192"/>
      <c r="F49" s="4">
        <v>5</v>
      </c>
      <c r="G49" s="91">
        <v>0.1</v>
      </c>
      <c r="H49" s="136"/>
      <c r="I49" s="30">
        <f>G49*H49*F49</f>
        <v>0</v>
      </c>
      <c r="J49" s="23"/>
      <c r="L49" s="20"/>
      <c r="M49"/>
      <c r="N49"/>
      <c r="O49"/>
      <c r="P49"/>
      <c r="Q49"/>
    </row>
    <row r="50" spans="2:17" ht="14.25" customHeight="1" thickBot="1" x14ac:dyDescent="0.25">
      <c r="B50" s="21"/>
      <c r="C50" s="53"/>
      <c r="D50" s="20"/>
      <c r="E50" s="54"/>
      <c r="G50" s="146"/>
      <c r="H50" s="38"/>
      <c r="I50" s="38"/>
      <c r="J50" s="23"/>
      <c r="L50" s="20"/>
      <c r="M50"/>
      <c r="N50"/>
      <c r="O50"/>
      <c r="P50"/>
      <c r="Q50"/>
    </row>
    <row r="51" spans="2:17" ht="39" customHeight="1" x14ac:dyDescent="0.2">
      <c r="B51" s="193"/>
      <c r="C51" s="193"/>
      <c r="D51" s="5"/>
      <c r="E51" s="5"/>
      <c r="F51" s="194" t="s">
        <v>103</v>
      </c>
      <c r="G51" s="195"/>
      <c r="H51" s="195"/>
      <c r="I51" s="195"/>
      <c r="J51" s="129">
        <f>ROUND(J43+J46,0)</f>
        <v>0</v>
      </c>
      <c r="K51" s="56"/>
      <c r="L51" s="48"/>
      <c r="M51"/>
      <c r="N51"/>
      <c r="O51"/>
      <c r="P51"/>
      <c r="Q51"/>
    </row>
    <row r="52" spans="2:17" ht="39" customHeight="1" thickBot="1" x14ac:dyDescent="0.25">
      <c r="B52" s="193"/>
      <c r="C52" s="193"/>
      <c r="D52" s="5"/>
      <c r="E52" s="5"/>
      <c r="F52" s="196" t="s">
        <v>104</v>
      </c>
      <c r="G52" s="197"/>
      <c r="H52" s="197"/>
      <c r="I52" s="197"/>
      <c r="J52" s="130">
        <f>ROUND(J51*K52,0)</f>
        <v>0</v>
      </c>
      <c r="K52" s="79">
        <v>0.19</v>
      </c>
      <c r="M52"/>
      <c r="N52"/>
      <c r="O52"/>
      <c r="P52"/>
      <c r="Q52"/>
    </row>
    <row r="53" spans="2:17" ht="39" customHeight="1" thickBot="1" x14ac:dyDescent="0.25">
      <c r="C53" s="57"/>
      <c r="D53" s="57"/>
      <c r="E53" s="57"/>
      <c r="F53" s="182" t="s">
        <v>105</v>
      </c>
      <c r="G53" s="183"/>
      <c r="H53" s="183"/>
      <c r="I53" s="183"/>
      <c r="J53" s="131">
        <f>SUM(J51:J52)</f>
        <v>0</v>
      </c>
      <c r="K53" s="78"/>
      <c r="M53"/>
      <c r="N53"/>
      <c r="O53"/>
      <c r="P53"/>
      <c r="Q53"/>
    </row>
    <row r="54" spans="2:17" x14ac:dyDescent="0.2">
      <c r="C54" s="57"/>
      <c r="D54" s="57"/>
      <c r="E54" s="57"/>
      <c r="F54" s="34"/>
      <c r="G54" s="146"/>
      <c r="H54" s="38"/>
      <c r="I54" s="38"/>
      <c r="J54" s="55"/>
      <c r="M54"/>
      <c r="N54"/>
      <c r="O54"/>
      <c r="P54"/>
      <c r="Q54"/>
    </row>
    <row r="55" spans="2:17" x14ac:dyDescent="0.2">
      <c r="C55" s="57"/>
      <c r="D55" s="57"/>
      <c r="E55" s="57"/>
      <c r="F55" s="34"/>
      <c r="G55" s="146"/>
      <c r="H55" s="38"/>
      <c r="I55" s="38"/>
      <c r="J55" s="31"/>
      <c r="L55" s="23"/>
      <c r="M55"/>
      <c r="N55"/>
      <c r="O55"/>
      <c r="P55"/>
      <c r="Q55"/>
    </row>
    <row r="56" spans="2:17" x14ac:dyDescent="0.2">
      <c r="B56" s="198" t="s">
        <v>106</v>
      </c>
      <c r="C56" s="198"/>
      <c r="D56" s="198"/>
      <c r="E56" s="198"/>
      <c r="F56" s="198"/>
      <c r="G56" s="198"/>
      <c r="H56" s="198"/>
      <c r="I56" s="198"/>
      <c r="J56" s="31"/>
      <c r="M56"/>
      <c r="N56"/>
      <c r="O56"/>
      <c r="P56"/>
      <c r="Q56"/>
    </row>
    <row r="57" spans="2:17" x14ac:dyDescent="0.2">
      <c r="B57" s="199" t="s">
        <v>107</v>
      </c>
      <c r="C57" s="200"/>
      <c r="D57" s="200"/>
      <c r="E57" s="200"/>
      <c r="F57" s="201"/>
      <c r="G57" s="201"/>
      <c r="H57" s="201"/>
      <c r="I57" s="202"/>
      <c r="J57" s="31"/>
      <c r="M57"/>
      <c r="N57"/>
      <c r="O57"/>
      <c r="P57"/>
      <c r="Q57"/>
    </row>
    <row r="58" spans="2:17" ht="16" x14ac:dyDescent="0.2">
      <c r="B58" s="107" t="s">
        <v>108</v>
      </c>
      <c r="C58" s="203" t="s">
        <v>8</v>
      </c>
      <c r="D58" s="204"/>
      <c r="E58" s="205"/>
      <c r="F58" s="108" t="s">
        <v>109</v>
      </c>
      <c r="G58" s="148" t="s">
        <v>110</v>
      </c>
      <c r="H58" s="109" t="s">
        <v>111</v>
      </c>
      <c r="I58" s="109" t="s">
        <v>112</v>
      </c>
      <c r="J58" s="31"/>
      <c r="L58" s="23"/>
      <c r="M58"/>
      <c r="N58"/>
      <c r="O58"/>
      <c r="P58"/>
      <c r="Q58"/>
    </row>
    <row r="59" spans="2:17" ht="116" customHeight="1" x14ac:dyDescent="0.2">
      <c r="B59" s="110">
        <v>1.01</v>
      </c>
      <c r="C59" s="206" t="str">
        <f>B6</f>
        <v>OBJETO:  “REALIZAR EL DIAGNÓSTICO, ESTUDIOS, DISEÑOS Y OBRAS DE INTERVENCIÓN Y ADECUACIÓN DE LAS ÁREAS PRIORIZADAS DE CORREDORES URBANOS, ESPACIO PÚBLICO Y PARQUES PARA LA CONECTIVIDAD EN EL MARCO DE LA ESTRATEGIA DE REVITALIZA TU BARRIO PARA EL MEJORAMIENTO INTEGRAL DEL HÁBITAT (PIMI-HABITAT) DE LAS LOCALIDADES DE SUBA, BOSA, CIUDAD BOLIVAR, CHAPINERO Y USAQUEN.”</v>
      </c>
      <c r="D59" s="207"/>
      <c r="E59" s="208"/>
      <c r="F59" s="111" t="s">
        <v>113</v>
      </c>
      <c r="G59" s="149">
        <v>1</v>
      </c>
      <c r="H59" s="136"/>
      <c r="I59" s="112">
        <f>ROUND(+H59*G59,0)</f>
        <v>0</v>
      </c>
      <c r="L59" s="23"/>
      <c r="M59"/>
      <c r="N59"/>
      <c r="O59"/>
      <c r="P59"/>
      <c r="Q59"/>
    </row>
    <row r="60" spans="2:17" ht="16" customHeight="1" x14ac:dyDescent="0.2">
      <c r="B60" s="113" t="s">
        <v>114</v>
      </c>
      <c r="C60" s="114" t="s">
        <v>114</v>
      </c>
      <c r="D60" s="114" t="s">
        <v>114</v>
      </c>
      <c r="E60" s="114"/>
      <c r="F60" s="114" t="s">
        <v>114</v>
      </c>
      <c r="G60" s="150" t="s">
        <v>115</v>
      </c>
      <c r="H60" s="115"/>
      <c r="I60" s="116">
        <f>I59</f>
        <v>0</v>
      </c>
      <c r="J60" s="55"/>
      <c r="K60" s="5"/>
      <c r="L60" s="23"/>
      <c r="M60"/>
      <c r="N60"/>
      <c r="O60"/>
      <c r="P60"/>
      <c r="Q60"/>
    </row>
    <row r="61" spans="2:17" x14ac:dyDescent="0.2">
      <c r="B61" s="209" t="s">
        <v>116</v>
      </c>
      <c r="C61" s="210"/>
      <c r="D61" s="210"/>
      <c r="E61" s="210"/>
      <c r="F61" s="210"/>
      <c r="G61" s="210"/>
      <c r="H61" s="210"/>
      <c r="I61" s="210"/>
      <c r="J61" s="55"/>
      <c r="K61" s="5"/>
      <c r="L61" s="23"/>
      <c r="M61"/>
      <c r="N61"/>
      <c r="O61"/>
      <c r="P61"/>
      <c r="Q61"/>
    </row>
    <row r="62" spans="2:17" x14ac:dyDescent="0.2">
      <c r="B62" s="117">
        <v>2.0099999999999998</v>
      </c>
      <c r="C62" s="179" t="s">
        <v>117</v>
      </c>
      <c r="D62" s="180"/>
      <c r="E62" s="180"/>
      <c r="F62" s="180"/>
      <c r="G62" s="181"/>
      <c r="H62" s="136"/>
      <c r="I62" s="118">
        <f>+ROUNDDOWN(I60*H62,0)</f>
        <v>0</v>
      </c>
      <c r="J62" s="55"/>
      <c r="K62" s="5"/>
      <c r="L62" s="23"/>
      <c r="M62"/>
      <c r="N62"/>
      <c r="O62"/>
      <c r="P62"/>
      <c r="Q62"/>
    </row>
    <row r="63" spans="2:17" x14ac:dyDescent="0.2">
      <c r="B63" s="119">
        <v>2.02</v>
      </c>
      <c r="C63" s="179" t="s">
        <v>118</v>
      </c>
      <c r="D63" s="180"/>
      <c r="E63" s="180"/>
      <c r="F63" s="180"/>
      <c r="G63" s="181"/>
      <c r="H63" s="136"/>
      <c r="I63" s="118">
        <f>ROUND(+I60*H63,0)</f>
        <v>0</v>
      </c>
      <c r="J63" s="55"/>
      <c r="K63" s="5"/>
      <c r="M63"/>
      <c r="N63"/>
      <c r="O63"/>
      <c r="P63"/>
      <c r="Q63"/>
    </row>
    <row r="64" spans="2:17" x14ac:dyDescent="0.2">
      <c r="B64" s="119">
        <v>2.0299999999999998</v>
      </c>
      <c r="C64" s="179" t="s">
        <v>119</v>
      </c>
      <c r="D64" s="180"/>
      <c r="E64" s="180"/>
      <c r="F64" s="180"/>
      <c r="G64" s="181"/>
      <c r="H64" s="136"/>
      <c r="I64" s="118">
        <f>ROUND(+I60*H64,0)</f>
        <v>0</v>
      </c>
      <c r="J64" s="55"/>
      <c r="K64" s="5"/>
      <c r="M64"/>
      <c r="N64"/>
      <c r="O64"/>
      <c r="P64"/>
      <c r="Q64"/>
    </row>
    <row r="65" spans="1:26" ht="32" x14ac:dyDescent="0.2">
      <c r="B65" s="120" t="s">
        <v>114</v>
      </c>
      <c r="C65" s="121" t="s">
        <v>114</v>
      </c>
      <c r="D65" s="121" t="s">
        <v>114</v>
      </c>
      <c r="E65" s="121"/>
      <c r="F65" s="121" t="s">
        <v>114</v>
      </c>
      <c r="G65" s="151" t="s">
        <v>114</v>
      </c>
      <c r="H65" s="122" t="s">
        <v>120</v>
      </c>
      <c r="I65" s="123">
        <f>ROUND(SUM(I62:I64),0)</f>
        <v>0</v>
      </c>
      <c r="J65" s="23"/>
      <c r="M65"/>
      <c r="N65"/>
      <c r="O65"/>
      <c r="P65"/>
      <c r="Q65"/>
    </row>
    <row r="66" spans="1:26" ht="16" thickBot="1" x14ac:dyDescent="0.25">
      <c r="B66" s="211"/>
      <c r="C66" s="211"/>
      <c r="D66" s="211"/>
      <c r="E66" s="211"/>
      <c r="F66" s="211"/>
      <c r="G66" s="211"/>
      <c r="H66" s="211"/>
      <c r="I66" s="211"/>
      <c r="J66" s="23"/>
      <c r="M66"/>
      <c r="N66"/>
      <c r="O66"/>
      <c r="P66"/>
      <c r="Q66"/>
    </row>
    <row r="67" spans="1:26" ht="17" thickBot="1" x14ac:dyDescent="0.25">
      <c r="B67" s="214" t="s">
        <v>121</v>
      </c>
      <c r="C67" s="215"/>
      <c r="D67" s="215"/>
      <c r="E67" s="215"/>
      <c r="F67" s="215"/>
      <c r="G67" s="215"/>
      <c r="H67" s="216"/>
      <c r="I67" s="124">
        <v>18188165</v>
      </c>
      <c r="J67" s="23"/>
      <c r="L67" s="23"/>
      <c r="M67"/>
      <c r="N67"/>
      <c r="O67"/>
      <c r="P67"/>
      <c r="Q67"/>
    </row>
    <row r="68" spans="1:26" ht="16" thickBot="1" x14ac:dyDescent="0.25">
      <c r="B68" s="211"/>
      <c r="C68" s="211"/>
      <c r="D68" s="211"/>
      <c r="E68" s="211"/>
      <c r="F68" s="211"/>
      <c r="G68" s="211"/>
      <c r="H68" s="211"/>
      <c r="I68" s="211"/>
      <c r="J68" s="23"/>
      <c r="M68"/>
      <c r="N68"/>
      <c r="O68"/>
      <c r="P68"/>
      <c r="Q68"/>
    </row>
    <row r="69" spans="1:26" ht="23" thickBot="1" x14ac:dyDescent="0.25">
      <c r="B69" s="217" t="s">
        <v>122</v>
      </c>
      <c r="C69" s="218"/>
      <c r="D69" s="218"/>
      <c r="E69" s="218"/>
      <c r="F69" s="218"/>
      <c r="G69" s="218"/>
      <c r="H69" s="219"/>
      <c r="I69" s="124">
        <f>ROUNDUP(+I67+I65+I60,0)</f>
        <v>18188165</v>
      </c>
      <c r="J69" s="55"/>
      <c r="K69" s="5"/>
      <c r="M69"/>
      <c r="N69"/>
      <c r="O69"/>
      <c r="P69"/>
      <c r="Q69"/>
    </row>
    <row r="70" spans="1:26" ht="16" thickBot="1" x14ac:dyDescent="0.25">
      <c r="B70" s="211"/>
      <c r="C70" s="211"/>
      <c r="D70" s="211"/>
      <c r="E70" s="211"/>
      <c r="F70" s="211"/>
      <c r="G70" s="211"/>
      <c r="H70" s="211"/>
      <c r="I70" s="211"/>
      <c r="J70" s="23"/>
      <c r="M70"/>
      <c r="N70"/>
      <c r="O70"/>
      <c r="P70"/>
      <c r="Q70"/>
    </row>
    <row r="71" spans="1:26" ht="25" thickBot="1" x14ac:dyDescent="0.25">
      <c r="B71" s="212" t="s">
        <v>123</v>
      </c>
      <c r="C71" s="213"/>
      <c r="D71" s="213"/>
      <c r="E71" s="213"/>
      <c r="F71" s="213"/>
      <c r="G71" s="213"/>
      <c r="H71" s="213"/>
      <c r="I71" s="135">
        <f>I69+J53</f>
        <v>18188165</v>
      </c>
      <c r="M71"/>
      <c r="N71"/>
      <c r="O71"/>
      <c r="P71"/>
      <c r="Q71"/>
    </row>
    <row r="72" spans="1:26" x14ac:dyDescent="0.2">
      <c r="B72" s="125"/>
      <c r="C72" s="125"/>
      <c r="D72" s="125"/>
      <c r="E72" s="125"/>
      <c r="F72" s="125"/>
      <c r="G72" s="152"/>
      <c r="H72" s="125"/>
      <c r="I72" s="126"/>
      <c r="M72"/>
      <c r="N72"/>
      <c r="O72"/>
      <c r="P72"/>
      <c r="Q72"/>
    </row>
    <row r="73" spans="1:26" ht="20" x14ac:dyDescent="0.2">
      <c r="A73" s="228"/>
      <c r="C73" s="229" t="s">
        <v>182</v>
      </c>
      <c r="D73" s="235"/>
      <c r="E73" s="235"/>
      <c r="F73" s="235"/>
      <c r="G73" s="236"/>
      <c r="H73" s="236"/>
      <c r="I73" s="237"/>
      <c r="J73" s="237"/>
      <c r="K73" s="238"/>
      <c r="L73" s="239"/>
      <c r="M73" s="230"/>
      <c r="N73" s="230"/>
      <c r="O73" s="230"/>
      <c r="P73" s="230"/>
      <c r="Q73" s="230"/>
      <c r="R73" s="230"/>
      <c r="S73" s="230"/>
      <c r="T73" s="230"/>
      <c r="U73" s="230"/>
      <c r="V73" s="230"/>
      <c r="W73" s="230"/>
      <c r="X73" s="230"/>
      <c r="Y73" s="230"/>
      <c r="Z73" s="230"/>
    </row>
    <row r="74" spans="1:26" ht="56" customHeight="1" x14ac:dyDescent="0.2">
      <c r="B74" s="231">
        <v>1</v>
      </c>
      <c r="C74" s="240" t="s">
        <v>183</v>
      </c>
      <c r="D74" s="240"/>
      <c r="E74" s="240"/>
      <c r="F74" s="240"/>
      <c r="G74" s="240"/>
      <c r="H74" s="240"/>
      <c r="I74" s="240"/>
      <c r="J74" s="240"/>
      <c r="K74" s="240"/>
      <c r="L74" s="240"/>
      <c r="M74" s="233"/>
      <c r="N74" s="233"/>
      <c r="O74" s="233"/>
      <c r="P74" s="233"/>
      <c r="Q74" s="233"/>
      <c r="R74" s="233"/>
      <c r="S74" s="233"/>
      <c r="T74" s="233"/>
      <c r="U74" s="233"/>
      <c r="V74" s="233"/>
      <c r="W74" s="233"/>
      <c r="X74" s="233"/>
      <c r="Y74" s="233"/>
      <c r="Z74" s="233"/>
    </row>
    <row r="75" spans="1:26" ht="106" customHeight="1" x14ac:dyDescent="0.2">
      <c r="B75" s="231">
        <v>2</v>
      </c>
      <c r="C75" s="240" t="s">
        <v>184</v>
      </c>
      <c r="D75" s="240"/>
      <c r="E75" s="240"/>
      <c r="F75" s="240"/>
      <c r="G75" s="240"/>
      <c r="H75" s="240"/>
      <c r="I75" s="240"/>
      <c r="J75" s="240"/>
      <c r="K75" s="240"/>
      <c r="L75" s="240"/>
      <c r="M75" s="234"/>
      <c r="N75" s="234"/>
      <c r="O75" s="234"/>
      <c r="P75" s="234"/>
      <c r="Q75" s="234"/>
      <c r="R75" s="234"/>
      <c r="S75" s="234"/>
      <c r="T75" s="234"/>
      <c r="U75" s="234"/>
      <c r="V75" s="234"/>
      <c r="W75" s="234"/>
      <c r="X75" s="234"/>
      <c r="Y75" s="234"/>
      <c r="Z75" s="234"/>
    </row>
    <row r="76" spans="1:26" ht="124" customHeight="1" x14ac:dyDescent="0.2">
      <c r="B76" s="231">
        <v>3</v>
      </c>
      <c r="C76" s="240" t="s">
        <v>185</v>
      </c>
      <c r="D76" s="240"/>
      <c r="E76" s="240"/>
      <c r="F76" s="240"/>
      <c r="G76" s="240"/>
      <c r="H76" s="240"/>
      <c r="I76" s="240"/>
      <c r="J76" s="240"/>
      <c r="K76" s="240"/>
      <c r="L76" s="240"/>
      <c r="M76" s="234"/>
      <c r="N76" s="234"/>
      <c r="O76" s="234"/>
      <c r="P76" s="234"/>
      <c r="Q76" s="234"/>
      <c r="R76" s="234"/>
      <c r="S76" s="234"/>
      <c r="T76" s="234"/>
      <c r="U76" s="234"/>
      <c r="V76" s="234"/>
      <c r="W76" s="234"/>
      <c r="X76" s="234"/>
      <c r="Y76" s="234"/>
      <c r="Z76" s="234"/>
    </row>
    <row r="77" spans="1:26" ht="85" customHeight="1" x14ac:dyDescent="0.2">
      <c r="B77" s="231">
        <v>4</v>
      </c>
      <c r="C77" s="240" t="s">
        <v>186</v>
      </c>
      <c r="D77" s="240"/>
      <c r="E77" s="240"/>
      <c r="F77" s="240"/>
      <c r="G77" s="240"/>
      <c r="H77" s="240"/>
      <c r="I77" s="240"/>
      <c r="J77" s="240"/>
      <c r="K77" s="240"/>
      <c r="L77" s="240"/>
      <c r="M77" s="234"/>
      <c r="N77" s="234"/>
      <c r="O77" s="234"/>
      <c r="P77" s="234"/>
      <c r="Q77" s="234"/>
      <c r="R77" s="234"/>
      <c r="S77" s="234"/>
      <c r="T77" s="234"/>
      <c r="U77" s="234"/>
      <c r="V77" s="234"/>
      <c r="W77" s="234"/>
      <c r="X77" s="234"/>
      <c r="Y77" s="234"/>
      <c r="Z77" s="234"/>
    </row>
    <row r="78" spans="1:26" ht="60" customHeight="1" x14ac:dyDescent="0.2">
      <c r="B78" s="231">
        <v>5</v>
      </c>
      <c r="C78" s="240" t="s">
        <v>187</v>
      </c>
      <c r="D78" s="240"/>
      <c r="E78" s="240"/>
      <c r="F78" s="240"/>
      <c r="G78" s="240"/>
      <c r="H78" s="240"/>
      <c r="I78" s="240"/>
      <c r="J78" s="240"/>
      <c r="K78" s="240"/>
      <c r="L78" s="240"/>
      <c r="M78" s="234"/>
      <c r="N78" s="234"/>
      <c r="O78" s="234"/>
      <c r="P78" s="234"/>
      <c r="Q78" s="234"/>
      <c r="R78" s="234"/>
      <c r="S78" s="234"/>
      <c r="T78" s="234"/>
      <c r="U78" s="234"/>
      <c r="V78" s="234"/>
      <c r="W78" s="234"/>
      <c r="X78" s="234"/>
      <c r="Y78" s="234"/>
      <c r="Z78" s="234"/>
    </row>
    <row r="79" spans="1:26" ht="70" customHeight="1" x14ac:dyDescent="0.2">
      <c r="B79" s="231">
        <v>6</v>
      </c>
      <c r="C79" s="240" t="s">
        <v>188</v>
      </c>
      <c r="D79" s="240"/>
      <c r="E79" s="240"/>
      <c r="F79" s="240"/>
      <c r="G79" s="240"/>
      <c r="H79" s="240"/>
      <c r="I79" s="240"/>
      <c r="J79" s="240"/>
      <c r="K79" s="240"/>
      <c r="L79" s="240"/>
      <c r="M79" s="234"/>
      <c r="N79" s="234"/>
      <c r="O79" s="234"/>
      <c r="P79" s="234"/>
      <c r="Q79" s="234"/>
      <c r="R79" s="234"/>
      <c r="S79" s="234"/>
      <c r="T79" s="234"/>
      <c r="U79" s="234"/>
      <c r="V79" s="234"/>
      <c r="W79" s="234"/>
      <c r="X79" s="234"/>
      <c r="Y79" s="234"/>
      <c r="Z79" s="234"/>
    </row>
    <row r="80" spans="1:26" ht="64" customHeight="1" x14ac:dyDescent="0.2">
      <c r="B80" s="232">
        <v>7</v>
      </c>
      <c r="C80" s="240" t="s">
        <v>189</v>
      </c>
      <c r="D80" s="240"/>
      <c r="E80" s="240"/>
      <c r="F80" s="240"/>
      <c r="G80" s="240"/>
      <c r="H80" s="240"/>
      <c r="I80" s="240"/>
      <c r="J80" s="240"/>
      <c r="K80" s="240"/>
      <c r="L80" s="240"/>
      <c r="M80" s="234"/>
      <c r="N80" s="234"/>
      <c r="O80" s="234"/>
      <c r="P80" s="234"/>
      <c r="Q80" s="234"/>
      <c r="R80" s="234"/>
      <c r="S80" s="234"/>
      <c r="T80" s="234"/>
      <c r="U80" s="234"/>
      <c r="V80" s="234"/>
      <c r="W80" s="234"/>
      <c r="X80" s="234"/>
      <c r="Y80" s="234"/>
      <c r="Z80" s="234"/>
    </row>
    <row r="81" spans="2:17" ht="37" customHeight="1" x14ac:dyDescent="0.2">
      <c r="B81" s="125"/>
      <c r="M81"/>
      <c r="N81"/>
      <c r="O81"/>
      <c r="P81"/>
      <c r="Q81"/>
    </row>
    <row r="82" spans="2:17" ht="24" customHeight="1" x14ac:dyDescent="0.2">
      <c r="B82" s="127"/>
      <c r="C82" s="128"/>
      <c r="D82" s="128"/>
      <c r="E82" s="128"/>
      <c r="F82" s="127"/>
      <c r="G82" s="153"/>
      <c r="H82" s="126"/>
      <c r="I82" s="126"/>
      <c r="L82" s="23"/>
      <c r="M82"/>
      <c r="N82"/>
      <c r="O82"/>
      <c r="P82"/>
      <c r="Q82"/>
    </row>
    <row r="83" spans="2:17" ht="148" customHeight="1" x14ac:dyDescent="0.2">
      <c r="B83" s="241" t="s">
        <v>124</v>
      </c>
      <c r="C83" s="241"/>
      <c r="D83" s="241"/>
      <c r="E83" s="241"/>
      <c r="F83" s="241"/>
      <c r="G83" s="241"/>
      <c r="H83" s="241"/>
      <c r="I83" s="241"/>
      <c r="J83" s="241"/>
      <c r="K83" s="241"/>
      <c r="M83"/>
      <c r="N83"/>
      <c r="O83"/>
      <c r="P83"/>
      <c r="Q83"/>
    </row>
    <row r="84" spans="2:17" x14ac:dyDescent="0.2">
      <c r="B84" s="62"/>
      <c r="C84" s="57"/>
      <c r="D84" s="57"/>
      <c r="E84" s="57"/>
      <c r="F84" s="34"/>
      <c r="G84" s="146"/>
      <c r="H84" s="38"/>
      <c r="I84" s="38"/>
      <c r="J84" s="23"/>
      <c r="L84" s="23"/>
    </row>
    <row r="86" spans="2:17" x14ac:dyDescent="0.2">
      <c r="B86" s="5"/>
      <c r="C86" s="58"/>
      <c r="D86" s="58"/>
      <c r="E86" s="58"/>
      <c r="F86" s="58"/>
      <c r="G86" s="154"/>
      <c r="H86" s="58"/>
      <c r="I86" s="58"/>
      <c r="J86" s="55"/>
      <c r="K86" s="5"/>
    </row>
    <row r="87" spans="2:17" x14ac:dyDescent="0.2">
      <c r="C87" s="57"/>
      <c r="D87" s="57"/>
      <c r="E87" s="57"/>
      <c r="F87" s="34"/>
      <c r="G87" s="146"/>
      <c r="H87" s="38"/>
      <c r="I87" s="38"/>
      <c r="J87" s="23"/>
    </row>
    <row r="88" spans="2:17" x14ac:dyDescent="0.2">
      <c r="C88" s="57"/>
      <c r="D88" s="57"/>
      <c r="E88" s="57"/>
      <c r="F88" s="34"/>
      <c r="G88" s="146"/>
      <c r="H88" s="38"/>
      <c r="I88" s="38"/>
      <c r="J88" s="23"/>
    </row>
    <row r="89" spans="2:17" x14ac:dyDescent="0.2">
      <c r="B89" s="60"/>
      <c r="C89" s="60"/>
      <c r="D89" s="60"/>
      <c r="E89" s="60"/>
      <c r="F89" s="60"/>
      <c r="G89" s="155"/>
      <c r="H89" s="23"/>
      <c r="I89" s="23"/>
      <c r="J89" s="23"/>
    </row>
    <row r="90" spans="2:17" x14ac:dyDescent="0.2">
      <c r="B90" s="60"/>
      <c r="C90" s="60"/>
      <c r="D90" s="60"/>
      <c r="E90" s="60"/>
      <c r="F90" s="60"/>
      <c r="G90" s="156"/>
      <c r="L90" s="58"/>
    </row>
    <row r="91" spans="2:17" x14ac:dyDescent="0.2">
      <c r="J91" s="63"/>
    </row>
    <row r="92" spans="2:17" x14ac:dyDescent="0.2">
      <c r="B92" s="58"/>
      <c r="C92" s="58"/>
      <c r="D92" s="58"/>
      <c r="E92" s="58"/>
      <c r="F92" s="58"/>
      <c r="G92" s="154"/>
      <c r="H92" s="58"/>
      <c r="I92" s="58"/>
      <c r="J92" s="64"/>
      <c r="K92" s="5"/>
      <c r="L92" s="23"/>
    </row>
    <row r="93" spans="2:17" x14ac:dyDescent="0.2">
      <c r="C93" s="57"/>
      <c r="D93" s="57"/>
      <c r="E93" s="57"/>
      <c r="F93" s="34"/>
      <c r="G93" s="144"/>
      <c r="H93" s="23"/>
      <c r="I93" s="23"/>
      <c r="J93" s="23"/>
    </row>
    <row r="94" spans="2:17" x14ac:dyDescent="0.2">
      <c r="B94" s="5"/>
      <c r="C94" s="58"/>
      <c r="D94" s="58"/>
      <c r="E94" s="58"/>
      <c r="F94" s="58"/>
      <c r="G94" s="154"/>
      <c r="H94" s="58"/>
      <c r="I94" s="58"/>
      <c r="J94" s="55"/>
      <c r="K94" s="5"/>
    </row>
    <row r="95" spans="2:17" x14ac:dyDescent="0.2">
      <c r="C95" s="35"/>
      <c r="D95" s="35"/>
      <c r="E95" s="35"/>
      <c r="F95" s="34"/>
      <c r="G95" s="146"/>
      <c r="H95" s="38"/>
      <c r="I95" s="38"/>
      <c r="J95" s="23"/>
    </row>
    <row r="96" spans="2:17" x14ac:dyDescent="0.2">
      <c r="C96" s="35"/>
      <c r="D96" s="35"/>
      <c r="E96" s="35"/>
      <c r="F96" s="34"/>
      <c r="G96" s="146"/>
      <c r="H96" s="38"/>
      <c r="I96" s="38"/>
      <c r="J96" s="23"/>
      <c r="L96" s="23"/>
    </row>
    <row r="97" spans="2:12" x14ac:dyDescent="0.2">
      <c r="C97" s="57"/>
      <c r="D97" s="57"/>
      <c r="E97" s="57"/>
      <c r="F97" s="34"/>
      <c r="G97" s="144"/>
      <c r="H97" s="23"/>
      <c r="I97" s="23"/>
      <c r="J97" s="23"/>
    </row>
    <row r="98" spans="2:12" x14ac:dyDescent="0.2">
      <c r="B98" s="5"/>
      <c r="C98" s="58"/>
      <c r="D98" s="58"/>
      <c r="E98" s="58"/>
      <c r="F98" s="61"/>
      <c r="G98" s="146"/>
      <c r="H98" s="34"/>
      <c r="I98" s="34"/>
      <c r="J98" s="55"/>
      <c r="K98" s="5"/>
    </row>
    <row r="99" spans="2:12" x14ac:dyDescent="0.2">
      <c r="C99" s="54"/>
      <c r="D99" s="54"/>
      <c r="E99" s="54"/>
      <c r="G99" s="146"/>
      <c r="H99" s="38"/>
      <c r="I99" s="38"/>
      <c r="J99" s="23"/>
    </row>
    <row r="100" spans="2:12" x14ac:dyDescent="0.2">
      <c r="C100" s="54"/>
      <c r="D100" s="54"/>
      <c r="E100" s="54"/>
      <c r="G100" s="146"/>
      <c r="H100" s="38"/>
      <c r="I100" s="38"/>
      <c r="J100" s="23"/>
    </row>
    <row r="101" spans="2:12" x14ac:dyDescent="0.2">
      <c r="C101" s="54"/>
      <c r="D101" s="54"/>
      <c r="E101" s="54"/>
      <c r="G101" s="146"/>
      <c r="H101" s="38"/>
      <c r="I101" s="38"/>
      <c r="J101" s="23"/>
    </row>
    <row r="102" spans="2:12" x14ac:dyDescent="0.2">
      <c r="C102" s="54"/>
      <c r="D102" s="54"/>
      <c r="E102" s="54"/>
      <c r="G102" s="146"/>
      <c r="H102" s="38"/>
      <c r="I102" s="38"/>
      <c r="J102" s="23"/>
    </row>
    <row r="103" spans="2:12" x14ac:dyDescent="0.2">
      <c r="C103" s="54"/>
      <c r="D103" s="54"/>
      <c r="E103" s="54"/>
      <c r="G103" s="146"/>
      <c r="H103" s="38"/>
      <c r="I103" s="38"/>
      <c r="J103" s="23"/>
    </row>
    <row r="104" spans="2:12" x14ac:dyDescent="0.2">
      <c r="C104" s="54"/>
      <c r="D104" s="54"/>
      <c r="E104" s="54"/>
      <c r="G104" s="146"/>
      <c r="H104" s="38"/>
      <c r="I104" s="38"/>
      <c r="J104" s="23"/>
    </row>
    <row r="105" spans="2:12" x14ac:dyDescent="0.2">
      <c r="C105" s="54"/>
      <c r="D105" s="54"/>
      <c r="E105" s="54"/>
      <c r="G105" s="146"/>
      <c r="H105" s="38"/>
      <c r="I105" s="38"/>
      <c r="J105" s="23"/>
    </row>
    <row r="106" spans="2:12" x14ac:dyDescent="0.2">
      <c r="C106" s="49"/>
      <c r="D106" s="49"/>
      <c r="E106" s="49"/>
      <c r="G106" s="146"/>
      <c r="H106" s="38"/>
      <c r="I106" s="38"/>
      <c r="J106" s="23"/>
    </row>
    <row r="107" spans="2:12" x14ac:dyDescent="0.2">
      <c r="C107" s="49"/>
      <c r="D107" s="49"/>
      <c r="E107" s="49"/>
      <c r="G107" s="146"/>
      <c r="H107" s="38"/>
      <c r="I107" s="38"/>
      <c r="J107" s="23"/>
      <c r="L107" s="23"/>
    </row>
    <row r="108" spans="2:12" x14ac:dyDescent="0.2">
      <c r="C108" s="57"/>
      <c r="D108" s="57"/>
      <c r="E108" s="57"/>
      <c r="F108" s="34"/>
      <c r="G108" s="144"/>
      <c r="H108" s="23"/>
      <c r="I108" s="23"/>
      <c r="J108" s="23"/>
    </row>
    <row r="109" spans="2:12" x14ac:dyDescent="0.2">
      <c r="B109" s="5"/>
      <c r="C109" s="58"/>
      <c r="D109" s="58"/>
      <c r="E109" s="58"/>
      <c r="F109" s="58"/>
      <c r="G109" s="154"/>
      <c r="H109" s="58"/>
      <c r="I109" s="58"/>
      <c r="J109" s="55"/>
      <c r="K109" s="5"/>
    </row>
    <row r="110" spans="2:12" x14ac:dyDescent="0.2">
      <c r="C110" s="35"/>
      <c r="D110" s="35"/>
      <c r="E110" s="35"/>
      <c r="F110" s="34"/>
      <c r="G110" s="65"/>
      <c r="H110" s="38"/>
      <c r="I110" s="38"/>
      <c r="J110" s="23"/>
    </row>
    <row r="111" spans="2:12" x14ac:dyDescent="0.2">
      <c r="B111" s="60"/>
      <c r="C111" s="60"/>
      <c r="D111" s="60"/>
      <c r="E111" s="60"/>
      <c r="F111" s="60"/>
      <c r="G111" s="155"/>
      <c r="H111" s="23"/>
      <c r="I111" s="23"/>
      <c r="J111" s="23"/>
    </row>
    <row r="112" spans="2:12" x14ac:dyDescent="0.2">
      <c r="B112" s="60"/>
      <c r="C112" s="60"/>
      <c r="D112" s="60"/>
      <c r="E112" s="60"/>
      <c r="F112" s="60"/>
      <c r="G112" s="156"/>
      <c r="L112" s="58"/>
    </row>
    <row r="113" spans="2:17" x14ac:dyDescent="0.2">
      <c r="J113" s="63"/>
    </row>
    <row r="114" spans="2:17" x14ac:dyDescent="0.2">
      <c r="B114" s="58"/>
      <c r="C114" s="58"/>
      <c r="D114" s="58"/>
      <c r="E114" s="58"/>
      <c r="F114" s="58"/>
      <c r="G114" s="154"/>
      <c r="H114" s="58"/>
      <c r="I114" s="58"/>
      <c r="J114" s="64"/>
      <c r="K114" s="5"/>
      <c r="L114" s="23"/>
    </row>
    <row r="115" spans="2:17" x14ac:dyDescent="0.2">
      <c r="C115" s="57"/>
      <c r="D115" s="57"/>
      <c r="E115" s="57"/>
      <c r="F115" s="34"/>
      <c r="G115" s="144"/>
      <c r="H115" s="23"/>
      <c r="I115" s="23"/>
      <c r="J115" s="23"/>
    </row>
    <row r="116" spans="2:17" x14ac:dyDescent="0.2">
      <c r="B116" s="5"/>
      <c r="C116" s="58"/>
      <c r="D116" s="58"/>
      <c r="E116" s="58"/>
      <c r="F116" s="58"/>
      <c r="G116" s="154"/>
      <c r="H116" s="58"/>
      <c r="I116" s="58"/>
      <c r="J116" s="55"/>
      <c r="K116" s="5"/>
    </row>
    <row r="117" spans="2:17" x14ac:dyDescent="0.2">
      <c r="C117" s="35"/>
      <c r="D117" s="35"/>
      <c r="E117" s="35"/>
      <c r="F117" s="34"/>
      <c r="G117" s="65"/>
      <c r="H117" s="38"/>
      <c r="I117" s="38"/>
      <c r="J117" s="23"/>
      <c r="L117" s="23"/>
    </row>
    <row r="118" spans="2:17" s="47" customFormat="1" ht="14" x14ac:dyDescent="0.15">
      <c r="B118" s="34"/>
      <c r="C118" s="57"/>
      <c r="D118" s="57"/>
      <c r="E118" s="57"/>
      <c r="F118" s="34"/>
      <c r="G118" s="144"/>
      <c r="H118" s="23"/>
      <c r="I118" s="23"/>
      <c r="J118" s="23"/>
      <c r="K118" s="1"/>
      <c r="L118" s="15"/>
      <c r="M118" s="7"/>
      <c r="N118" s="7"/>
      <c r="O118" s="7"/>
      <c r="P118" s="7"/>
      <c r="Q118" s="7"/>
    </row>
    <row r="119" spans="2:17" s="47" customFormat="1" ht="14" x14ac:dyDescent="0.15">
      <c r="B119" s="5"/>
      <c r="C119" s="58"/>
      <c r="D119" s="58"/>
      <c r="E119" s="58"/>
      <c r="F119" s="58"/>
      <c r="G119" s="154"/>
      <c r="H119" s="58"/>
      <c r="I119" s="58"/>
      <c r="J119" s="55"/>
      <c r="K119" s="5"/>
      <c r="L119" s="15"/>
      <c r="M119" s="7"/>
      <c r="N119" s="7"/>
      <c r="O119" s="7"/>
      <c r="P119" s="7"/>
      <c r="Q119" s="7"/>
    </row>
    <row r="120" spans="2:17" x14ac:dyDescent="0.2">
      <c r="C120" s="35"/>
      <c r="D120" s="35"/>
      <c r="E120" s="35"/>
      <c r="F120" s="66"/>
      <c r="G120" s="67"/>
      <c r="H120" s="68"/>
      <c r="I120" s="68"/>
      <c r="J120" s="23"/>
    </row>
    <row r="121" spans="2:17" x14ac:dyDescent="0.2">
      <c r="C121" s="35"/>
      <c r="D121" s="35"/>
      <c r="E121" s="35"/>
      <c r="F121" s="34"/>
      <c r="G121" s="65"/>
      <c r="H121" s="38"/>
      <c r="I121" s="38"/>
      <c r="J121" s="23"/>
    </row>
    <row r="158" spans="2:12" x14ac:dyDescent="0.2">
      <c r="C158" s="54"/>
      <c r="D158" s="54"/>
      <c r="E158" s="54"/>
      <c r="G158" s="146"/>
      <c r="H158" s="38"/>
      <c r="I158" s="38"/>
      <c r="J158" s="23"/>
      <c r="L158" s="69"/>
    </row>
    <row r="159" spans="2:12" x14ac:dyDescent="0.2">
      <c r="C159" s="57"/>
      <c r="D159" s="57"/>
      <c r="E159" s="57"/>
      <c r="F159" s="34"/>
      <c r="G159" s="144"/>
      <c r="H159" s="23"/>
      <c r="I159" s="23"/>
      <c r="J159" s="23"/>
      <c r="L159" s="69"/>
    </row>
    <row r="160" spans="2:12" x14ac:dyDescent="0.2">
      <c r="B160" s="70"/>
      <c r="C160" s="70"/>
      <c r="D160" s="70"/>
      <c r="E160" s="70"/>
      <c r="F160" s="70"/>
      <c r="G160" s="158"/>
      <c r="H160" s="70"/>
      <c r="I160" s="70"/>
      <c r="J160" s="71"/>
      <c r="K160" s="69"/>
      <c r="L160" s="69"/>
    </row>
    <row r="161" spans="2:12" x14ac:dyDescent="0.2">
      <c r="B161" s="70"/>
      <c r="C161" s="70"/>
      <c r="D161" s="70"/>
      <c r="E161" s="70"/>
      <c r="F161" s="70"/>
      <c r="G161" s="158"/>
      <c r="H161" s="70"/>
      <c r="I161" s="70"/>
      <c r="J161" s="72"/>
      <c r="K161" s="69"/>
      <c r="L161" s="69"/>
    </row>
    <row r="162" spans="2:12" x14ac:dyDescent="0.2">
      <c r="B162" s="70"/>
      <c r="C162" s="73"/>
      <c r="D162" s="73"/>
      <c r="E162" s="73"/>
      <c r="F162" s="70"/>
      <c r="G162" s="159"/>
      <c r="H162" s="74"/>
      <c r="I162" s="75"/>
      <c r="J162" s="76"/>
      <c r="K162" s="69"/>
      <c r="L162" s="69"/>
    </row>
    <row r="163" spans="2:12" x14ac:dyDescent="0.2">
      <c r="B163" s="70"/>
      <c r="C163" s="73"/>
      <c r="D163" s="73"/>
      <c r="E163" s="73"/>
      <c r="F163" s="70"/>
      <c r="G163" s="159"/>
      <c r="H163" s="74"/>
      <c r="I163" s="75"/>
      <c r="J163" s="76"/>
      <c r="K163" s="69"/>
      <c r="L163" s="69"/>
    </row>
    <row r="164" spans="2:12" x14ac:dyDescent="0.2">
      <c r="B164" s="70"/>
      <c r="C164" s="73"/>
      <c r="D164" s="73"/>
      <c r="E164" s="73"/>
      <c r="F164" s="70"/>
      <c r="G164" s="159"/>
      <c r="H164" s="74"/>
      <c r="I164" s="75"/>
      <c r="J164" s="76"/>
      <c r="K164" s="69"/>
      <c r="L164" s="69"/>
    </row>
    <row r="165" spans="2:12" x14ac:dyDescent="0.2">
      <c r="B165" s="70"/>
      <c r="C165" s="73"/>
      <c r="D165" s="73"/>
      <c r="E165" s="73"/>
      <c r="F165" s="70"/>
      <c r="G165" s="160"/>
      <c r="H165" s="77"/>
      <c r="I165" s="77"/>
      <c r="J165" s="72"/>
      <c r="K165" s="69"/>
      <c r="L165" s="69"/>
    </row>
    <row r="166" spans="2:12" x14ac:dyDescent="0.2">
      <c r="B166" s="70"/>
      <c r="C166" s="73"/>
      <c r="D166" s="73"/>
      <c r="E166" s="73"/>
      <c r="F166" s="70"/>
      <c r="G166" s="160"/>
      <c r="H166" s="74"/>
      <c r="I166" s="77"/>
      <c r="J166" s="72"/>
      <c r="K166" s="69"/>
    </row>
    <row r="167" spans="2:12" x14ac:dyDescent="0.2">
      <c r="B167" s="70"/>
      <c r="C167" s="70"/>
      <c r="D167" s="70"/>
      <c r="E167" s="70"/>
      <c r="F167" s="70"/>
      <c r="G167" s="160"/>
      <c r="H167" s="77"/>
      <c r="I167" s="77"/>
      <c r="J167" s="72"/>
      <c r="K167" s="69"/>
    </row>
    <row r="168" spans="2:12" x14ac:dyDescent="0.2">
      <c r="C168" s="57"/>
      <c r="D168" s="57"/>
      <c r="E168" s="57"/>
      <c r="F168" s="34"/>
      <c r="G168" s="144"/>
      <c r="H168" s="23"/>
      <c r="I168" s="23"/>
      <c r="J168" s="23"/>
      <c r="L168" s="23"/>
    </row>
    <row r="169" spans="2:12" x14ac:dyDescent="0.2">
      <c r="C169" s="57"/>
      <c r="D169" s="57"/>
      <c r="E169" s="57"/>
      <c r="F169" s="34"/>
      <c r="G169" s="144"/>
      <c r="H169" s="23"/>
      <c r="I169" s="23"/>
      <c r="J169" s="23"/>
    </row>
    <row r="170" spans="2:12" x14ac:dyDescent="0.2">
      <c r="B170" s="5"/>
      <c r="C170" s="58"/>
      <c r="D170" s="58"/>
      <c r="E170" s="58"/>
      <c r="F170" s="58"/>
      <c r="G170" s="154"/>
      <c r="H170" s="58"/>
      <c r="I170" s="58"/>
      <c r="J170" s="55"/>
      <c r="K170" s="5"/>
    </row>
    <row r="171" spans="2:12" x14ac:dyDescent="0.2">
      <c r="C171" s="54"/>
      <c r="D171" s="54"/>
      <c r="E171" s="54"/>
      <c r="G171" s="146"/>
      <c r="H171" s="38"/>
      <c r="I171" s="38"/>
      <c r="J171" s="23"/>
    </row>
    <row r="172" spans="2:12" x14ac:dyDescent="0.2">
      <c r="C172" s="54"/>
      <c r="D172" s="54"/>
      <c r="E172" s="54"/>
      <c r="G172" s="146"/>
      <c r="H172" s="38"/>
      <c r="I172" s="38"/>
      <c r="J172" s="23"/>
    </row>
    <row r="173" spans="2:12" x14ac:dyDescent="0.2">
      <c r="C173" s="49"/>
      <c r="D173" s="49"/>
      <c r="E173" s="49"/>
      <c r="G173" s="146"/>
      <c r="H173" s="38"/>
      <c r="I173" s="38"/>
      <c r="J173" s="23"/>
    </row>
    <row r="174" spans="2:12" x14ac:dyDescent="0.2">
      <c r="C174" s="49"/>
      <c r="D174" s="49"/>
      <c r="E174" s="49"/>
      <c r="G174" s="146"/>
      <c r="H174" s="38"/>
      <c r="I174" s="38"/>
      <c r="J174" s="23"/>
    </row>
    <row r="175" spans="2:12" x14ac:dyDescent="0.2">
      <c r="C175" s="49"/>
      <c r="D175" s="49"/>
      <c r="E175" s="49"/>
      <c r="G175" s="146"/>
      <c r="H175" s="38"/>
      <c r="I175" s="38"/>
      <c r="J175" s="23"/>
    </row>
    <row r="176" spans="2:12" x14ac:dyDescent="0.2">
      <c r="C176" s="49"/>
      <c r="D176" s="49"/>
      <c r="E176" s="49"/>
      <c r="G176" s="146"/>
      <c r="H176" s="38"/>
      <c r="I176" s="38"/>
      <c r="J176" s="23"/>
    </row>
    <row r="177" spans="2:12" x14ac:dyDescent="0.2">
      <c r="C177" s="54"/>
      <c r="D177" s="54"/>
      <c r="E177" s="54"/>
      <c r="G177" s="146"/>
      <c r="H177" s="38"/>
      <c r="I177" s="38"/>
      <c r="J177" s="23"/>
    </row>
    <row r="178" spans="2:12" x14ac:dyDescent="0.2">
      <c r="C178" s="57"/>
      <c r="D178" s="57"/>
      <c r="E178" s="57"/>
      <c r="F178" s="34"/>
      <c r="G178" s="144"/>
      <c r="H178" s="23"/>
      <c r="I178" s="23"/>
      <c r="J178" s="23"/>
      <c r="L178" s="23"/>
    </row>
    <row r="179" spans="2:12" x14ac:dyDescent="0.2">
      <c r="C179" s="57"/>
      <c r="D179" s="57"/>
      <c r="E179" s="57"/>
      <c r="F179" s="34"/>
      <c r="G179" s="144"/>
      <c r="H179" s="23"/>
      <c r="I179" s="23"/>
      <c r="J179" s="23"/>
    </row>
    <row r="180" spans="2:12" x14ac:dyDescent="0.2">
      <c r="B180" s="5"/>
      <c r="C180" s="58"/>
      <c r="D180" s="58"/>
      <c r="E180" s="58"/>
      <c r="F180" s="61"/>
      <c r="G180" s="146"/>
      <c r="H180" s="34"/>
      <c r="I180" s="34"/>
      <c r="J180" s="55"/>
      <c r="K180" s="5"/>
    </row>
    <row r="181" spans="2:12" x14ac:dyDescent="0.2">
      <c r="C181" s="54"/>
      <c r="D181" s="54"/>
      <c r="E181" s="54"/>
      <c r="G181" s="146"/>
      <c r="H181" s="38"/>
      <c r="I181" s="38"/>
      <c r="J181" s="23"/>
    </row>
    <row r="182" spans="2:12" x14ac:dyDescent="0.2">
      <c r="C182" s="54"/>
      <c r="D182" s="54"/>
      <c r="E182" s="54"/>
      <c r="G182" s="146"/>
      <c r="H182" s="38"/>
      <c r="I182" s="38"/>
      <c r="J182" s="23"/>
    </row>
    <row r="183" spans="2:12" x14ac:dyDescent="0.2">
      <c r="C183" s="54"/>
      <c r="D183" s="54"/>
      <c r="E183" s="54"/>
      <c r="G183" s="146"/>
      <c r="H183" s="38"/>
      <c r="I183" s="38"/>
      <c r="J183" s="23"/>
      <c r="L183" s="23"/>
    </row>
    <row r="184" spans="2:12" x14ac:dyDescent="0.2">
      <c r="C184" s="57"/>
      <c r="D184" s="57"/>
      <c r="E184" s="57"/>
      <c r="F184" s="34"/>
      <c r="G184" s="144"/>
      <c r="H184" s="23"/>
      <c r="I184" s="23"/>
      <c r="J184" s="23"/>
    </row>
    <row r="185" spans="2:12" x14ac:dyDescent="0.2">
      <c r="B185" s="5"/>
      <c r="C185" s="58"/>
      <c r="D185" s="58"/>
      <c r="E185" s="58"/>
      <c r="F185" s="61"/>
      <c r="G185" s="146"/>
      <c r="H185" s="34"/>
      <c r="I185" s="34"/>
      <c r="J185" s="55"/>
      <c r="K185" s="5"/>
    </row>
    <row r="186" spans="2:12" x14ac:dyDescent="0.2">
      <c r="C186" s="54"/>
      <c r="D186" s="54"/>
      <c r="E186" s="54"/>
      <c r="G186" s="146"/>
      <c r="H186" s="38"/>
      <c r="I186" s="38"/>
      <c r="J186" s="23"/>
    </row>
    <row r="187" spans="2:12" x14ac:dyDescent="0.2">
      <c r="C187" s="54"/>
      <c r="D187" s="54"/>
      <c r="E187" s="54"/>
      <c r="G187" s="146"/>
      <c r="H187" s="38"/>
      <c r="I187" s="38"/>
      <c r="J187" s="23"/>
    </row>
    <row r="188" spans="2:12" x14ac:dyDescent="0.2">
      <c r="C188" s="54"/>
      <c r="D188" s="54"/>
      <c r="E188" s="54"/>
      <c r="G188" s="146"/>
      <c r="H188" s="38"/>
      <c r="I188" s="38"/>
      <c r="J188" s="23"/>
    </row>
    <row r="189" spans="2:12" x14ac:dyDescent="0.2">
      <c r="C189" s="49"/>
      <c r="D189" s="49"/>
      <c r="E189" s="49"/>
      <c r="G189" s="146"/>
      <c r="H189" s="38"/>
      <c r="I189" s="38"/>
    </row>
    <row r="193" spans="10:10" x14ac:dyDescent="0.2">
      <c r="J193" s="63"/>
    </row>
  </sheetData>
  <mergeCells count="48">
    <mergeCell ref="C80:L80"/>
    <mergeCell ref="B83:K83"/>
    <mergeCell ref="C75:L75"/>
    <mergeCell ref="C76:L76"/>
    <mergeCell ref="C77:L77"/>
    <mergeCell ref="C78:L78"/>
    <mergeCell ref="C79:L79"/>
    <mergeCell ref="B6:I6"/>
    <mergeCell ref="B1:I1"/>
    <mergeCell ref="J1:K3"/>
    <mergeCell ref="B2:I2"/>
    <mergeCell ref="B3:I4"/>
    <mergeCell ref="J4:K4"/>
    <mergeCell ref="D46:E46"/>
    <mergeCell ref="B7:E7"/>
    <mergeCell ref="B8:B9"/>
    <mergeCell ref="C8:C9"/>
    <mergeCell ref="D8:D9"/>
    <mergeCell ref="E8:E9"/>
    <mergeCell ref="G8:G9"/>
    <mergeCell ref="H8:H9"/>
    <mergeCell ref="I8:I9"/>
    <mergeCell ref="J8:J9"/>
    <mergeCell ref="C43:I43"/>
    <mergeCell ref="F8:F9"/>
    <mergeCell ref="B61:I61"/>
    <mergeCell ref="D47:E47"/>
    <mergeCell ref="D48:E48"/>
    <mergeCell ref="D49:E49"/>
    <mergeCell ref="B51:C51"/>
    <mergeCell ref="F51:I51"/>
    <mergeCell ref="B52:C52"/>
    <mergeCell ref="F52:I52"/>
    <mergeCell ref="F53:I53"/>
    <mergeCell ref="B56:I56"/>
    <mergeCell ref="B57:I57"/>
    <mergeCell ref="C58:E58"/>
    <mergeCell ref="C59:E59"/>
    <mergeCell ref="B69:H69"/>
    <mergeCell ref="B70:I70"/>
    <mergeCell ref="B71:H71"/>
    <mergeCell ref="C62:G62"/>
    <mergeCell ref="C63:G63"/>
    <mergeCell ref="C64:G64"/>
    <mergeCell ref="B66:I66"/>
    <mergeCell ref="B67:H67"/>
    <mergeCell ref="B68:I68"/>
    <mergeCell ref="C74:L74"/>
  </mergeCells>
  <printOptions horizontalCentered="1" verticalCentered="1"/>
  <pageMargins left="0.25" right="0.25" top="0.37878787878787878" bottom="0.75" header="0.3" footer="0.3"/>
  <pageSetup scale="43" orientation="portrait" r:id="rId1"/>
  <rowBreaks count="1" manualBreakCount="1">
    <brk id="37" max="1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25707-A9BC-AA4A-A3E6-47FADB4D60FB}">
  <dimension ref="A1:I56"/>
  <sheetViews>
    <sheetView topLeftCell="A21" zoomScaleNormal="100" zoomScaleSheetLayoutView="74" workbookViewId="0">
      <selection activeCell="A31" sqref="A31"/>
    </sheetView>
  </sheetViews>
  <sheetFormatPr baseColWidth="10" defaultColWidth="9.1640625" defaultRowHeight="15" x14ac:dyDescent="0.2"/>
  <cols>
    <col min="1" max="1" width="49.83203125" style="161" customWidth="1"/>
    <col min="2" max="2" width="10" style="161" bestFit="1" customWidth="1"/>
    <col min="3" max="3" width="13.83203125" style="161" customWidth="1"/>
    <col min="4" max="4" width="9.1640625" style="161"/>
    <col min="5" max="5" width="4.33203125" style="161" customWidth="1"/>
    <col min="6" max="6" width="50.6640625" style="161" customWidth="1"/>
    <col min="7" max="7" width="10" style="161" bestFit="1" customWidth="1"/>
    <col min="8" max="8" width="13.33203125" style="161" customWidth="1"/>
    <col min="9" max="9" width="10.83203125" style="161" customWidth="1"/>
    <col min="10" max="16384" width="9.1640625" style="161"/>
  </cols>
  <sheetData>
    <row r="1" spans="1:5" ht="18" x14ac:dyDescent="0.2">
      <c r="A1" s="226" t="s">
        <v>135</v>
      </c>
      <c r="B1" s="226"/>
      <c r="C1" s="226"/>
    </row>
    <row r="2" spans="1:5" x14ac:dyDescent="0.2">
      <c r="A2" s="92" t="s">
        <v>136</v>
      </c>
      <c r="B2" s="93"/>
      <c r="C2" s="94">
        <v>1</v>
      </c>
    </row>
    <row r="3" spans="1:5" x14ac:dyDescent="0.2">
      <c r="A3" s="92" t="s">
        <v>137</v>
      </c>
      <c r="B3" s="93"/>
      <c r="C3" s="95">
        <f>SUM(B4:B15)</f>
        <v>0.59630000000000016</v>
      </c>
    </row>
    <row r="4" spans="1:5" x14ac:dyDescent="0.2">
      <c r="A4" s="84" t="s">
        <v>138</v>
      </c>
      <c r="B4" s="96">
        <v>8.3299999999999999E-2</v>
      </c>
      <c r="C4" s="97"/>
    </row>
    <row r="5" spans="1:5" x14ac:dyDescent="0.2">
      <c r="A5" s="84" t="s">
        <v>139</v>
      </c>
      <c r="B5" s="96">
        <v>0.01</v>
      </c>
      <c r="C5" s="97"/>
    </row>
    <row r="6" spans="1:5" x14ac:dyDescent="0.2">
      <c r="A6" s="84" t="s">
        <v>140</v>
      </c>
      <c r="B6" s="96">
        <v>8.3299999999999999E-2</v>
      </c>
      <c r="C6" s="97"/>
    </row>
    <row r="7" spans="1:5" x14ac:dyDescent="0.2">
      <c r="A7" s="84" t="s">
        <v>141</v>
      </c>
      <c r="B7" s="96">
        <v>4.1700000000000001E-2</v>
      </c>
      <c r="C7" s="97"/>
    </row>
    <row r="8" spans="1:5" x14ac:dyDescent="0.2">
      <c r="A8" s="84" t="s">
        <v>142</v>
      </c>
      <c r="B8" s="96">
        <v>8.5000000000000006E-2</v>
      </c>
      <c r="C8" s="97"/>
    </row>
    <row r="9" spans="1:5" x14ac:dyDescent="0.2">
      <c r="A9" s="84" t="s">
        <v>143</v>
      </c>
      <c r="B9" s="96">
        <v>0.12</v>
      </c>
      <c r="C9" s="97"/>
    </row>
    <row r="10" spans="1:5" x14ac:dyDescent="0.2">
      <c r="A10" s="84" t="s">
        <v>144</v>
      </c>
      <c r="B10" s="96">
        <v>6.9599999999999995E-2</v>
      </c>
      <c r="C10" s="97"/>
      <c r="E10" s="162"/>
    </row>
    <row r="11" spans="1:5" x14ac:dyDescent="0.2">
      <c r="A11" s="84" t="s">
        <v>145</v>
      </c>
      <c r="B11" s="96">
        <v>0.04</v>
      </c>
      <c r="C11" s="97"/>
      <c r="E11" s="162"/>
    </row>
    <row r="12" spans="1:5" x14ac:dyDescent="0.2">
      <c r="A12" s="84" t="s">
        <v>146</v>
      </c>
      <c r="B12" s="96">
        <v>0.03</v>
      </c>
      <c r="C12" s="97"/>
    </row>
    <row r="13" spans="1:5" x14ac:dyDescent="0.2">
      <c r="A13" s="84" t="s">
        <v>147</v>
      </c>
      <c r="B13" s="96">
        <v>0.02</v>
      </c>
      <c r="C13" s="97"/>
    </row>
    <row r="14" spans="1:5" x14ac:dyDescent="0.2">
      <c r="A14" s="84" t="s">
        <v>148</v>
      </c>
      <c r="B14" s="96">
        <v>4.5999999999999999E-3</v>
      </c>
      <c r="C14" s="97"/>
    </row>
    <row r="15" spans="1:5" x14ac:dyDescent="0.2">
      <c r="A15" s="84" t="s">
        <v>149</v>
      </c>
      <c r="B15" s="96">
        <v>8.8000000000000005E-3</v>
      </c>
      <c r="C15" s="97"/>
    </row>
    <row r="16" spans="1:5" x14ac:dyDescent="0.2">
      <c r="A16" s="92" t="s">
        <v>150</v>
      </c>
      <c r="B16" s="93"/>
      <c r="C16" s="95">
        <f>SUM(B17:B30)</f>
        <v>0.16</v>
      </c>
    </row>
    <row r="17" spans="1:3" x14ac:dyDescent="0.2">
      <c r="A17" s="84" t="s">
        <v>151</v>
      </c>
      <c r="B17" s="81">
        <v>0.02</v>
      </c>
      <c r="C17" s="97"/>
    </row>
    <row r="18" spans="1:3" x14ac:dyDescent="0.2">
      <c r="A18" s="84" t="s">
        <v>152</v>
      </c>
      <c r="B18" s="81">
        <v>0.01</v>
      </c>
      <c r="C18" s="97"/>
    </row>
    <row r="19" spans="1:3" x14ac:dyDescent="0.2">
      <c r="A19" s="84" t="s">
        <v>153</v>
      </c>
      <c r="B19" s="81">
        <v>0.01</v>
      </c>
      <c r="C19" s="97"/>
    </row>
    <row r="20" spans="1:3" x14ac:dyDescent="0.2">
      <c r="A20" s="84" t="s">
        <v>154</v>
      </c>
      <c r="B20" s="81">
        <v>0.02</v>
      </c>
      <c r="C20" s="97"/>
    </row>
    <row r="21" spans="1:3" ht="30" x14ac:dyDescent="0.2">
      <c r="A21" s="82" t="s">
        <v>155</v>
      </c>
      <c r="B21" s="81">
        <v>0</v>
      </c>
      <c r="C21" s="97"/>
    </row>
    <row r="22" spans="1:3" x14ac:dyDescent="0.2">
      <c r="A22" s="84" t="s">
        <v>156</v>
      </c>
      <c r="B22" s="81">
        <v>0.01</v>
      </c>
      <c r="C22" s="97"/>
    </row>
    <row r="23" spans="1:3" x14ac:dyDescent="0.2">
      <c r="A23" s="82" t="s">
        <v>157</v>
      </c>
      <c r="B23" s="81">
        <v>5.0000000000000001E-3</v>
      </c>
      <c r="C23" s="97"/>
    </row>
    <row r="24" spans="1:3" x14ac:dyDescent="0.2">
      <c r="A24" s="84" t="s">
        <v>158</v>
      </c>
      <c r="B24" s="81">
        <v>0.02</v>
      </c>
      <c r="C24" s="97"/>
    </row>
    <row r="25" spans="1:3" ht="30" x14ac:dyDescent="0.2">
      <c r="A25" s="82" t="s">
        <v>159</v>
      </c>
      <c r="B25" s="81">
        <v>5.0000000000000001E-3</v>
      </c>
      <c r="C25" s="97"/>
    </row>
    <row r="26" spans="1:3" ht="30" x14ac:dyDescent="0.2">
      <c r="A26" s="82" t="s">
        <v>160</v>
      </c>
      <c r="B26" s="81">
        <v>0.01</v>
      </c>
      <c r="C26" s="97"/>
    </row>
    <row r="27" spans="1:3" ht="60" x14ac:dyDescent="0.2">
      <c r="A27" s="82" t="s">
        <v>161</v>
      </c>
      <c r="B27" s="83">
        <v>0.01</v>
      </c>
      <c r="C27" s="98"/>
    </row>
    <row r="28" spans="1:3" x14ac:dyDescent="0.2">
      <c r="A28" s="82" t="s">
        <v>162</v>
      </c>
      <c r="B28" s="83">
        <v>0.01</v>
      </c>
      <c r="C28" s="97"/>
    </row>
    <row r="29" spans="1:3" x14ac:dyDescent="0.2">
      <c r="A29" s="82" t="s">
        <v>163</v>
      </c>
      <c r="B29" s="81">
        <v>0.02</v>
      </c>
      <c r="C29" s="97"/>
    </row>
    <row r="30" spans="1:3" ht="45" x14ac:dyDescent="0.2">
      <c r="A30" s="82" t="s">
        <v>164</v>
      </c>
      <c r="B30" s="81">
        <v>0.01</v>
      </c>
      <c r="C30" s="97"/>
    </row>
    <row r="31" spans="1:3" x14ac:dyDescent="0.2">
      <c r="A31" s="92" t="s">
        <v>165</v>
      </c>
      <c r="B31" s="93"/>
      <c r="C31" s="99">
        <f>SUM(B32:B38)</f>
        <v>0.13816000000000001</v>
      </c>
    </row>
    <row r="32" spans="1:3" x14ac:dyDescent="0.2">
      <c r="A32" s="84" t="s">
        <v>166</v>
      </c>
      <c r="B32" s="100">
        <v>0.06</v>
      </c>
      <c r="C32" s="97"/>
    </row>
    <row r="33" spans="1:9" x14ac:dyDescent="0.2">
      <c r="A33" s="80" t="s">
        <v>167</v>
      </c>
      <c r="B33" s="166">
        <v>2.8500000000000001E-2</v>
      </c>
      <c r="C33" s="101"/>
      <c r="E33" s="164"/>
    </row>
    <row r="34" spans="1:9" x14ac:dyDescent="0.2">
      <c r="A34" s="84" t="s">
        <v>168</v>
      </c>
      <c r="B34" s="100">
        <v>8.6599999999999993E-3</v>
      </c>
      <c r="C34" s="97"/>
    </row>
    <row r="35" spans="1:9" x14ac:dyDescent="0.2">
      <c r="A35" s="84" t="s">
        <v>169</v>
      </c>
      <c r="B35" s="100">
        <v>1.0999999999999999E-2</v>
      </c>
      <c r="C35" s="97"/>
      <c r="D35" s="227"/>
    </row>
    <row r="36" spans="1:9" x14ac:dyDescent="0.2">
      <c r="A36" s="84" t="s">
        <v>170</v>
      </c>
      <c r="B36" s="100">
        <v>5.0000000000000001E-3</v>
      </c>
      <c r="C36" s="97"/>
      <c r="D36" s="227"/>
    </row>
    <row r="37" spans="1:9" x14ac:dyDescent="0.2">
      <c r="A37" s="84" t="s">
        <v>171</v>
      </c>
      <c r="B37" s="100">
        <v>0.02</v>
      </c>
      <c r="C37" s="97"/>
      <c r="D37" s="227"/>
    </row>
    <row r="38" spans="1:9" x14ac:dyDescent="0.2">
      <c r="A38" s="84" t="s">
        <v>172</v>
      </c>
      <c r="B38" s="100">
        <v>5.0000000000000001E-3</v>
      </c>
      <c r="C38" s="97"/>
    </row>
    <row r="39" spans="1:9" x14ac:dyDescent="0.2">
      <c r="A39" s="92" t="s">
        <v>173</v>
      </c>
      <c r="B39" s="93"/>
      <c r="C39" s="95">
        <f>+SUM(B40:B42)</f>
        <v>4.8000000000000001E-2</v>
      </c>
    </row>
    <row r="40" spans="1:9" x14ac:dyDescent="0.2">
      <c r="A40" s="84" t="s">
        <v>174</v>
      </c>
      <c r="B40" s="100">
        <v>9.4000000000000004E-3</v>
      </c>
      <c r="C40" s="97"/>
    </row>
    <row r="41" spans="1:9" x14ac:dyDescent="0.2">
      <c r="A41" s="84" t="s">
        <v>175</v>
      </c>
      <c r="B41" s="100">
        <v>8.6E-3</v>
      </c>
      <c r="C41" s="97"/>
    </row>
    <row r="42" spans="1:9" x14ac:dyDescent="0.2">
      <c r="A42" s="84" t="s">
        <v>176</v>
      </c>
      <c r="B42" s="100">
        <v>0.03</v>
      </c>
      <c r="C42" s="97"/>
    </row>
    <row r="43" spans="1:9" x14ac:dyDescent="0.2">
      <c r="A43" s="92" t="s">
        <v>177</v>
      </c>
      <c r="B43" s="93"/>
      <c r="C43" s="95">
        <f>SUM(B44:B45)</f>
        <v>6.0000000000000005E-2</v>
      </c>
    </row>
    <row r="44" spans="1:9" x14ac:dyDescent="0.2">
      <c r="A44" s="84" t="s">
        <v>178</v>
      </c>
      <c r="B44" s="100">
        <v>0.01</v>
      </c>
      <c r="C44" s="97"/>
    </row>
    <row r="45" spans="1:9" x14ac:dyDescent="0.2">
      <c r="A45" s="84" t="s">
        <v>179</v>
      </c>
      <c r="B45" s="100">
        <v>0.05</v>
      </c>
      <c r="C45" s="97"/>
    </row>
    <row r="46" spans="1:9" x14ac:dyDescent="0.2">
      <c r="A46" s="92" t="s">
        <v>180</v>
      </c>
      <c r="B46" s="93">
        <f>SUM(B4:B45)</f>
        <v>1.0024600000000004</v>
      </c>
      <c r="C46" s="95">
        <f>SUM(C2:C45)</f>
        <v>2.0024600000000001</v>
      </c>
    </row>
    <row r="47" spans="1:9" x14ac:dyDescent="0.2">
      <c r="A47" s="102" t="s">
        <v>181</v>
      </c>
      <c r="B47" s="103"/>
      <c r="C47" s="103"/>
      <c r="D47" s="103"/>
      <c r="E47" s="163"/>
      <c r="F47" s="103"/>
      <c r="G47" s="103"/>
      <c r="H47" s="103"/>
      <c r="I47" s="103"/>
    </row>
    <row r="48" spans="1:9" x14ac:dyDescent="0.2">
      <c r="A48" s="103"/>
      <c r="B48" s="103"/>
      <c r="C48" s="103"/>
      <c r="D48" s="103"/>
      <c r="E48" s="103"/>
      <c r="F48" s="103"/>
      <c r="G48" s="103"/>
      <c r="H48" s="103"/>
      <c r="I48" s="103"/>
    </row>
    <row r="49" spans="1:9" x14ac:dyDescent="0.2">
      <c r="E49" s="103"/>
      <c r="F49" s="103"/>
      <c r="G49" s="103"/>
      <c r="H49" s="103"/>
      <c r="I49" s="103"/>
    </row>
    <row r="50" spans="1:9" x14ac:dyDescent="0.2">
      <c r="A50" s="165"/>
      <c r="E50" s="103"/>
      <c r="F50" s="103"/>
      <c r="G50" s="103"/>
      <c r="H50" s="103"/>
      <c r="I50" s="103"/>
    </row>
    <row r="51" spans="1:9" x14ac:dyDescent="0.2">
      <c r="E51" s="103"/>
      <c r="F51" s="103"/>
      <c r="G51" s="103"/>
      <c r="H51" s="103"/>
      <c r="I51" s="103"/>
    </row>
    <row r="52" spans="1:9" x14ac:dyDescent="0.2">
      <c r="E52" s="103"/>
      <c r="F52" s="103"/>
      <c r="G52" s="103"/>
      <c r="H52" s="103"/>
      <c r="I52" s="103"/>
    </row>
    <row r="53" spans="1:9" x14ac:dyDescent="0.2">
      <c r="E53" s="103"/>
      <c r="F53" s="103"/>
      <c r="G53" s="103"/>
      <c r="H53" s="103"/>
    </row>
    <row r="54" spans="1:9" x14ac:dyDescent="0.2">
      <c r="F54" s="103"/>
      <c r="G54" s="103"/>
      <c r="H54" s="103"/>
    </row>
    <row r="55" spans="1:9" x14ac:dyDescent="0.2">
      <c r="F55" s="103"/>
      <c r="G55" s="103"/>
      <c r="H55" s="103"/>
    </row>
    <row r="56" spans="1:9" x14ac:dyDescent="0.2">
      <c r="F56" s="103"/>
      <c r="G56" s="103"/>
      <c r="H56" s="103"/>
    </row>
  </sheetData>
  <mergeCells count="2">
    <mergeCell ref="A1:C1"/>
    <mergeCell ref="D35:D37"/>
  </mergeCells>
  <pageMargins left="0.7" right="0.7" top="0.75" bottom="0.75" header="0.3" footer="0.3"/>
  <pageSetup scale="43" orientation="portrait" r:id="rId1"/>
  <colBreaks count="1" manualBreakCount="1">
    <brk id="8"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2F38798-7D85-4C78-9F4E-D7AE5025CFA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FORMATO PRESU L1 ETAPA 1Y2</vt:lpstr>
      <vt:lpstr>FORMATO PRESU L2 ETAPA 1Y2</vt:lpstr>
      <vt:lpstr>FORMATO PRESU L3 ETAPA 1Y2</vt:lpstr>
      <vt:lpstr>FORMATO PRESU L4 ETAPA 1Y2</vt:lpstr>
      <vt:lpstr>FM</vt:lpstr>
      <vt:lpstr>FM!Print_Area</vt:lpstr>
      <vt:lpstr>'FORMATO PRESU L1 ETAPA 1Y2'!Print_Area</vt:lpstr>
      <vt:lpstr>'FORMATO PRESU L2 ETAPA 1Y2'!Print_Area</vt:lpstr>
      <vt:lpstr>'FORMATO PRESU L3 ETAPA 1Y2'!Print_Area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 Andres Correa Gutierrez</dc:creator>
  <cp:keywords/>
  <dc:description/>
  <cp:lastModifiedBy>Erika Blanco</cp:lastModifiedBy>
  <cp:revision/>
  <dcterms:created xsi:type="dcterms:W3CDTF">2024-09-25T21:52:06Z</dcterms:created>
  <dcterms:modified xsi:type="dcterms:W3CDTF">2026-10-07T20:39:21Z</dcterms:modified>
  <cp:category/>
  <cp:contentStatus/>
</cp:coreProperties>
</file>