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drawing3.xml" ContentType="application/vnd.openxmlformats-officedocument.drawing+xml"/>
  <Override PartName="/xl/_rels/workbook.xml.rels" ContentType="application/vnd.openxmlformats-package.relationships+xml"/>
  <Override PartName="/xl/media/image1.png" ContentType="image/png"/>
  <Override PartName="/xl/media/image2.png" ContentType="image/png"/>
  <Override PartName="/xl/media/image3.png" ContentType="image/p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rmato presentación oferta" sheetId="1" state="visible" r:id="rId3"/>
    <sheet name="JUSTIFICACION VALORES" sheetId="2" state="visible" r:id="rId4"/>
    <sheet name="JUSTIFICACION ACLARACION"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<sst xmlns="http://schemas.openxmlformats.org/spreadsheetml/2006/main" count="1770" uniqueCount="251">
  <si>
    <t xml:space="preserve">SECRETARÍA DISTRITAL DEL HÁBITAT</t>
  </si>
  <si>
    <t xml:space="preserve">DIRECCIÓN ADMINISTRATIVA</t>
  </si>
  <si>
    <t xml:space="preserve">Presentación de Oferta</t>
  </si>
  <si>
    <t xml:space="preserve">Objeto: Prestar servicios integrales de operación logística para apoyar la planeación, organización, ejecución y cierre de actividades institucionales, pedagógicas, participativas y protocolarias que desarrolle la Secretaría Distrital del Hábitat – SDHT</t>
  </si>
  <si>
    <t xml:space="preserve">Plazo de Ejecución Estimado</t>
  </si>
  <si>
    <t xml:space="preserve">6 meses</t>
  </si>
  <si>
    <t xml:space="preserve">Porcentaje intermediación techo</t>
  </si>
  <si>
    <t xml:space="preserve">Porcentaje Intermediación Ofertado</t>
  </si>
  <si>
    <t xml:space="preserve">Ítem</t>
  </si>
  <si>
    <t xml:space="preserve">Categoría</t>
  </si>
  <si>
    <t xml:space="preserve">Descripción del Bien o servicio - Factor de selección</t>
  </si>
  <si>
    <t xml:space="preserve">Unidad de medida </t>
  </si>
  <si>
    <t xml:space="preserve">PRECIO TECHO IVA INCLUIDO</t>
  </si>
  <si>
    <t xml:space="preserve">Precio ofertado antes de iva</t>
  </si>
  <si>
    <t xml:space="preserve">Precio ofertado IVA incluido</t>
  </si>
  <si>
    <t xml:space="preserve">Alimentos y Bebidas</t>
  </si>
  <si>
    <t xml:space="preserve">Refrigerios tipo A
•Producto de panadería: de sal o de dulce de 150 gramos o sándwich (pan tipo árabe, 2 rodajas de jamón de cordero de 70 gr, 2 rodajas de queso doble crema, 60 gr de lechuga rizada)
•Bebida: Jugo de fruta, leche o derivados, sorbetes, malteada, gaseosas (200ml) en empaque comercial duro, de vidrio o plástico o tetrapack o lata. No en bolsas
•Fruta de cosecha 150gr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</si>
  <si>
    <t xml:space="preserve">Unidad/persona</t>
  </si>
  <si>
    <t xml:space="preserve">Refrigerios tipo B
•Producto de panadería: de sal o de dulce de 200 gramos o sándwich (pan tipo árabe, 2 rodajas de jamón de cordero de 70 gr, 2 rodajas de queso doble crema, 60 gr de lechuga rizada)
•Bebida: jugo de caja de 200 ml, jugo de botella plástica de 300 ml, gaseosa botella plástica de 250 ml (tipo ziplock)
•Fruta de 150 gramos
•Postre entre 35 y 70 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</si>
  <si>
    <t xml:space="preserve">Refrigerio para protocolo
•Producto de panadería: muffins, sándwich gourmet, almojábana (200gr)
•Bebida: Jugo natural de frutas, brocheta de frutas. (16 onzas)
•Acompañamiento: pasteles, postres, dulces.(70gr)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</si>
  <si>
    <t xml:space="preserve">Desayuno Americano
-Bebida: Té, café, chocolate, yogurt, kumis, avena (12 onzas)
-Proteina: Huevos al gusto o tocineta (150gr)
-Cereal: Pan tostado, croissants, muffins o rollos de canela
-Fruta: Fruta de cosecha (100gr) o jugo de frutas (16 onzas)
-Grasas: Mantequilla (10gr)
-Dulce: Mermelada (15gr)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</si>
  <si>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 xml:space="preserve">Desayuno continental
-Bebida: Té, café, chocolate, yogurt, kumis, avena (12 onzas)
-Proteina: Huevos al gusto, queso, carne (200gr)
-Cereal: pan, arepa, galletas (100gr)
-Fruta: Fruta de cosecha (100gr) o jugo de frutas (16 onzas)
-Grasas: Mantequilla (10gr)
-Dulce: Mermelada (15gr)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</si>
  <si>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 xml:space="preserve">Desayuno light
-Bebida Caliente 20 onzas 
-Fruta fresca picada 150 gr en presentación de tres frutas. (Ej: papaya, mango, banano, fresas, piña, melón, etc.)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</si>
  <si>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 xml:space="preserve">Desayuno Típico 
-Caldo de costilla o tamal o changua
-Carbohidrato: pan o arepa 120gr
-Bebida caliente o fria 20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</si>
  <si>
    <t xml:space="preserve">Almuerzo corriente
-Entrada: sopa o crema o porción de fruta picada (fruta de cosecha) 16 onzas
-Plato fuerte: Proteína de origen animal 100% (Carnes: vacuna, cerdo, pollo ó pescado) 150gr
-Cereal: arroz  100gr
-Ensalada: de verduras o fruta 100gr
-Tubérculos: papa, yuca, plátano 100gr
-Bebida: jugo natural frutas o gaseosa 12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almuerzo y según la necesidad la entidad solicitará minímo tres (3) opciones de menú de almuerzo.</t>
  </si>
  <si>
    <t xml:space="preserve">Almuerzo ejecutivo
-Plato fuerte: Proteína de origen animal 100% (Carnes: vacuna, cerdo, pollo ó pescado) 200gr
-Cereal: arroz  100gr
-Ensalada: de verduras o fruta 100gr
-Tubérculos: papa, yuca, plátano 100gr
-Bebida: jugo natural frutas o gaseosa 16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almuerzo y según la necesidad la entidad solicitará minímo tres (3) opciones de menú de almuerzo.</t>
  </si>
  <si>
    <t xml:space="preserve">Almuerzo Buffet
Variedad de platos:
-Plato fuerte: 4 opciones de proteína de origen animal 100% (Carnes: vacuna, cerdo, pollo ó pescado) 250gr
-Carbohidratos: 5 opciones (ej: arroz, plátano, papa, yuca, tortas de zanahoria, espinacas etc)
-Ensalada: de verduras o fruta 150gr
-Bebida: 2 opciones de bebidas 250ml
-Postre: 3 opciones de postres 30gr y 70gr
Los productos relacionados en la descripción corresponden a las medidas proporcionales de composición del almuerzo, según la necesidad la entidad solicitará las opciones de menú del almuerzo.</t>
  </si>
  <si>
    <t xml:space="preserve">Punto de café sencillo 
Con capacidad 30  tintos, 30 aromáticas de sabores variados o té servidos en vaso biodegradable de 4 onzas, endulzantes, mezcladores.
agua servida en vaso material biodegradable de 10 onzas
Incluye el transporte, menaje y servicio</t>
  </si>
  <si>
    <t xml:space="preserve">Servicio/evento</t>
  </si>
  <si>
    <t xml:space="preserve">Punto de café sencillo 
Con capacidad 50  tintos, 50 aromáticas de sabores variados o té servidos en vaso biodegradable de 4 onzas, endulzantes, mezcladores.
agua servida en vaso material biodegradable de 10 onzas
Incluye el transporte, menaje y servicio</t>
  </si>
  <si>
    <t xml:space="preserve">Punto de café sencillo 
Con capacidad 100  tintos, 100 aromáticas de sabores variados o té servidos en vaso biodegradable de 4 onzas, endulzantes, mezcladores.
agua servida en vaso material biodegradable de 10 onzas
Incluye el transporte, menaje y servicio</t>
  </si>
  <si>
    <t xml:space="preserve">Estación de café breack
Con capacidad 30  tintos, 30 aromáticas o té servidos en vaso biodegradable de 4 onzas, acompañados de endulzantes, crema, galletas y colaciones.
agua servida en vaso material biodegradable de 10 onzas
Incluye el transporte, menaje y servicio</t>
  </si>
  <si>
    <t xml:space="preserve">Bebidas agua en bolsa (tamaño personal)</t>
  </si>
  <si>
    <t xml:space="preserve">Unidad</t>
  </si>
  <si>
    <t xml:space="preserve">Bebidas agua sin gas botella 600 ml.</t>
  </si>
  <si>
    <t xml:space="preserve">Bebidas agua con gas botella 600 ml. </t>
  </si>
  <si>
    <t xml:space="preserve">Garrafón de agua</t>
  </si>
  <si>
    <t xml:space="preserve">Gaseosa pequeña 250 ml</t>
  </si>
  <si>
    <t xml:space="preserve">Gaseosa litro</t>
  </si>
  <si>
    <t xml:space="preserve">Jugos naturales en agua o leche 250 ml</t>
  </si>
  <si>
    <t xml:space="preserve">Jugos en caja 200 ml</t>
  </si>
  <si>
    <t xml:space="preserve">Alojamiento</t>
  </si>
  <si>
    <t xml:space="preserve">Alojamiento habitación sencilla. Hotel 5 estrellas clasificación similar o análoga  incluye impuestos y seguro hotelero</t>
  </si>
  <si>
    <t xml:space="preserve">Noche</t>
  </si>
  <si>
    <t xml:space="preserve">Alojamiento habitación doble. Hotel 5 estrellas clasificación similar o análoga  incluye impuestos y seguro hotelero</t>
  </si>
  <si>
    <t xml:space="preserve">Alojamiento habitación sencilla. Hotel 4 estrellas clasificación similar o análoga  incluye impuestos y seguro hotelero</t>
  </si>
  <si>
    <t xml:space="preserve">Alojamiento habitación doble. Hotel 4 estrellas clasificación similar o análoga  incluye impuestos y seguro hotelero</t>
  </si>
  <si>
    <t xml:space="preserve">Alojamiento habitación sencilla. Hotel 3 estrellas clasificación similar o análoga  incluye impuestos y seguro hotelero</t>
  </si>
  <si>
    <t xml:space="preserve">Alojamiento habitación doble. Hotel 3 estrellas clasificación similar o análoga  incluye impuestos y seguro hotelero</t>
  </si>
  <si>
    <t xml:space="preserve">Equipos audiovisuales y tecnológicos</t>
  </si>
  <si>
    <t xml:space="preserve">Focos de luz luminarias portátiles y recargables, ideales para decoración e iluminación ambiental sin cables molestos. Suelen incorporar baterías LiPo o pilas, control remoto para cambios de color (multicolor/RGB), estructuras impermeables para exteriores (jardines/piscinas) y son resistentes a impactos</t>
  </si>
  <si>
    <t xml:space="preserve">Por evento</t>
  </si>
  <si>
    <t xml:space="preserve">Cubre cable de 1 metro de 4 conductos (yellowjacket)</t>
  </si>
  <si>
    <t xml:space="preserve">Computador portátil que incluye: procesador Intel Core i3 a 2,4ghz, memoria 750gb, RAM 8gb con unidad de DVD, monitor 14' led, Windows</t>
  </si>
  <si>
    <t xml:space="preserve">Computador portátil que incluye: procesador Intel Core i5 a 2,4ghz, memoria 750gb, RAM 8gb con unidad de DVD, monitor 14' led, Windows</t>
  </si>
  <si>
    <t xml:space="preserve">Tabletas entre 7" a 10", min 1,3ghz, memoria 8gb y RAM de 2gb.</t>
  </si>
  <si>
    <t xml:space="preserve">Cable proyector presentación Mac</t>
  </si>
  <si>
    <t xml:space="preserve">Par leds reflectores par 64 de 1000w</t>
  </si>
  <si>
    <t xml:space="preserve">Equipos de Sonido</t>
  </si>
  <si>
    <t xml:space="preserve">Sonido profesional indoor mínimo para conferencias 500 pax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y cajas necesarias.
Servicio incluye equipos, instalación, pruebas, operación básica y retiro</t>
  </si>
  <si>
    <t xml:space="preserve">Sonido profesional indoor mínimo para conferencias de 200 pax 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y cajas necesarias.
Servicio incluye equipos, instalación, pruebas, operación básica y retiro.</t>
  </si>
  <si>
    <t xml:space="preserve">Sonido profesional indoor mínimo para conferencias de 100 pax  (desde 51 hasta 100 personas)
Incluye equipos, instalación, pruebas, operación básica y retiro</t>
  </si>
  <si>
    <t xml:space="preserve">Sonido profesional indoor - outdoor desde 100 pax hasta 500 pax. (desde 101 hasta 500 personas) con relevos subwofer, monitores, amplificadores, line array.
Incluye equipos, instalación, pruebas, operación básica y retiro</t>
  </si>
  <si>
    <t xml:space="preserve">Sonido profesional indoor - outdoor desde 100 pax hasta 200 pax (desde 101 hasta 200personas) con  relevos subwofer, monitores, amplificadores, line array.
Incluye equipos, instalación, pruebas, operación básica y retiro</t>
  </si>
  <si>
    <t xml:space="preserve">Sonido profesional indoor - outdoor desde 500 pax hasta 2000 pax,(desde 501 hasta 2000 personas) con relevos subwofer, monitores, amplificadores, line array.
Incluye equipos, instalación, pruebas, operación básica y retiro</t>
  </si>
  <si>
    <t xml:space="preserve">Consola de sonido consola digital de 8 canales.
Incluye equipos, instalación, pruebas, operación básica y retiro</t>
  </si>
  <si>
    <t xml:space="preserve">Consola de sonido consola digital de 16 canales.
Incluye equipos, instalación, pruebas, operación básica y retiro</t>
  </si>
  <si>
    <t xml:space="preserve">Consola de sonido consola digital de 18 canales.
Incluye equipos, instalación, pruebas, operación básica y retiro</t>
  </si>
  <si>
    <t xml:space="preserve">Consola de sonido consola digital de 32 canales.
Incluye equipos, instalación, pruebas, operación básica y retiro</t>
  </si>
  <si>
    <t xml:space="preserve">Caja de prensa entradas balanceadas (XLR/nivel de línea), múltiples salidas XLR (usualmente de 12 minimo)  aisladas por transformador para evitar ruidos de masa, y opciones activas (con ganancia) o pasivas</t>
  </si>
  <si>
    <t xml:space="preserve">Micrófono inalámbrico incluye: 1 micrófono gemini con 40 metros de alcance real 1 cable de plug de 5 mts 1 caja de control de señal 1 adaptador de corriente 1 pila de 9 voltios recargable 1 cargador de pilas</t>
  </si>
  <si>
    <t xml:space="preserve">Micrófono de cabeza de boom incluye: - micrófono. - caña fibra de carbono - paravientos - peluche rodé</t>
  </si>
  <si>
    <t xml:space="preserve">Cuello de ganso preamplificador xlr incluido, montura anti-vibratoria, pantalla anti-viento de espuma a presión</t>
  </si>
  <si>
    <t xml:space="preserve">Bocina portátil con bluetooth Diseño vertical, conectividad Bluetooth, luces LED integradas y alta potencia (desde 20W hasta más de 1000W PMPO). Suelen incluir subwoofers de 8 a 15 pulgadas, entradas USB/MicroSD/Auxiliar, radio FM y micrófonos inalámbricos para karaoke.</t>
  </si>
  <si>
    <t xml:space="preserve">Megáfono de 100 W
Debe incluir pilas/batería cargada y prueba de funcionamiento.</t>
  </si>
  <si>
    <t xml:space="preserve">Megáfono de 50 W
Debe incluir pilas/batería cargada y prueba de funcionamiento.</t>
  </si>
  <si>
    <t xml:space="preserve">Cable de audio de 2 a 3 metros</t>
  </si>
  <si>
    <t xml:space="preserve">Radios Walkie Talkie Baofeng Bf-888s Uhf Con Audífo.
Debe incluir batería, cargador si aplica, canal configurado y prueba previa.</t>
  </si>
  <si>
    <t xml:space="preserve">Equipos Energía</t>
  </si>
  <si>
    <t xml:space="preserve">In-ear psm 900 sistema de monitorizacion personal</t>
  </si>
  <si>
    <t xml:space="preserve">Unidad/evento</t>
  </si>
  <si>
    <t xml:space="preserve">Multitomas de 6 puertos
Debe incluir instalación básica, retiro y condiciones seguras de uso.</t>
  </si>
  <si>
    <t xml:space="preserve">Distro de corriente</t>
  </si>
  <si>
    <t xml:space="preserve">Extensión eléctrica trifásica de 50m
Debe incluir instalación básica, retiro y condiciones seguras de uso.</t>
  </si>
  <si>
    <t xml:space="preserve">Parcial de 50 a 200 metros trifasica.</t>
  </si>
  <si>
    <t xml:space="preserve">Extensión eléctrica cable No.10 recauchutado de 100m
Debe incluir instalación básica, retiro y condiciones seguras de uso.</t>
  </si>
  <si>
    <t xml:space="preserve">Acometidas de corriente de 150m de 4 líneas
Debe incluir instalación básica, retiro y condiciones seguras de uso.</t>
  </si>
  <si>
    <t xml:space="preserve">Extensión eléctrica de 200M
Debe incluir instalación básica, retiro y condiciones seguras de uso.</t>
  </si>
  <si>
    <t xml:space="preserve">Alquiler de plantas eléctricas insonoras en tráiler de 25 kva.
Incluida operación durante la jornada, combustible, transporte ordinario, instalación, pruebas, cableado básico asociado, desmontaje y retiro.</t>
  </si>
  <si>
    <t xml:space="preserve">Alquiler de plantas eléctricas insonoras en tráiler de 50 kva.
Incluida operación durante la jornada, combustible, transporte ordinario, instalación, pruebas, cableado básico asociado, desmontaje y retiro.</t>
  </si>
  <si>
    <t xml:space="preserve">Alquiler de plantas eléctricas insonoras en tráiler de 60 kva.
Incluida operación durante la jornada, combustible, transporte ordinario, instalación, pruebas, cableado básico asociado, desmontaje y retiro.</t>
  </si>
  <si>
    <t xml:space="preserve">Alquiler de plantas eléctricas insonoras en tráiler de 100 kva.
Incluida operación durante la jornada, combustible, transporte ordinario, instalación, pruebas, cableado básico asociado, desmontaje y retiro.</t>
  </si>
  <si>
    <t xml:space="preserve">Alquiler de plantas eléctricas insonoras en tráiler de 150 kva.
Incluida operación durante la jornada, combustible, transporte ordinario, instalación, pruebas, cableado básico asociado, desmontaje y retiro.</t>
  </si>
  <si>
    <t xml:space="preserve">Alquiler de plantas eléctricas insonoras en tráiler de 165 kva.
Incluida operación durante la jornada, combustible, transporte ordinario, instalación, pruebas, cableado básico asociado, desmontaje y retiro.</t>
  </si>
  <si>
    <t xml:space="preserve">Equipos Video</t>
  </si>
  <si>
    <t xml:space="preserve">Distribuidor HDMI</t>
  </si>
  <si>
    <t xml:space="preserve">Puesto fijo de video</t>
  </si>
  <si>
    <t xml:space="preserve">Transmisión en Streaming, software especializado, Witcher de video, PC controlador y capturadora</t>
  </si>
  <si>
    <t xml:space="preserve">Cable de video HDMI de 25 o 50M</t>
  </si>
  <si>
    <t xml:space="preserve">Cable de video VGA de 50M</t>
  </si>
  <si>
    <t xml:space="preserve">Cable RCA de 50M</t>
  </si>
  <si>
    <t xml:space="preserve">Cabina de retorno de 12" RFC</t>
  </si>
  <si>
    <t xml:space="preserve">Televisor LED - LCD, con soporte, hd, Smart, entrada de diferentes formato de vídeo, de 32 a 40 pulgadas.
El valor incluye suministro del televisor según tamaño requerido, soporte, transporte ordinario, instalación básica, conexión, pruebas de funcionamiento, desmontaje y retiro</t>
  </si>
  <si>
    <t xml:space="preserve">Televisor LED - LCD, con soporte, hd, Smart, entrada de diferentes formato de vídeo, de 42 a 49 pulgadas.
El valor incluye suministro del televisor según tamaño requerido, soporte, transporte ordinario, instalación básica, conexión, pruebas de funcionamiento, desmontaje y retiro</t>
  </si>
  <si>
    <t xml:space="preserve">Televisor LED - LCD, con soporte, hd, Smart, entrada de diferentes formato de vídeo, de 65 pulgadas a 70 pulgadas.
El valor incluye suministro del televisor según tamaño requerido, soporte, transporte ordinario, instalación básica, conexión, pruebas de funcionamiento, desmontaje y retiro</t>
  </si>
  <si>
    <t xml:space="preserve">Televisor LED - LCD, con soporte, hd, Smart, entrada de diferentes formato de vídeo, de 100 pulgadas o similar.
El valor incluye suministro del televisor según tamaño requerido, soporte, transporte ordinario, instalación básica, conexión, pruebas de funcionamiento, desmontaje y retiro</t>
  </si>
  <si>
    <t xml:space="preserve">Pantalla led de 6x6 para exteriores o interiores, flexible, pitch 3 y 4, con estructura. Malla de leds, nodos LCD.
El valor incluye suministro del televisor según tamaño requerido, soporte, transporte ordinario, instalación básica, conexión, pruebas de funcionamiento, desmontaje y retiro</t>
  </si>
  <si>
    <t xml:space="preserve">Pantalla led de 4 x 3 para exteriores o interiores, flexible, pitch 3 y 4, con estructura, Malla de leds, nodos LCD.
El valor incluye suministro del televisor según tamaño requerido, soporte, transporte ordinario, instalación básica, conexión, pruebas de funcionamiento, desmontaje y retiro</t>
  </si>
  <si>
    <t xml:space="preserve">Pantalla led de 4 x 4 para exteriores o interiores, flexible, pitch 3 y 4, con estructura, Malla de leds, nodos LCD.
El valor incluye suministro del televisor según tamaño requerido, soporte, transporte ordinario, instalación básica, conexión, pruebas de funcionamiento, desmontaje y retiro</t>
  </si>
  <si>
    <t xml:space="preserve">Pantalla led de 3 x 3 para exteriores o interiores, flexible, pitch 3 y 4, con estructura, Malla de leds, nodos LCD.
El valor incluye suministro del televisor según tamaño requerido, soporte, transporte ordinario, instalación básica, conexión, pruebas de funcionamiento, desmontaje y retiro</t>
  </si>
  <si>
    <t xml:space="preserve">Telón de proyección 1,50m x 1,50m de trípode, de estructura gran formato para proyección frontal. Soportes y bases móviles para proyección de video beam.</t>
  </si>
  <si>
    <t xml:space="preserve">Telón de proyección 3m x 4m de trípode, de estructura gran formato para proyección frontal. Soportes y bases móviles para proyección de video beam.</t>
  </si>
  <si>
    <t xml:space="preserve">Video beam hd de 1000 a 5000 lumens cables y accesorios: VGA - RGB - RCA - S-video - video, compuesto - USB - HDMI - BNC, Stereo, audio, óptica, red, utp, coaxial, uniones, switchers, convertidores, splitters, amplificadores, multiplicadores, distribuidores, tarjetas de video, matrices de video, mezcladores de video, kramier, belden.</t>
  </si>
  <si>
    <t xml:space="preserve">Video beam hd de 5000 a 8000 lumens cables y accesorios: VGA - RGB - RCA - S-video - video, compuesto - USB - HDMI - BNC, Stereo, audio, óptica, red, utp, coaxial, uniones, switchers, convertidores, splitters, amplificadores, multiplicadores, distribuidores, tarjetas de video, matrices de video, mezcladores de video, kramier, belden.</t>
  </si>
  <si>
    <t xml:space="preserve">Alquiler de cámara profesional de video Full HD y digital con operador.</t>
  </si>
  <si>
    <t xml:space="preserve">Alquiler de cámara profesional de video Full HD y digital.</t>
  </si>
  <si>
    <t xml:space="preserve">Alquiler de cámara profesional de fotografía de gran formato y digital.</t>
  </si>
  <si>
    <t xml:space="preserve">Equipos de interpretación simultánea</t>
  </si>
  <si>
    <t xml:space="preserve">Cabina de traducción simultánea, Receptor para asistente, Audífono para receptor, Micrófono para interpretación o traducción, Consola / transmisor / sistema de interpretación simultánea</t>
  </si>
  <si>
    <t xml:space="preserve">Espacios / Salones</t>
  </si>
  <si>
    <t xml:space="preserve">Alquiler de espacios hasta 50 personas </t>
  </si>
  <si>
    <t xml:space="preserve">Evento/día</t>
  </si>
  <si>
    <t xml:space="preserve">Alquiler de espacios de 51 a 100 personas </t>
  </si>
  <si>
    <t xml:space="preserve">Alquiler de espacios de 101 a 200 personas </t>
  </si>
  <si>
    <t xml:space="preserve">Alquiler de espacios de 201 a 500 personas</t>
  </si>
  <si>
    <t xml:space="preserve">Alquiler de espacios de 501 a 1000 personas</t>
  </si>
  <si>
    <t xml:space="preserve">Estructuras Escénicas</t>
  </si>
  <si>
    <t xml:space="preserve">Tarima modular de 1.20m x 2.40m de hasta 4m de altura, de 1 a 4 niveles, sobre tarimas, con faldones, escaleras para el acceso y rampa para personas con discapacidad. Módulos de tablero de 1,20m x 2,40m, 1,10m x 2,20m o en medidas similares. Tarimas utilizadas para eventos de protocolo, conciertos, mesas presidenciales.</t>
  </si>
  <si>
    <t xml:space="preserve">Tarima modular de 2.40m x 2.40m de hasta 4m de altura, de 1 a 4 niveles, sobre tarimas, con faldones, escaleras para el acceso y rampa para personas con discapacidad. Módulos de tablero de 1,20m x 2,40m, 1,10m x 2,2m o en medidas similares. Tarimas utilizadas para eventos de protocolo, conciertos, mesas presidenciales.</t>
  </si>
  <si>
    <t xml:space="preserve">Tarima modular de 3.60m x 8.40m de hasta 4m de altura, de 1 a 4 niveles, sobre tarimas, con faldones, escaleras para el acceso y rampa para personas con discapacidad. Módulos de tablero de 1,20m x 2,40m, 1,10m x 2,20m o en medidas similares. Tarimas utilizadas para eventos de protocolo, conciertos, mesas presidenciales.</t>
  </si>
  <si>
    <t xml:space="preserve">Tarima Modular De 6m X 6m De Hasta 6m De Altura, De 1 A 4 Niveles, Sobre tarimas, Con Faldones, Escaleras Para El Acceso y rampa para personas con discapacidad. Módulos De Tablero De 1,20m X 2,40m, 1,10m X 2,20m O En Medidas Similares. Tarimas Utilizadas Para Eventos De Protocolo, Conciertos, Mesas Presidenciales.</t>
  </si>
  <si>
    <t xml:space="preserve">Gradería para Tarima con Capacidad Mínima de Cuarenta (40) Personas, y con Capacidad para albergar personas en condición de discapacidad.</t>
  </si>
  <si>
    <t xml:space="preserve">Módulos de piso base estructura en tubo rectangular de 5 x 2cm lámina tríplex de 18mm, ensamblada por medio de cuadro de ángulo de 1". Tableros de 2.44m x 1.22m o medidas similares. De color según la necesidad.</t>
  </si>
  <si>
    <t xml:space="preserve">Insumos Bioseguridad</t>
  </si>
  <si>
    <t xml:space="preserve">Alcohol glicerinado al 60%, 250 ml o 300 ml</t>
  </si>
  <si>
    <t xml:space="preserve">unidad</t>
  </si>
  <si>
    <t xml:space="preserve">Tapabocas quirurgico, caja por 100 unidades</t>
  </si>
  <si>
    <t xml:space="preserve">caja x 100</t>
  </si>
  <si>
    <t xml:space="preserve">Kit Sensibilización</t>
  </si>
  <si>
    <t xml:space="preserve">Kit de entrega para eventos (debe contener una bolsa ecológica, un botilito de 750 ml, un llavero y un detalle pequeño adicional). El tamaño de la bolsa ecológica debe permitir que se guarden los demás elementos del kit. No requiere logos de la Entidad.</t>
  </si>
  <si>
    <t xml:space="preserve">Kit</t>
  </si>
  <si>
    <t xml:space="preserve">Material de Apoyo</t>
  </si>
  <si>
    <t xml:space="preserve">Dummy inflable medidas; 4mx 3m x 1m. Material: tela lona campero ,100% poliéster, 98% impermeable. Peso:145.00 ± 6 gr/m². Ancho:150.00 ± 3 cm. Urdimbre: min. 259.00 kgf. Trama: min 1.80 kgf, repelencia a factores ambientales por su tratamiento con lafgard, rotector textil. Solidez del color a la migración. Resistente a la tensión y al rasgado sistema de anclaje de alta resistencia para  ser utilizado en césped y asfalto. Motor: sistema de aire (ventilador-inyector) con motor de 110 voltios, 3400 a 3600 rpm, arranque de 10 a 20 amperios y potencias entre 0.25 y 1.5 hp. Impresión: tintas solventes de gran fijación para exteriores, impresión full color en policromía.  Iluminación: fija la base con bombillos de 150 voltios, con protector.  metálico y con un interruptor exterior individual para el encendido. Incluye empaque y maletín de transporte en lona para todos los componentes.                                                             </t>
  </si>
  <si>
    <t xml:space="preserve">Impresión escarapela / Adhesivo</t>
  </si>
  <si>
    <t xml:space="preserve">Portaescarapela (plástica con cordón)</t>
  </si>
  <si>
    <t xml:space="preserve">Sistema de Araña de  2 metros x 1 metro en banner de 13 onzas impreso mínimo a 1440 dpi.</t>
  </si>
  <si>
    <t xml:space="preserve">Pendones tipo roll up 2 x 1 metros</t>
  </si>
  <si>
    <t xml:space="preserve">Pendón de 100 x 200 cm impreso en banner a 4X0 tintas con soporte tipo araña </t>
  </si>
  <si>
    <t xml:space="preserve">Mobiliario logístico</t>
  </si>
  <si>
    <t xml:space="preserve">Sillas plásticas blancas con apoya brazo (alquiler de silla plástica apilable. Largo: 54.2, ancho: 55.5 cms, alto: 74.5 cms)</t>
  </si>
  <si>
    <t xml:space="preserve">Sillas plásticas blancas sin apoya brazo (alquiler de silla plástica apilable. Largo: 51.5, ancho: 47 cms, alto: 87.5 cms)</t>
  </si>
  <si>
    <t xml:space="preserve">Mesa plástica blanca cuadrada (alquiler de mesa plástica. Largo: 90 cms, ancho: 90 cms, alto: 71 cms)</t>
  </si>
  <si>
    <t xml:space="preserve">Alquiler de Poltrona gris o blanca con una dimensión 62 x 62 x 76 con un ancho de 62cm y un alto de 62 cm, estilo deco vintage moderno con material de estructura en mdf y metal y material del tapiz poliester.</t>
  </si>
  <si>
    <t xml:space="preserve">Alquiler de Tablón rectangular para eventos en madera con base metálica plegable, de 60x180x75</t>
  </si>
  <si>
    <t xml:space="preserve">Alquiler de Manteles de tela para tablón con tapa al piso. Las telas pueden ser póliester, tafetán, gabardina y telas antimanchas blancas, rojas o negras. (generalmente de 240m x 0,70m o 2,44m x 0,75 m ), el mantel ideal para tapa al piso (caída de debe medir de 70-75 cm) debe medir 380m x 210m o 4:00 m x 220 m .  Esta medida cubre la superficie y llega hasta el suelo por los cuatro lados, cubriendo las patas del tablón</t>
  </si>
  <si>
    <t xml:space="preserve">Alquiler de Mesas Cocteleras en vidrio y base en acero inoxidable Medidas Diámetro: 60 cm Alto: 1.02 cm.</t>
  </si>
  <si>
    <t xml:space="preserve">Alquiler de Silla Interlocutora  Ancho : 42 cm  Dimensiones : 42 x 84 x 53 cm  Alto : 84 cm</t>
  </si>
  <si>
    <t xml:space="preserve">Alquiler de Sillas Cocteleras con una dimensión de 30 x 65.5 x 40.5, material de tapiz prolipropileno con un ancho de 38cm y una altura de 65.5cm.</t>
  </si>
  <si>
    <t xml:space="preserve">Personal Intérprete</t>
  </si>
  <si>
    <t xml:space="preserve">Intérprete de idioma inglés-español expreiencia mínimo 1 año en interpretación consecutiva, simultánea o de enlace en eventos institucionales, académicos, protocolarios, reuniones, conferencias o espacios de participación.</t>
  </si>
  <si>
    <t xml:space="preserve"> Por evento </t>
  </si>
  <si>
    <t xml:space="preserve">Personal Aseo</t>
  </si>
  <si>
    <t xml:space="preserve">Persona de aseo y mantenimiento locativo, expriencia mínimo 6 meses en labores de aseo, limpieza, apoyo en eventos, instalaciones institucionales, auditorios, salones, baños, zonas comunes o espacios de alta afluencia.</t>
  </si>
  <si>
    <t xml:space="preserve">Personal Asistencial</t>
  </si>
  <si>
    <t xml:space="preserve">Brigadista de eventos, experiencia 6 meses a 1 año como brigadista, apoyo de emergencias, logística de seguridad, evacuación, atención inicial o acompañamiento en eventos, con extintor multiproposito de 10 lb </t>
  </si>
  <si>
    <t xml:space="preserve">Profesional en Medicina con título válido en Colombia, inscripción vigente en RETHUS y tarjeta profesional, con experiencia profesional de mínimo 2 años, preferiblemente en urgencias, atención prehospitalaria, eventos masivos, brigadas de salud o atención de emergencias.</t>
  </si>
  <si>
    <t xml:space="preserve">Paramédico o auxiliar de enfermería según aplique. Inscripción vigente en RETHUS. Certificación vigente en primeros auxilios y soporte vital básico, experiencia mínimo 1 año en atención prehospitalaria, urgencias, ambulancia, primeros auxilios, brigadas de salud o eventos.</t>
  </si>
  <si>
    <t xml:space="preserve">Personal Logístico</t>
  </si>
  <si>
    <t xml:space="preserve">Auxiliar logístico / orientador / guía de sala, experiencia Mínimo 6 meses en logística de eventos, orientación de público, atención al ciudadano, registro de asistentes, acomodación, apoyo en salas o actividades institucionales.</t>
  </si>
  <si>
    <t xml:space="preserve">Personal Pedagógico</t>
  </si>
  <si>
    <t xml:space="preserve">Tallerista / facilitador pedagógico, experiencia mínimo 1 año en facilitación de talleres, procesos pedagógicos, actividades comunitarias, participación ciudadana, formación, socialización institucional o trabajo con comunidades.</t>
  </si>
  <si>
    <t xml:space="preserve">Personal Protocolario</t>
  </si>
  <si>
    <t xml:space="preserve">Maestro de ceremonias / presentador expriencia mínimo 1 año en presentación, conducción o moderación de eventos institucionales, pedagógicos, culturales, participativos o protocolarios. Para eventos de alta visibilidad podrá exigirse mayor experiencia.</t>
  </si>
  <si>
    <t xml:space="preserve">Animador  - Dj. Experiencia mínimo 1 año en animación, musicalización o conducción dinámica de eventos institucionales, culturales, recreativos, comunitarios, pedagógicos o protocolarios</t>
  </si>
  <si>
    <t xml:space="preserve">Mesero / mesero de protocolo: 6 meses a 1 año en servicio de alimentos, catering, atención de mesa, protocolo o eventos institucionales.</t>
  </si>
  <si>
    <t xml:space="preserve">Personal Seguridad</t>
  </si>
  <si>
    <t xml:space="preserve">Guarda de seguridad privada con arma, un (1) año de experiencia. Este servicio deberá prestarse mediante empresa de vigilancia y seguridad privada debidamente autorizada, con personal acreditado y con los permisos correspondientes para el uso, tenencia o porte del arma asignada, según la normatividad vigente. 
 </t>
  </si>
  <si>
    <t xml:space="preserve">Guarda de seguridad privada sin arma.  un (1) año de experiencia Este servicio deberá prestarse sin arma y a través de empresa de vigilancia y seguridad privada debidamente autorizada cuando la normatividad aplicable así lo exija.</t>
  </si>
  <si>
    <t xml:space="preserve">Personal técnico</t>
  </si>
  <si>
    <t xml:space="preserve">Técnico de iluminación con experiencia mínimo 1 año en montaje, configuración, direccionamiento y operación de sistemas de iluminación para eventos, auditorios, ferias, actividades institucionales o escenarios similares.</t>
  </si>
  <si>
    <t xml:space="preserve">Técnico de video / técnico audiovisual, con experiencia mínimo 1 año en montaje, configuración y operación de equipos audiovisuales, pantallas, cámaras, proyectores, transmisión, grabación o eventos en vivo</t>
  </si>
  <si>
    <t xml:space="preserve">Técnico de sonido con experiencia mínimo 1 año en montaje, configuración, mezcla y operación de audio para eventos presenciales, híbridos o virtuales.</t>
  </si>
  <si>
    <t xml:space="preserve">Técnico de sistemas con experiencia mínimo 1 año en soporte técnico de equipos de cómputo, redes, conectividad, plataformas de videoconferencia, proyección, streaming, formularios digitales o registro de asistentes.</t>
  </si>
  <si>
    <t xml:space="preserve">Operador de streaming / realizador virtual con expreincia mínimo 1 año en transmisión de eventos virtuales o híbridos, manejo de plataformas de streaming, realización multicámara, mezcla de escenas, audio, video y grabación</t>
  </si>
  <si>
    <t xml:space="preserve">Producción Logística</t>
  </si>
  <si>
    <t xml:space="preserve">Alquiler Carpa 2m x 2m adaptables a cualquier espacio, techo y paredes deben ser de lona impermeable, electro selladas, con ventanas, puertas con cremallera, blancas, negras o transparentes.</t>
  </si>
  <si>
    <t xml:space="preserve">Alquiler Carpa 3m x 3m adaptables a cualquier espacio, techo y paredes deben ser de lona impermeable, electro selladas, con ventanas, puertas con cremallera, blancas, negras o transparentes.</t>
  </si>
  <si>
    <t xml:space="preserve">Alquiler Carpa 4m x 4m adaptables a cualquier espacio, techo y paredes deben ser de lona impermeable, electro selladas, con ventanas, puertas con cremallera, blancas, negras o transparentes.</t>
  </si>
  <si>
    <t xml:space="preserve">Alquiler Pabellones modulares tipo hangar: 12m x 6m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t>
  </si>
  <si>
    <t xml:space="preserve">Alquiler Pabellones modulares tipo hangar: 12m x 30m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 Se requieren disponibles en blanco, negro y transparente.</t>
  </si>
  <si>
    <t xml:space="preserve">Alquiler Pabellones modulares tipo hangar: 12m x 18m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 Se requieren disponibles en blanco, negro y transparente.</t>
  </si>
  <si>
    <t xml:space="preserve">Alquiler Carpas tipo pagoda 2m x 2m. Debe incluir servicio de montaje, desmontaje y transporte. Escenografía (estructuras)</t>
  </si>
  <si>
    <t xml:space="preserve">Alquiler Canal de 7x25 para union de carpas </t>
  </si>
  <si>
    <t xml:space="preserve">Vallas de seguridad de lámina, de rejilla según especificaciones IDIGER. Deben ser certificadas por la empresa propietaria. </t>
  </si>
  <si>
    <t xml:space="preserve">Metro lineal/día</t>
  </si>
  <si>
    <t xml:space="preserve">Separadores de fila postes de 0.70m, de cordón negro o rojo. </t>
  </si>
  <si>
    <t xml:space="preserve">Unidad/día</t>
  </si>
  <si>
    <t xml:space="preserve">Servcicios Sanitarios</t>
  </si>
  <si>
    <t xml:space="preserve">Baños portátiles que incluyan mantenimiento durante el desarrollo del evento.</t>
  </si>
  <si>
    <t xml:space="preserve">Baños portátiles para personas en condición de discapacidad que incluyan mantenimiento durante el desarrollo del evento.</t>
  </si>
  <si>
    <t xml:space="preserve">Servicios Asistenciales</t>
  </si>
  <si>
    <t xml:space="preserve">Puesto Básico de primeros auxilios deberá estar conformado, como mínimo, por un auxiliar de enfermería, paramédico, tecnólogo en atención prehospitalaria o auxiliar de primeros auxilios, con formación y certificaciones vigentes según corresponda. Este puesto deberá contar con dotación básica para atención inicial de urgencias, elementos de bioseguridad, botiquín, insumos de curación, equipos básicos de valoración, camilla portátil cuando aplique, señalización visible, formatos de registro de atención y comunicación permanente con el coordinador del evento, brigadistas y responsables del Plan de Emergencias y Contingencias.</t>
  </si>
  <si>
    <t xml:space="preserve">Puesto de primeros auxilios con médico deberá estar conformado, como mínimo, por un profesional en Medicina con inscripción vigente en RETHUS y un auxiliar de enfermería o paramédico o tecnólogo en atención prehospitalaria o auxiliar de primeros auxilios. Este puesto deberá contar con los elementos del puesto básico, más las condiciones necesarias para la valoración médica inicial, atención de situaciones de salud, coordinación de remisiones, activación de rutas de emergencia, registro de atenciones y presentación de reporte final de novedades.</t>
  </si>
  <si>
    <t xml:space="preserve">Servicio de máquina de bomberos</t>
  </si>
  <si>
    <t xml:space="preserve">Ambulancia medicalizada con personal de primeros auxilios y médico.</t>
  </si>
  <si>
    <t xml:space="preserve">Servicio/hora</t>
  </si>
  <si>
    <t xml:space="preserve">Servicios Conectividad</t>
  </si>
  <si>
    <t xml:space="preserve">Router inalámbrico Doble Banda: 5 GHz y 2.4 GHz para WiFi de alto rendimiento Tecnologia OFDMA para transmisión simultanea Tecnologia One Mesh para mayor cobertura  TP-Link HomeShield para seguridad avanzada en la red 4 Puertos LAN 10/100/1000 mbps para conexiones cableadas</t>
  </si>
  <si>
    <t xml:space="preserve">Canal dedicado de internet de 50 megas
Incluye: Instalación, configuración, puesta en marcha, canal simétrico, equipos necesarios, pruebas previas, soporte técnico durante el evento y retiro del servicio.</t>
  </si>
  <si>
    <t xml:space="preserve">Servicio/día</t>
  </si>
  <si>
    <t xml:space="preserve">Canal dedicado de internet de 100 megas
Incluye: Instalación, configuración, puesta en marcha, canal simétrico, equipos necesarios, pruebas previas, soporte técnico durante el evento y retiro del servicio.</t>
  </si>
  <si>
    <t xml:space="preserve">Canal dedicado de internet de 200 megas
Incluye: Instalación temporal, configuración, equipos activos, pruebas, soporte técnico, monitoreo, puesta en marcha y retiro del servicio.</t>
  </si>
  <si>
    <t xml:space="preserve">Canal dedicado Stark Link de 30 megas con su cable de red</t>
  </si>
  <si>
    <t xml:space="preserve">Canal de internet de radio enlace de 50 megas con su cable de red</t>
  </si>
  <si>
    <t xml:space="preserve">Canal de internet de radio enlace de 200 megas con su cable de red</t>
  </si>
  <si>
    <t xml:space="preserve">Canal de internet de radio enlace de 500 megas con su cable de red</t>
  </si>
  <si>
    <t xml:space="preserve">Modem Intenet Portátil: Alquiler Modem Internet Portátil. Min. 20-30  Mbps, sistema móvil hasta para 10 computadores.incluyendo: instalación y desinstalación</t>
  </si>
  <si>
    <t xml:space="preserve">Modem Internet Portátil con internet ilimitado incluyendo: instalación y desinstalación</t>
  </si>
  <si>
    <t xml:space="preserve">Puntos fisicos de internet de 30 a 50 metros.</t>
  </si>
  <si>
    <t xml:space="preserve">DISTRIBUIDOR ANTENAS EV RE3-ACC-AASP 470-960 MHZ (sonido)</t>
  </si>
  <si>
    <t xml:space="preserve">Stands y escenografía</t>
  </si>
  <si>
    <t xml:space="preserve">Stand para eventos de 10 m2, incluye conceptualización, elaboración, decoración, mobiliario, montaje, logos del stand para ferias, congresos, seminarios, activaciones, marchas, concentraciones y otros espacios con los siguientes componentes: • bodega con cerramiento de paneles con acabado en pintura color blanco. Puerta de ingreso con cerradura. • exhibidores laterales con entrepaños para exhibición de publicaciones, con acrílicos externos. • muros independientes con base y acabado en pintura color blanco • Counter de atención compuesto por tres módulos, cada uno con su respectiva silla, incluye branding en impresión digital sobre vinilo adhesivo mate instalado • zona de vip conformada por 4 pufs cuadrados tapizados, sofá blanco tapizado y mesa de centro • piso general en alfombra con base de madera.</t>
  </si>
  <si>
    <t xml:space="preserve">Stand para eventos de 12 m2, incluye conceptualización, elaboración, decoración, mobiliario, montaje, logos del stand para ferias, congresos, seminarios, activaciones, marchas, concentraciones y otros espacios con los siguientes componentes: • bodega con cerramiento de paneles con acabado en pintura color blanco. Puerta de ingreso con cerradura. • exhibidores laterales con entrepaños para exhibición de publicaciones, con acrílicos externos. • muros independientes con base y acabado en pintura color blanco • Counter de atención compuesto por tres módulos, cada uno con su respectiva silla, incluye branding en impresión digital sobre vinilo adhesivo mate instalado • zona de vip conformada por 4 pufs cuadrados tapizados, sofá blanco tapizado y mesa de centro • piso general en alfombra con base de madera. </t>
  </si>
  <si>
    <t xml:space="preserve">Transporte especial de carga - Mobiliario SDHT</t>
  </si>
  <si>
    <t xml:space="preserve">Vehículo tipo camión furgón largo, camión carrozado, planchón o equivalente, con dimensiones útiles suficientes para transportar piezas de hasta seis metros (6 m) de largo y paneles planos de hasta dos metros con diez centímetros (2,10 m) de alto; sistema de aseguramiento de carga, protección contra golpes, amarre, transporte desde el punto de origen hasta el punto de destino definido por la Entidad y entrega en sitio. El servicio aplicará únicamente para el traslado de mobiliario, stands o elementos de propiedad de la Entidad, previa solicitud y aprobación de la supervisión.
No aplica para el transporte ordinario de bienes, equipos, materiales, mobiliario o insumos suministrados por el operador logístico, cuyos costos deberán estar incluidos en el valor unitario del respectivo ítem del tarifario.</t>
  </si>
  <si>
    <t xml:space="preserve">Servicio/Trayectos (ida y regreso)</t>
  </si>
  <si>
    <t xml:space="preserve">TOTAL PRECIOS UNITARIOS TECHO</t>
  </si>
  <si>
    <t xml:space="preserve">Observaciones: 
1. El valor de la propuesta sera la sumatoria de cada uno de los items. 
2. El proponente deberá diligenciar la totalidad de los precios unitarios del tarifario. No se aceptan valores en blanco, cero (0) o negativos, ni valores unitarios que superen el respectivo precio techo IVA incluido. La omisión de un precio unitario se entenderá como ítem sin diligenciar.
3. El valor unitario deberá incluir todos los costos directos, indirectos y tributos a que haya lugar.
4. El valor de los refrigerios, desayunos y almuerzos debe incluir el empaque y los elementos ordinarios necesarios para entregar y consumir el alimento: recipiente, bolsa de papel, cubiertos cuando aplique, servilleta, transporte, entrega en sitio y recolección básica de residuos.
5. Solamente se deben diligenciar los campos que se encuentran en amarillo.</t>
  </si>
  <si>
    <t xml:space="preserve">ADRIANA PEÑA ARIAS, CC 63290938, GOLD LOGISTIC SAS</t>
  </si>
  <si>
    <t xml:space="preserve">Nombre del Representante Legal 
</t>
  </si>
  <si>
    <t xml:space="preserve">Firma Representante Legal</t>
  </si>
  <si>
    <t xml:space="preserve">JUSTIFICACIÓN DE VALORES (desagregación del precio ofertado IVA incluido)</t>
  </si>
  <si>
    <t xml:space="preserve">VERIFICACIÓN DEL DESCUENTO</t>
  </si>
  <si>
    <t xml:space="preserve">COSTOS</t>
  </si>
  <si>
    <t xml:space="preserve">GASTOS GENERALES</t>
  </si>
  <si>
    <t xml:space="preserve">IMPREVISTOS</t>
  </si>
  <si>
    <t xml:space="preserve">UTILIDAD</t>
  </si>
  <si>
    <t xml:space="preserve">Precio unitario inicial ofertado antes de IVA</t>
  </si>
  <si>
    <t xml:space="preserve">% descuento aplicado</t>
  </si>
  <si>
    <t xml:space="preserve">Control</t>
  </si>
  <si>
    <t xml:space="preserve">JUSTIFICACIÓN</t>
  </si>
  <si>
    <t xml:space="preserve">GOLD LOGISTIC SAS, comprometido con el apoyo de oportunidades para la mano de obra local, ha establecido alianzas estratégicas con productores y proveedores de alimentos y bebidas. Estas alianzas, junto con la compra por volumen y la eliminación de intermediarios, nos permiten obtener mejores costos en el suministro de alimentación, sin afectar el gramaje, la calidad ni las condiciones de entrega exigidas, beneficiando tanto a nuestras operaciones como a las comunidades locales y a su vez a la entidad.</t>
  </si>
  <si>
    <t xml:space="preserve">GOLD LOGISTIC SAS cuenta con convenios corporativos y tarifas negociadas con cadenas hoteleras y operadores de alojamiento. El volumen de reservas que gestionamos nos permite acceder a tarifas preferenciales por debajo de la tarifa pública (rack), manteniendo la categoría, los impuestos y el seguro hotelero exigidos, lo que se traduce en un menor valor para la entidad.</t>
  </si>
  <si>
    <t xml:space="preserve">Las tarifas ofrecidas se fundamentan en los precios competitivos que obtenemos de nuestros proveedores aliados, lo que nos permite garantizar las mejores tarifas para el suministro y alquiler de equipos técnicos (audiovisuales, sonido, video, energía e interpretación). Contamos con disponibilidad de equipos propios y de aliados, lo que reduce costos de transporte, montaje y operación, y nos ayuda a mantener costos bajos y ofrecer servicios más accesibles a nuestros clientes, cumpliendo las especificaciones técnicas requeridas.</t>
  </si>
  <si>
    <t xml:space="preserve">GOLD LOGISTIC SAS tiene alianzas estratégicas con centros de eventos, hoteles y auditorios, que nos otorgan tarifas preferenciales por recurrencia y volumen de eventos. Esto nos permite ofrecer el alquiler de espacios a un menor valor, garantizando la capacidad, dotación y condiciones exigidas por la entidad.</t>
  </si>
  <si>
    <t xml:space="preserve">Nuestros precios se justifican debido a nuestras alianzas estratégicas para el alquiler y suministro de mobiliario, estructuras y elementos de producción logística, lo que nos permite obtener costos de alquiler significativamente menores gracias a la optimización en el acceso a estos implementos y a la reducción en gastos de transporte y logística, obteniendo tarifas más favorables para GOLD LOGISTIC SAS y para la entidad.</t>
  </si>
  <si>
    <t xml:space="preserve">Los valores ofertados se soportan en acuerdos directos con talleres de impresión, publicidad y proveedores de insumos, con quienes negociamos compras por volumen sin intermediación. Esto nos permite obtener precios de fábrica en material de apoyo, kits e insumos, cumpliendo con las especificaciones, artes y calidades definidas por la entidad.</t>
  </si>
  <si>
    <t xml:space="preserve">Como empresa, siempre garantizando y priorizando la mano de obra local, ofrecemos tarifas diferenciales que aseguran las mejores condiciones para la contratación de personal en diversas áreas y especialidades, con el pago de prestaciones sociales y seguridad social de ley. Esto nos permite mantener costos competitivos y apoyar el desarrollo económico de las comunidades locales.</t>
  </si>
  <si>
    <t xml:space="preserve">GOLD LOGISTIC SAS cuenta con alianzas con empresas especializadas y debidamente habilitadas para la prestación de servicios sanitarios y asistenciales (baños portátiles, atención prehospitalaria, ambulancia y bomberos). La contratación recurrente con estos aliados nos permite acceder a tarifas preferenciales, manteniendo el cumplimiento de la normatividad y los requisitos de habilitación exigidos.</t>
  </si>
  <si>
    <t xml:space="preserve">Las tarifas ofrecidas se fundamentan en acuerdos comerciales con proveedores de telecomunicaciones e internet, que nos permiten acceder a precios corporativos en canales dedicados, radioenlaces, equipos de red y modems. La disponibilidad de equipos propios y de aliados reduce los costos de instalación y desinstalación, garantizando la velocidad y estabilidad requeridas por la entidad.</t>
  </si>
  <si>
    <t xml:space="preserve">GOLD LOGISTIC SAS cuenta con aliados transportadores de carga con disponibilidad de vehículos tipo furgón, carrozado y planchón, lo que nos permite optimizar rutas, reducir tiempos muertos y ofrecer tarifas más favorables por trayecto, garantizando el cuidado del mobiliario y el cumplimiento de los requisitos legales del transporte.</t>
  </si>
</sst>
</file>

<file path=xl/styles.xml><?xml version="1.0" encoding="utf-8"?>
<styleSheet xmlns="http://schemas.openxmlformats.org/spreadsheetml/2006/main">
  <numFmts count="6">
    <numFmt numFmtId="164" formatCode="General"/>
    <numFmt numFmtId="165" formatCode="0%"/>
    <numFmt numFmtId="166" formatCode="0.00%"/>
    <numFmt numFmtId="167" formatCode="0"/>
    <numFmt numFmtId="168" formatCode="&quot;$ &quot;#,##0.00"/>
    <numFmt numFmtId="169" formatCode="&quot;$ &quot;#,##0"/>
  </numFmts>
  <fonts count="15">
    <font>
      <sz val="11"/>
      <color theme="1"/>
      <name val="Aptos Narrow"/>
      <family val="2"/>
      <charset val="1"/>
    </font>
    <font>
      <sz val="10"/>
      <name val="Arial"/>
      <family val="0"/>
    </font>
    <font>
      <sz val="10"/>
      <name val="Arial"/>
      <family val="0"/>
    </font>
    <font>
      <sz val="10"/>
      <name val="Arial"/>
      <family val="0"/>
    </font>
    <font>
      <sz val="10"/>
      <color rgb="FF000000"/>
      <name val="Arial"/>
      <family val="2"/>
      <charset val="1"/>
    </font>
    <font>
      <sz val="11"/>
      <color theme="1"/>
      <name val="Times New Roman"/>
      <family val="1"/>
      <charset val="1"/>
    </font>
    <font>
      <b val="true"/>
      <sz val="16"/>
      <color theme="1"/>
      <name val="Times New Roman"/>
      <family val="1"/>
      <charset val="1"/>
    </font>
    <font>
      <b val="true"/>
      <sz val="14"/>
      <color theme="0"/>
      <name val="Times New Roman"/>
      <family val="1"/>
      <charset val="1"/>
    </font>
    <font>
      <b val="true"/>
      <sz val="11"/>
      <color theme="0"/>
      <name val="Times New Roman"/>
      <family val="1"/>
      <charset val="1"/>
    </font>
    <font>
      <b val="true"/>
      <sz val="12"/>
      <name val="Times New Roman"/>
      <family val="1"/>
      <charset val="1"/>
    </font>
    <font>
      <b val="true"/>
      <sz val="11"/>
      <color theme="1"/>
      <name val="Times New Roman"/>
      <family val="1"/>
      <charset val="1"/>
    </font>
    <font>
      <b val="true"/>
      <sz val="10"/>
      <color theme="1"/>
      <name val="Times New Roman"/>
      <family val="1"/>
      <charset val="1"/>
    </font>
    <font>
      <b val="true"/>
      <sz val="11"/>
      <color rgb="FF000000"/>
      <name val="Times New Roman"/>
      <family val="1"/>
      <charset val="1"/>
    </font>
    <font>
      <sz val="11"/>
      <color rgb="FF000000"/>
      <name val="Times New Roman"/>
      <family val="1"/>
      <charset val="1"/>
    </font>
    <font>
      <i val="true"/>
      <sz val="9"/>
      <name val="Times New Roman"/>
      <family val="0"/>
      <charset val="1"/>
    </font>
  </fonts>
  <fills count="8">
    <fill>
      <patternFill patternType="none"/>
    </fill>
    <fill>
      <patternFill patternType="gray125"/>
    </fill>
    <fill>
      <patternFill patternType="solid">
        <fgColor rgb="FF388E7A"/>
        <bgColor rgb="FF008080"/>
      </patternFill>
    </fill>
    <fill>
      <patternFill patternType="solid">
        <fgColor theme="0" tint="-0.25"/>
        <bgColor rgb="FFD9D9D9"/>
      </patternFill>
    </fill>
    <fill>
      <patternFill patternType="solid">
        <fgColor rgb="FFFFC000"/>
        <bgColor rgb="FFFF9900"/>
      </patternFill>
    </fill>
    <fill>
      <patternFill patternType="solid">
        <fgColor rgb="FFFFFFA3"/>
        <bgColor rgb="FFFFFFCC"/>
      </patternFill>
    </fill>
    <fill>
      <patternFill patternType="solid">
        <fgColor theme="0"/>
        <bgColor rgb="FFFFFFCC"/>
      </patternFill>
    </fill>
    <fill>
      <patternFill patternType="solid">
        <fgColor theme="0" tint="-0.15"/>
        <bgColor rgb="FFBFBFBF"/>
      </patternFill>
    </fill>
  </fills>
  <borders count="18">
    <border diagonalUp="false" diagonalDown="false">
      <left/>
      <right/>
      <top/>
      <bottom/>
      <diagonal/>
    </border>
    <border diagonalUp="false" diagonalDown="false">
      <left style="medium"/>
      <right style="medium"/>
      <top style="medium"/>
      <bottom style="thin"/>
      <diagonal/>
    </border>
    <border diagonalUp="false" diagonalDown="false">
      <left style="medium"/>
      <right style="medium"/>
      <top style="thin"/>
      <bottom style="thin"/>
      <diagonal/>
    </border>
    <border diagonalUp="false" diagonalDown="false">
      <left style="medium"/>
      <right/>
      <top/>
      <bottom/>
      <diagonal/>
    </border>
    <border diagonalUp="false" diagonalDown="false">
      <left/>
      <right style="medium"/>
      <top/>
      <bottom/>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bottom style="thin"/>
      <diagonal/>
    </border>
    <border diagonalUp="false" diagonalDown="false">
      <left style="thin"/>
      <right/>
      <top style="thin"/>
      <bottom style="thin"/>
      <diagonal/>
    </border>
    <border diagonalUp="false" diagonalDown="false">
      <left style="thin"/>
      <right/>
      <top/>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right/>
      <top/>
      <bottom style="medium"/>
      <diagonal/>
    </border>
    <border diagonalUp="false" diagonalDown="false">
      <left style="medium"/>
      <right/>
      <top/>
      <bottom style="medium"/>
      <diagonal/>
    </border>
    <border diagonalUp="false" diagonalDown="false">
      <left/>
      <right style="medium"/>
      <top/>
      <bottom style="medium"/>
      <diagonal/>
    </border>
    <border diagonalUp="false" diagonalDown="false">
      <left style="thin"/>
      <right style="medium"/>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5"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true" indent="0" shrinkToFit="false"/>
      <protection locked="true" hidden="false"/>
    </xf>
    <xf numFmtId="164" fontId="5" fillId="0" borderId="3" xfId="0" applyFont="true" applyBorder="true" applyAlignment="true" applyProtection="false">
      <alignment horizontal="general"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5" fillId="0" borderId="4" xfId="0" applyFont="true" applyBorder="true" applyAlignment="true" applyProtection="false">
      <alignment horizontal="general" vertical="center" textRotation="0" wrapText="false" indent="0" shrinkToFit="false"/>
      <protection locked="true" hidden="false"/>
    </xf>
    <xf numFmtId="164" fontId="8" fillId="2" borderId="5" xfId="0" applyFont="true" applyBorder="true" applyAlignment="true" applyProtection="false">
      <alignment horizontal="center" vertical="center" textRotation="0" wrapText="true" indent="0" shrinkToFit="false"/>
      <protection locked="true" hidden="false"/>
    </xf>
    <xf numFmtId="164" fontId="9" fillId="0" borderId="6" xfId="0" applyFont="true" applyBorder="true" applyAlignment="true" applyProtection="false">
      <alignment horizontal="center" vertical="center" textRotation="0" wrapText="true" indent="0" shrinkToFit="false"/>
      <protection locked="true" hidden="false"/>
    </xf>
    <xf numFmtId="164" fontId="10" fillId="0" borderId="7" xfId="0" applyFont="true" applyBorder="true" applyAlignment="true" applyProtection="false">
      <alignment horizontal="left" vertical="center" textRotation="0" wrapText="true" indent="2" shrinkToFit="false"/>
      <protection locked="true" hidden="false"/>
    </xf>
    <xf numFmtId="164" fontId="11" fillId="3" borderId="7" xfId="0" applyFont="true" applyBorder="true" applyAlignment="true" applyProtection="false">
      <alignment horizontal="right" vertical="center" textRotation="0" wrapText="true" indent="0" shrinkToFit="false"/>
      <protection locked="true" hidden="false"/>
    </xf>
    <xf numFmtId="166" fontId="10" fillId="0" borderId="7" xfId="19" applyFont="true" applyBorder="true" applyAlignment="true" applyProtection="false">
      <alignment horizontal="center" vertical="center" textRotation="0" wrapText="false" indent="0" shrinkToFit="false"/>
      <protection locked="true" hidden="false"/>
    </xf>
    <xf numFmtId="164" fontId="11" fillId="4" borderId="7" xfId="0" applyFont="true" applyBorder="true" applyAlignment="true" applyProtection="false">
      <alignment horizontal="right" vertical="center" textRotation="0" wrapText="true" indent="0" shrinkToFit="false"/>
      <protection locked="true" hidden="false"/>
    </xf>
    <xf numFmtId="166" fontId="10" fillId="5" borderId="6" xfId="19" applyFont="true" applyBorder="true" applyAlignment="true" applyProtection="true">
      <alignment horizontal="center" vertical="center" textRotation="0" wrapText="false" indent="0" shrinkToFit="false"/>
      <protection locked="false" hidden="false"/>
    </xf>
    <xf numFmtId="164" fontId="8" fillId="2" borderId="8" xfId="0" applyFont="true" applyBorder="true" applyAlignment="true" applyProtection="false">
      <alignment horizontal="center" vertical="center" textRotation="0" wrapText="true" indent="0" shrinkToFit="false"/>
      <protection locked="true" hidden="false"/>
    </xf>
    <xf numFmtId="164" fontId="11" fillId="3" borderId="7" xfId="0" applyFont="true" applyBorder="true" applyAlignment="true" applyProtection="false">
      <alignment horizontal="center" vertical="center" textRotation="0" wrapText="true" indent="0" shrinkToFit="false"/>
      <protection locked="true" hidden="false"/>
    </xf>
    <xf numFmtId="164" fontId="12" fillId="4" borderId="7" xfId="0" applyFont="true" applyBorder="true" applyAlignment="true" applyProtection="false">
      <alignment horizontal="center" vertical="center" textRotation="0" wrapText="true" indent="0" shrinkToFit="false"/>
      <protection locked="true" hidden="false"/>
    </xf>
    <xf numFmtId="164" fontId="10" fillId="3" borderId="6" xfId="0" applyFont="true" applyBorder="true" applyAlignment="true" applyProtection="false">
      <alignment horizontal="center" vertical="center" textRotation="0" wrapText="true" indent="0" shrinkToFit="false"/>
      <protection locked="true" hidden="false"/>
    </xf>
    <xf numFmtId="167" fontId="13" fillId="0" borderId="5" xfId="0" applyFont="true" applyBorder="true" applyAlignment="true" applyProtection="false">
      <alignment horizontal="center" vertical="center" textRotation="0" wrapText="false" indent="0" shrinkToFit="true"/>
      <protection locked="true" hidden="false"/>
    </xf>
    <xf numFmtId="164" fontId="5" fillId="0" borderId="9" xfId="0" applyFont="true" applyBorder="true" applyAlignment="true" applyProtection="false">
      <alignment horizontal="center" vertical="center" textRotation="0" wrapText="true" indent="0" shrinkToFit="false"/>
      <protection locked="true" hidden="false"/>
    </xf>
    <xf numFmtId="164" fontId="5" fillId="6" borderId="10" xfId="0" applyFont="true" applyBorder="true" applyAlignment="true" applyProtection="false">
      <alignment horizontal="left" vertical="top" textRotation="0" wrapText="true" indent="0" shrinkToFit="false"/>
      <protection locked="true" hidden="false"/>
    </xf>
    <xf numFmtId="164" fontId="5" fillId="6" borderId="11" xfId="0" applyFont="true" applyBorder="true" applyAlignment="true" applyProtection="false">
      <alignment horizontal="center" vertical="center" textRotation="0" wrapText="true" indent="0" shrinkToFit="false"/>
      <protection locked="true" hidden="false"/>
    </xf>
    <xf numFmtId="168" fontId="10" fillId="0" borderId="7" xfId="0" applyFont="true" applyBorder="true" applyAlignment="true" applyProtection="false">
      <alignment horizontal="general" vertical="center" textRotation="0" wrapText="false" indent="0" shrinkToFit="false"/>
      <protection locked="true" hidden="false"/>
    </xf>
    <xf numFmtId="168" fontId="5" fillId="5" borderId="7" xfId="0" applyFont="true" applyBorder="true" applyAlignment="true" applyProtection="true">
      <alignment horizontal="general" vertical="center" textRotation="0" wrapText="false" indent="0" shrinkToFit="false"/>
      <protection locked="false" hidden="false"/>
    </xf>
    <xf numFmtId="168" fontId="10" fillId="0" borderId="6" xfId="0" applyFont="true" applyBorder="true" applyAlignment="true" applyProtection="false">
      <alignment horizontal="right" vertical="center" textRotation="0" wrapText="true" indent="0" shrinkToFit="false"/>
      <protection locked="true" hidden="false"/>
    </xf>
    <xf numFmtId="164" fontId="5" fillId="0" borderId="7" xfId="0" applyFont="true" applyBorder="true" applyAlignment="true" applyProtection="false">
      <alignment horizontal="center" vertical="center" textRotation="0" wrapText="true" indent="0" shrinkToFit="false"/>
      <protection locked="true" hidden="false"/>
    </xf>
    <xf numFmtId="164" fontId="5" fillId="6" borderId="10"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general" vertical="top" textRotation="0" wrapText="false" indent="0" shrinkToFit="false"/>
      <protection locked="true" hidden="false"/>
    </xf>
    <xf numFmtId="164" fontId="5" fillId="0" borderId="10" xfId="0" applyFont="true" applyBorder="true" applyAlignment="true" applyProtection="false">
      <alignment horizontal="left" vertical="top" textRotation="0" wrapText="true" indent="0" shrinkToFit="false"/>
      <protection locked="true" hidden="false"/>
    </xf>
    <xf numFmtId="169" fontId="5" fillId="0" borderId="0" xfId="0" applyFont="true" applyBorder="false" applyAlignment="true" applyProtection="false">
      <alignment horizontal="general" vertical="top" textRotation="0" wrapText="false" indent="0" shrinkToFit="false"/>
      <protection locked="true" hidden="false"/>
    </xf>
    <xf numFmtId="164" fontId="5" fillId="0" borderId="10" xfId="0" applyFont="true" applyBorder="true" applyAlignment="true" applyProtection="false">
      <alignment horizontal="center" vertical="center" textRotation="0" wrapText="true" indent="0" shrinkToFit="false"/>
      <protection locked="true" hidden="false"/>
    </xf>
    <xf numFmtId="167" fontId="13" fillId="0" borderId="7" xfId="0" applyFont="true" applyBorder="true" applyAlignment="true" applyProtection="false">
      <alignment horizontal="center" vertical="center" textRotation="0" wrapText="false" indent="0" shrinkToFit="true"/>
      <protection locked="true" hidden="false"/>
    </xf>
    <xf numFmtId="167" fontId="13" fillId="0" borderId="7" xfId="0" applyFont="true" applyBorder="true" applyAlignment="true" applyProtection="false">
      <alignment horizontal="center" vertical="center" textRotation="0" wrapText="true" indent="0" shrinkToFit="true"/>
      <protection locked="true" hidden="false"/>
    </xf>
    <xf numFmtId="167" fontId="13" fillId="0" borderId="12" xfId="0" applyFont="true" applyBorder="true" applyAlignment="true" applyProtection="false">
      <alignment horizontal="center" vertical="center" textRotation="0" wrapText="true" indent="0" shrinkToFit="true"/>
      <protection locked="true" hidden="false"/>
    </xf>
    <xf numFmtId="164" fontId="5" fillId="0" borderId="13" xfId="0" applyFont="true" applyBorder="true" applyAlignment="true" applyProtection="false">
      <alignment horizontal="left" vertical="top" textRotation="0" wrapText="true" indent="0" shrinkToFit="false"/>
      <protection locked="true" hidden="false"/>
    </xf>
    <xf numFmtId="164" fontId="5" fillId="0" borderId="13" xfId="0" applyFont="true" applyBorder="true" applyAlignment="true" applyProtection="false">
      <alignment horizontal="center" vertical="center" textRotation="0" wrapText="true" indent="0" shrinkToFit="false"/>
      <protection locked="true" hidden="false"/>
    </xf>
    <xf numFmtId="164" fontId="10" fillId="7" borderId="5" xfId="0" applyFont="true" applyBorder="true" applyAlignment="true" applyProtection="false">
      <alignment horizontal="center" vertical="center" textRotation="0" wrapText="true" indent="0" shrinkToFit="false"/>
      <protection locked="true" hidden="false"/>
    </xf>
    <xf numFmtId="168" fontId="10" fillId="3" borderId="7" xfId="0" applyFont="true" applyBorder="true" applyAlignment="true" applyProtection="false">
      <alignment horizontal="right" vertical="center" textRotation="0" wrapText="false" indent="0" shrinkToFit="false"/>
      <protection locked="true" hidden="false"/>
    </xf>
    <xf numFmtId="168" fontId="10" fillId="7" borderId="7" xfId="0" applyFont="true" applyBorder="true" applyAlignment="true" applyProtection="false">
      <alignment horizontal="right" vertical="center" textRotation="0" wrapText="false" indent="0" shrinkToFit="false"/>
      <protection locked="true" hidden="false"/>
    </xf>
    <xf numFmtId="168" fontId="10" fillId="3" borderId="6" xfId="0" applyFont="true" applyBorder="true" applyAlignment="true" applyProtection="false">
      <alignment horizontal="right" vertical="center" textRotation="0" wrapText="false" indent="0" shrinkToFit="false"/>
      <protection locked="true" hidden="false"/>
    </xf>
    <xf numFmtId="164" fontId="5" fillId="0" borderId="3" xfId="0" applyFont="true" applyBorder="true" applyAlignment="true" applyProtection="false">
      <alignment horizontal="general" vertical="center" textRotation="0" wrapText="false" indent="0" shrinkToFit="false"/>
      <protection locked="true" hidden="false"/>
    </xf>
    <xf numFmtId="164" fontId="5" fillId="0" borderId="5" xfId="0" applyFont="true" applyBorder="true" applyAlignment="true" applyProtection="false">
      <alignment horizontal="left" vertical="top" textRotation="0" wrapText="true" indent="0" shrinkToFit="false"/>
      <protection locked="true" hidden="false"/>
    </xf>
    <xf numFmtId="164" fontId="5" fillId="0" borderId="14" xfId="0" applyFont="true" applyBorder="true" applyAlignment="true" applyProtection="true">
      <alignment horizontal="general" vertical="center" textRotation="0" wrapText="true" indent="0" shrinkToFit="false"/>
      <protection locked="false" hidden="false"/>
    </xf>
    <xf numFmtId="164" fontId="5" fillId="0" borderId="14" xfId="0" applyFont="true" applyBorder="true" applyAlignment="true" applyProtection="true">
      <alignment horizontal="center" vertical="center" textRotation="0" wrapText="true" indent="0" shrinkToFit="false"/>
      <protection locked="false" hidden="false"/>
    </xf>
    <xf numFmtId="164" fontId="5" fillId="0" borderId="4" xfId="0" applyFont="true" applyBorder="true" applyAlignment="true" applyProtection="false">
      <alignment horizontal="general" vertical="center" textRotation="0" wrapText="true" indent="0" shrinkToFit="false"/>
      <protection locked="true" hidden="false"/>
    </xf>
    <xf numFmtId="164" fontId="10" fillId="0" borderId="0" xfId="0" applyFont="true" applyBorder="false" applyAlignment="true" applyProtection="false">
      <alignment horizontal="center" vertical="center" textRotation="0" wrapText="true" indent="0" shrinkToFit="false"/>
      <protection locked="true" hidden="false"/>
    </xf>
    <xf numFmtId="164" fontId="10" fillId="0" borderId="0" xfId="0" applyFont="true" applyBorder="false" applyAlignment="true" applyProtection="false">
      <alignment horizontal="general" vertical="center" textRotation="0" wrapText="true" indent="0" shrinkToFit="false"/>
      <protection locked="true" hidden="false"/>
    </xf>
    <xf numFmtId="164" fontId="10" fillId="0" borderId="0" xfId="0" applyFont="true" applyBorder="true" applyAlignment="true" applyProtection="false">
      <alignment horizontal="center" vertical="center" textRotation="0" wrapText="true" indent="0" shrinkToFit="false"/>
      <protection locked="true" hidden="false"/>
    </xf>
    <xf numFmtId="164" fontId="5" fillId="0" borderId="15" xfId="0" applyFont="true" applyBorder="true" applyAlignment="true" applyProtection="false">
      <alignment horizontal="general" vertical="center" textRotation="0" wrapText="false" indent="0" shrinkToFit="false"/>
      <protection locked="true" hidden="false"/>
    </xf>
    <xf numFmtId="164" fontId="5" fillId="0" borderId="14" xfId="0" applyFont="true" applyBorder="true" applyAlignment="true" applyProtection="false">
      <alignment horizontal="general" vertical="center" textRotation="0" wrapText="false" indent="0" shrinkToFit="false"/>
      <protection locked="true" hidden="false"/>
    </xf>
    <xf numFmtId="164" fontId="5" fillId="0" borderId="16" xfId="0" applyFont="true" applyBorder="true" applyAlignment="true" applyProtection="false">
      <alignment horizontal="general" vertical="center" textRotation="0" wrapText="false" indent="0" shrinkToFit="false"/>
      <protection locked="true" hidden="false"/>
    </xf>
    <xf numFmtId="164" fontId="10" fillId="3" borderId="13" xfId="0" applyFont="true" applyBorder="true" applyAlignment="true" applyProtection="false">
      <alignment horizontal="center" vertical="center" textRotation="0" wrapText="true" indent="0" shrinkToFit="false"/>
      <protection locked="true" hidden="false"/>
    </xf>
    <xf numFmtId="165" fontId="10" fillId="3" borderId="6" xfId="0" applyFont="true" applyBorder="true" applyAlignment="true" applyProtection="false">
      <alignment horizontal="center"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9" fontId="10" fillId="0" borderId="6" xfId="0" applyFont="true" applyBorder="true" applyAlignment="true" applyProtection="false">
      <alignment horizontal="right" vertical="center" textRotation="0" wrapText="true" indent="0" shrinkToFit="false"/>
      <protection locked="true" hidden="false"/>
    </xf>
    <xf numFmtId="166" fontId="10" fillId="0" borderId="6" xfId="0" applyFont="true" applyBorder="true" applyAlignment="true" applyProtection="false">
      <alignment horizontal="right" vertical="center" textRotation="0" wrapText="true" indent="0" shrinkToFit="false"/>
      <protection locked="true" hidden="false"/>
    </xf>
    <xf numFmtId="169" fontId="10" fillId="3" borderId="6" xfId="0" applyFont="true" applyBorder="true" applyAlignment="true" applyProtection="false">
      <alignment horizontal="right" vertical="center" textRotation="0" wrapText="false" indent="0" shrinkToFit="false"/>
      <protection locked="true" hidden="false"/>
    </xf>
    <xf numFmtId="166" fontId="10" fillId="3" borderId="6" xfId="0" applyFont="true" applyBorder="true" applyAlignment="true" applyProtection="false">
      <alignment horizontal="right" vertical="center" textRotation="0" wrapText="false" indent="0" shrinkToFit="false"/>
      <protection locked="true" hidden="false"/>
    </xf>
    <xf numFmtId="164" fontId="10" fillId="3" borderId="17" xfId="0" applyFont="true" applyBorder="true" applyAlignment="true" applyProtection="false">
      <alignment horizontal="center" vertical="center" textRotation="0" wrapText="true" indent="0" shrinkToFit="false"/>
      <protection locked="true" hidden="false"/>
    </xf>
    <xf numFmtId="164" fontId="5" fillId="0" borderId="7" xfId="0" applyFont="true" applyBorder="true" applyAlignment="true" applyProtection="false">
      <alignment horizontal="justify" vertical="center" textRotation="0" wrapText="true" indent="0" shrinkToFit="false"/>
      <protection locked="true" hidden="false"/>
    </xf>
    <xf numFmtId="169" fontId="5" fillId="0" borderId="7" xfId="0" applyFont="true" applyBorder="true" applyAlignment="true" applyProtection="false">
      <alignment horizontal="justify"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A3"/>
      <rgbColor rgb="FF99CCFF"/>
      <rgbColor rgb="FFFF99CC"/>
      <rgbColor rgb="FFCC99FF"/>
      <rgbColor rgb="FFFFCC99"/>
      <rgbColor rgb="FF3366FF"/>
      <rgbColor rgb="FF33CCCC"/>
      <rgbColor rgb="FF99CC00"/>
      <rgbColor rgb="FFFFC000"/>
      <rgbColor rgb="FFFF9900"/>
      <rgbColor rgb="FFFF6600"/>
      <rgbColor rgb="FF666699"/>
      <rgbColor rgb="FF969696"/>
      <rgbColor rgb="FF003366"/>
      <rgbColor rgb="FF388E7A"/>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2.png"/>
</Relationships>
</file>

<file path=xl/drawings/_rels/drawing3.xml.rels><?xml version="1.0" encoding="UTF-8"?>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104400</xdr:colOff>
      <xdr:row>0</xdr:row>
      <xdr:rowOff>38160</xdr:rowOff>
    </xdr:from>
    <xdr:to>
      <xdr:col>1</xdr:col>
      <xdr:colOff>790560</xdr:colOff>
      <xdr:row>1</xdr:row>
      <xdr:rowOff>466560</xdr:rowOff>
    </xdr:to>
    <xdr:pic>
      <xdr:nvPicPr>
        <xdr:cNvPr id="0" name="Imagen 2" descr=""/>
        <xdr:cNvPicPr/>
      </xdr:nvPicPr>
      <xdr:blipFill>
        <a:blip r:embed="rId1"/>
        <a:srcRect l="40143" t="15435" r="48603" b="73456"/>
        <a:stretch/>
      </xdr:blipFill>
      <xdr:spPr>
        <a:xfrm>
          <a:off x="104400" y="38160"/>
          <a:ext cx="1297080" cy="618840"/>
        </a:xfrm>
        <a:prstGeom prst="rect">
          <a:avLst/>
        </a:prstGeom>
        <a:ln w="0">
          <a:noFill/>
        </a:ln>
      </xdr:spPr>
    </xdr:pic>
    <xdr:clientData/>
  </xdr:twoCellAnchor>
  <xdr:twoCellAnchor editAs="twoCell">
    <xdr:from>
      <xdr:col>4</xdr:col>
      <xdr:colOff>514440</xdr:colOff>
      <xdr:row>184</xdr:row>
      <xdr:rowOff>304920</xdr:rowOff>
    </xdr:from>
    <xdr:to>
      <xdr:col>5</xdr:col>
      <xdr:colOff>1085760</xdr:colOff>
      <xdr:row>184</xdr:row>
      <xdr:rowOff>904680</xdr:rowOff>
    </xdr:to>
    <xdr:pic>
      <xdr:nvPicPr>
        <xdr:cNvPr id="1" name="image1.png" descr=""/>
        <xdr:cNvPicPr/>
      </xdr:nvPicPr>
      <xdr:blipFill>
        <a:blip r:embed="rId2"/>
        <a:stretch/>
      </xdr:blipFill>
      <xdr:spPr>
        <a:xfrm>
          <a:off x="13839120" y="94812120"/>
          <a:ext cx="2314440" cy="5997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104400</xdr:colOff>
      <xdr:row>0</xdr:row>
      <xdr:rowOff>38160</xdr:rowOff>
    </xdr:from>
    <xdr:to>
      <xdr:col>1</xdr:col>
      <xdr:colOff>636480</xdr:colOff>
      <xdr:row>1</xdr:row>
      <xdr:rowOff>466560</xdr:rowOff>
    </xdr:to>
    <xdr:pic>
      <xdr:nvPicPr>
        <xdr:cNvPr id="2" name="Image 1" descr="Picture"/>
        <xdr:cNvPicPr/>
      </xdr:nvPicPr>
      <xdr:blipFill>
        <a:blip r:embed="rId1"/>
        <a:stretch/>
      </xdr:blipFill>
      <xdr:spPr>
        <a:xfrm>
          <a:off x="104400" y="38160"/>
          <a:ext cx="1143000" cy="618840"/>
        </a:xfrm>
        <a:prstGeom prst="rect">
          <a:avLst/>
        </a:prstGeom>
        <a:ln w="0">
          <a:noFill/>
        </a:ln>
      </xdr:spPr>
    </xdr:pic>
    <xdr:clientData/>
  </xdr:twoCellAnchor>
  <xdr:twoCellAnchor editAs="oneCell">
    <xdr:from>
      <xdr:col>4</xdr:col>
      <xdr:colOff>514440</xdr:colOff>
      <xdr:row>184</xdr:row>
      <xdr:rowOff>304920</xdr:rowOff>
    </xdr:from>
    <xdr:to>
      <xdr:col>5</xdr:col>
      <xdr:colOff>666360</xdr:colOff>
      <xdr:row>184</xdr:row>
      <xdr:rowOff>904680</xdr:rowOff>
    </xdr:to>
    <xdr:pic>
      <xdr:nvPicPr>
        <xdr:cNvPr id="3" name="Image 2" descr="Picture"/>
        <xdr:cNvPicPr/>
      </xdr:nvPicPr>
      <xdr:blipFill>
        <a:blip r:embed="rId2"/>
        <a:stretch/>
      </xdr:blipFill>
      <xdr:spPr>
        <a:xfrm>
          <a:off x="13839120" y="94754880"/>
          <a:ext cx="1895040" cy="5997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104400</xdr:colOff>
      <xdr:row>0</xdr:row>
      <xdr:rowOff>38160</xdr:rowOff>
    </xdr:from>
    <xdr:to>
      <xdr:col>1</xdr:col>
      <xdr:colOff>636480</xdr:colOff>
      <xdr:row>1</xdr:row>
      <xdr:rowOff>466560</xdr:rowOff>
    </xdr:to>
    <xdr:pic>
      <xdr:nvPicPr>
        <xdr:cNvPr id="4" name="Image 1" descr="Picture"/>
        <xdr:cNvPicPr/>
      </xdr:nvPicPr>
      <xdr:blipFill>
        <a:blip r:embed="rId1"/>
        <a:stretch/>
      </xdr:blipFill>
      <xdr:spPr>
        <a:xfrm>
          <a:off x="104400" y="38160"/>
          <a:ext cx="1143000" cy="618840"/>
        </a:xfrm>
        <a:prstGeom prst="rect">
          <a:avLst/>
        </a:prstGeom>
        <a:ln w="0">
          <a:noFill/>
        </a:ln>
      </xdr:spPr>
    </xdr:pic>
    <xdr:clientData/>
  </xdr:twoCellAnchor>
  <xdr:twoCellAnchor editAs="oneCell">
    <xdr:from>
      <xdr:col>4</xdr:col>
      <xdr:colOff>514440</xdr:colOff>
      <xdr:row>143</xdr:row>
      <xdr:rowOff>293760</xdr:rowOff>
    </xdr:from>
    <xdr:to>
      <xdr:col>5</xdr:col>
      <xdr:colOff>666360</xdr:colOff>
      <xdr:row>145</xdr:row>
      <xdr:rowOff>26640</xdr:rowOff>
    </xdr:to>
    <xdr:pic>
      <xdr:nvPicPr>
        <xdr:cNvPr id="5" name="Image 2" descr="Picture"/>
        <xdr:cNvPicPr/>
      </xdr:nvPicPr>
      <xdr:blipFill>
        <a:blip r:embed="rId2"/>
        <a:stretch/>
      </xdr:blipFill>
      <xdr:spPr>
        <a:xfrm>
          <a:off x="13839120" y="94812120"/>
          <a:ext cx="1895040" cy="5997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188"/>
  <sheetViews>
    <sheetView showFormulas="false" showGridLines="false" showRowColHeaders="true" showZeros="true" rightToLeft="false" tabSelected="true" showOutlineSymbols="true" defaultGridColor="true" view="pageBreakPreview" topLeftCell="A179" colorId="64" zoomScale="100" zoomScaleNormal="100" zoomScalePageLayoutView="100" workbookViewId="0">
      <selection pane="topLeft" activeCell="E185" activeCellId="0" sqref="E185"/>
    </sheetView>
  </sheetViews>
  <sheetFormatPr defaultColWidth="11.33203125" defaultRowHeight="13.5" zeroHeight="false" outlineLevelRow="0" outlineLevelCol="0"/>
  <cols>
    <col collapsed="false" customWidth="true" hidden="false" outlineLevel="0" max="1" min="1" style="1" width="6.78"/>
    <col collapsed="false" customWidth="true" hidden="false" outlineLevel="0" max="2" min="2" style="1" width="34.77"/>
    <col collapsed="false" customWidth="true" hidden="false" outlineLevel="0" max="3" min="3" style="1" width="86.11"/>
    <col collapsed="false" customWidth="true" hidden="false" outlineLevel="0" max="4" min="4" style="1" width="20.11"/>
    <col collapsed="false" customWidth="true" hidden="false" outlineLevel="0" max="5" min="5" style="1" width="19.33"/>
    <col collapsed="false" customWidth="true" hidden="false" outlineLevel="0" max="6" min="6" style="1" width="20.77"/>
    <col collapsed="false" customWidth="true" hidden="false" outlineLevel="0" max="7" min="7" style="1" width="21.33"/>
    <col collapsed="false" customWidth="false" hidden="false" outlineLevel="0" max="16384" min="8" style="1" width="11.33"/>
  </cols>
  <sheetData>
    <row r="1" customFormat="false" ht="15" hidden="false" customHeight="true" outlineLevel="0" collapsed="false">
      <c r="A1" s="2" t="s">
        <v>0</v>
      </c>
      <c r="B1" s="2"/>
      <c r="C1" s="2"/>
      <c r="D1" s="2"/>
      <c r="E1" s="2"/>
      <c r="F1" s="2"/>
      <c r="G1" s="2"/>
    </row>
    <row r="2" customFormat="false" ht="40.5" hidden="false" customHeight="true" outlineLevel="0" collapsed="false">
      <c r="A2" s="2"/>
      <c r="B2" s="2"/>
      <c r="C2" s="2"/>
      <c r="D2" s="2"/>
      <c r="E2" s="2"/>
      <c r="F2" s="2"/>
      <c r="G2" s="2"/>
    </row>
    <row r="3" customFormat="false" ht="28.5" hidden="false" customHeight="true" outlineLevel="0" collapsed="false">
      <c r="A3" s="3" t="s">
        <v>1</v>
      </c>
      <c r="B3" s="3"/>
      <c r="C3" s="3"/>
      <c r="D3" s="3"/>
      <c r="E3" s="3"/>
      <c r="F3" s="3"/>
      <c r="G3" s="3"/>
    </row>
    <row r="4" customFormat="false" ht="8.25" hidden="false" customHeight="true" outlineLevel="0" collapsed="false">
      <c r="A4" s="4"/>
      <c r="B4" s="5"/>
      <c r="C4" s="5"/>
      <c r="D4" s="5"/>
      <c r="G4" s="6"/>
    </row>
    <row r="5" customFormat="false" ht="39" hidden="false" customHeight="true" outlineLevel="0" collapsed="false">
      <c r="A5" s="7" t="s">
        <v>2</v>
      </c>
      <c r="B5" s="7"/>
      <c r="C5" s="8" t="s">
        <v>3</v>
      </c>
      <c r="D5" s="8"/>
      <c r="E5" s="8"/>
      <c r="F5" s="8"/>
      <c r="G5" s="8"/>
    </row>
    <row r="6" customFormat="false" ht="14.25" hidden="false" customHeight="true" outlineLevel="0" collapsed="false">
      <c r="A6" s="4"/>
      <c r="B6" s="5"/>
      <c r="C6" s="5"/>
      <c r="D6" s="5"/>
      <c r="G6" s="6"/>
    </row>
    <row r="7" customFormat="false" ht="31.5" hidden="false" customHeight="true" outlineLevel="0" collapsed="false">
      <c r="A7" s="7" t="s">
        <v>4</v>
      </c>
      <c r="B7" s="7"/>
      <c r="C7" s="9" t="s">
        <v>5</v>
      </c>
      <c r="D7" s="10" t="s">
        <v>6</v>
      </c>
      <c r="E7" s="11" t="n">
        <v>0.0722</v>
      </c>
      <c r="F7" s="12" t="s">
        <v>7</v>
      </c>
      <c r="G7" s="13" t="n">
        <v>0.069</v>
      </c>
    </row>
    <row r="8" customFormat="false" ht="24" hidden="false" customHeight="true" outlineLevel="0" collapsed="false">
      <c r="A8" s="4"/>
      <c r="B8" s="5"/>
      <c r="C8" s="5"/>
      <c r="D8" s="5"/>
      <c r="G8" s="6"/>
    </row>
    <row r="9" customFormat="false" ht="33" hidden="false" customHeight="true" outlineLevel="0" collapsed="false">
      <c r="A9" s="14" t="s">
        <v>8</v>
      </c>
      <c r="B9" s="14" t="s">
        <v>9</v>
      </c>
      <c r="C9" s="14" t="s">
        <v>10</v>
      </c>
      <c r="D9" s="14" t="s">
        <v>11</v>
      </c>
      <c r="E9" s="15" t="s">
        <v>12</v>
      </c>
      <c r="F9" s="16" t="s">
        <v>13</v>
      </c>
      <c r="G9" s="17" t="s">
        <v>14</v>
      </c>
    </row>
    <row r="10" customFormat="false" ht="151.5" hidden="false" customHeight="true" outlineLevel="0" collapsed="false">
      <c r="A10" s="18" t="n">
        <v>1</v>
      </c>
      <c r="B10" s="19" t="s">
        <v>15</v>
      </c>
      <c r="C10" s="20" t="s">
        <v>16</v>
      </c>
      <c r="D10" s="21" t="s">
        <v>17</v>
      </c>
      <c r="E10" s="22" t="n">
        <v>32660</v>
      </c>
      <c r="F10" s="23" t="n">
        <v>21823</v>
      </c>
      <c r="G10" s="24" t="n">
        <f aca="false">IF(F10="","ÍTEM SIN DILIGENCIAR",IF(ROUND(F10*1.19,0)&lt;=0,"NO SE ADMITEN VALORES EN CERO",IF(ROUND(F10*1.19,0)&gt;E10,"SUPERA PRECIO TECHO",ROUND(F10*1.19,0))))</f>
        <v>25969</v>
      </c>
    </row>
    <row r="11" s="27" customFormat="true" ht="165" hidden="false" customHeight="true" outlineLevel="0" collapsed="false">
      <c r="A11" s="18" t="n">
        <v>2</v>
      </c>
      <c r="B11" s="25" t="s">
        <v>15</v>
      </c>
      <c r="C11" s="20" t="s">
        <v>18</v>
      </c>
      <c r="D11" s="26" t="s">
        <v>17</v>
      </c>
      <c r="E11" s="22" t="n">
        <v>30527</v>
      </c>
      <c r="F11" s="23" t="n">
        <v>20398</v>
      </c>
      <c r="G11" s="24" t="n">
        <f aca="false">IF(F11="","ÍTEM SIN DILIGENCIAR",IF(ROUND(F11*1.19,0)&lt;=0,"NO SE ADMITEN VALORES EN CERO",IF(ROUND(F11*1.19,0)&gt;E11,"SUPERA PRECIO TECHO",ROUND(F11*1.19,0))))</f>
        <v>24274</v>
      </c>
      <c r="I11" s="1"/>
    </row>
    <row r="12" s="27" customFormat="true" ht="123.75" hidden="false" customHeight="true" outlineLevel="0" collapsed="false">
      <c r="A12" s="18" t="n">
        <v>3</v>
      </c>
      <c r="B12" s="25" t="s">
        <v>15</v>
      </c>
      <c r="C12" s="28" t="s">
        <v>19</v>
      </c>
      <c r="D12" s="26" t="s">
        <v>17</v>
      </c>
      <c r="E12" s="22" t="n">
        <v>33343</v>
      </c>
      <c r="F12" s="23" t="n">
        <v>22280</v>
      </c>
      <c r="G12" s="24" t="n">
        <f aca="false">IF(F12="","ÍTEM SIN DILIGENCIAR",IF(ROUND(F12*1.19,0)&lt;=0,"NO SE ADMITEN VALORES EN CERO",IF(ROUND(F12*1.19,0)&gt;E12,"SUPERA PRECIO TECHO",ROUND(F12*1.19,0))))</f>
        <v>26513</v>
      </c>
      <c r="I12" s="1"/>
    </row>
    <row r="13" s="27" customFormat="true" ht="165" hidden="false" customHeight="true" outlineLevel="0" collapsed="false">
      <c r="A13" s="18" t="n">
        <v>4</v>
      </c>
      <c r="B13" s="25" t="s">
        <v>15</v>
      </c>
      <c r="C13" s="20" t="s">
        <v>20</v>
      </c>
      <c r="D13" s="26" t="s">
        <v>17</v>
      </c>
      <c r="E13" s="22" t="n">
        <v>41650</v>
      </c>
      <c r="F13" s="23" t="n">
        <v>27831</v>
      </c>
      <c r="G13" s="24" t="n">
        <f aca="false">IF(F13="","ÍTEM SIN DILIGENCIAR",IF(ROUND(F13*1.19,0)&lt;=0,"NO SE ADMITEN VALORES EN CERO",IF(ROUND(F13*1.19,0)&gt;E13,"SUPERA PRECIO TECHO",ROUND(F13*1.19,0))))</f>
        <v>33119</v>
      </c>
      <c r="I13" s="1"/>
    </row>
    <row r="14" s="27" customFormat="true" ht="165" hidden="false" customHeight="true" outlineLevel="0" collapsed="false">
      <c r="A14" s="18" t="n">
        <v>5</v>
      </c>
      <c r="B14" s="25" t="s">
        <v>15</v>
      </c>
      <c r="C14" s="20" t="s">
        <v>21</v>
      </c>
      <c r="D14" s="26" t="s">
        <v>17</v>
      </c>
      <c r="E14" s="22" t="n">
        <v>51083</v>
      </c>
      <c r="F14" s="23" t="n">
        <v>34134</v>
      </c>
      <c r="G14" s="24" t="n">
        <f aca="false">IF(F14="","ÍTEM SIN DILIGENCIAR",IF(ROUND(F14*1.19,0)&lt;=0,"NO SE ADMITEN VALORES EN CERO",IF(ROUND(F14*1.19,0)&gt;E14,"SUPERA PRECIO TECHO",ROUND(F14*1.19,0))))</f>
        <v>40619</v>
      </c>
      <c r="I14" s="1"/>
    </row>
    <row r="15" s="27" customFormat="true" ht="123.75" hidden="false" customHeight="true" outlineLevel="0" collapsed="false">
      <c r="A15" s="18" t="n">
        <v>6</v>
      </c>
      <c r="B15" s="25" t="s">
        <v>15</v>
      </c>
      <c r="C15" s="20" t="s">
        <v>22</v>
      </c>
      <c r="D15" s="26" t="s">
        <v>17</v>
      </c>
      <c r="E15" s="22" t="n">
        <v>42840</v>
      </c>
      <c r="F15" s="23" t="n">
        <v>28626</v>
      </c>
      <c r="G15" s="24" t="n">
        <f aca="false">IF(F15="","ÍTEM SIN DILIGENCIAR",IF(ROUND(F15*1.19,0)&lt;=0,"NO SE ADMITEN VALORES EN CERO",IF(ROUND(F15*1.19,0)&gt;E15,"SUPERA PRECIO TECHO",ROUND(F15*1.19,0))))</f>
        <v>34065</v>
      </c>
      <c r="I15" s="1"/>
    </row>
    <row r="16" s="27" customFormat="true" ht="123.75" hidden="false" customHeight="true" outlineLevel="0" collapsed="false">
      <c r="A16" s="18" t="n">
        <v>7</v>
      </c>
      <c r="B16" s="25" t="s">
        <v>15</v>
      </c>
      <c r="C16" s="20" t="s">
        <v>23</v>
      </c>
      <c r="D16" s="26" t="s">
        <v>17</v>
      </c>
      <c r="E16" s="22" t="n">
        <v>39151</v>
      </c>
      <c r="F16" s="23" t="n">
        <v>26161</v>
      </c>
      <c r="G16" s="24" t="n">
        <f aca="false">IF(F16="","ÍTEM SIN DILIGENCIAR",IF(ROUND(F16*1.19,0)&lt;=0,"NO SE ADMITEN VALORES EN CERO",IF(ROUND(F16*1.19,0)&gt;E16,"SUPERA PRECIO TECHO",ROUND(F16*1.19,0))))</f>
        <v>31132</v>
      </c>
      <c r="I16" s="1"/>
    </row>
    <row r="17" s="27" customFormat="true" ht="165" hidden="false" customHeight="true" outlineLevel="0" collapsed="false">
      <c r="A17" s="18" t="n">
        <v>8</v>
      </c>
      <c r="B17" s="25" t="s">
        <v>15</v>
      </c>
      <c r="C17" s="20" t="s">
        <v>24</v>
      </c>
      <c r="D17" s="26" t="s">
        <v>17</v>
      </c>
      <c r="E17" s="22" t="n">
        <v>41078</v>
      </c>
      <c r="F17" s="23" t="n">
        <v>27449</v>
      </c>
      <c r="G17" s="24" t="n">
        <f aca="false">IF(F17="","ÍTEM SIN DILIGENCIAR",IF(ROUND(F17*1.19,0)&lt;=0,"NO SE ADMITEN VALORES EN CERO",IF(ROUND(F17*1.19,0)&gt;E17,"SUPERA PRECIO TECHO",ROUND(F17*1.19,0))))</f>
        <v>32664</v>
      </c>
      <c r="I17" s="1"/>
    </row>
    <row r="18" s="27" customFormat="true" ht="151.5" hidden="false" customHeight="true" outlineLevel="0" collapsed="false">
      <c r="A18" s="18" t="n">
        <v>9</v>
      </c>
      <c r="B18" s="25" t="s">
        <v>15</v>
      </c>
      <c r="C18" s="20" t="s">
        <v>25</v>
      </c>
      <c r="D18" s="26" t="s">
        <v>17</v>
      </c>
      <c r="E18" s="22" t="n">
        <v>50337</v>
      </c>
      <c r="F18" s="23" t="n">
        <v>33636</v>
      </c>
      <c r="G18" s="24" t="n">
        <f aca="false">IF(F18="","ÍTEM SIN DILIGENCIAR",IF(ROUND(F18*1.19,0)&lt;=0,"NO SE ADMITEN VALORES EN CERO",IF(ROUND(F18*1.19,0)&gt;E18,"SUPERA PRECIO TECHO",ROUND(F18*1.19,0))))</f>
        <v>40027</v>
      </c>
      <c r="I18" s="1"/>
    </row>
    <row r="19" s="27" customFormat="true" ht="138" hidden="false" customHeight="true" outlineLevel="0" collapsed="false">
      <c r="A19" s="18" t="n">
        <v>10</v>
      </c>
      <c r="B19" s="25" t="s">
        <v>15</v>
      </c>
      <c r="C19" s="20" t="s">
        <v>26</v>
      </c>
      <c r="D19" s="26" t="s">
        <v>17</v>
      </c>
      <c r="E19" s="22" t="n">
        <v>116583</v>
      </c>
      <c r="F19" s="23" t="n">
        <v>77902</v>
      </c>
      <c r="G19" s="24" t="n">
        <f aca="false">IF(F19="","ÍTEM SIN DILIGENCIAR",IF(ROUND(F19*1.19,0)&lt;=0,"NO SE ADMITEN VALORES EN CERO",IF(ROUND(F19*1.19,0)&gt;E19,"SUPERA PRECIO TECHO",ROUND(F19*1.19,0))))</f>
        <v>92703</v>
      </c>
      <c r="I19" s="1"/>
    </row>
    <row r="20" s="27" customFormat="true" ht="69" hidden="false" customHeight="true" outlineLevel="0" collapsed="false">
      <c r="A20" s="18" t="n">
        <v>11</v>
      </c>
      <c r="B20" s="25" t="s">
        <v>15</v>
      </c>
      <c r="C20" s="20" t="s">
        <v>27</v>
      </c>
      <c r="D20" s="26" t="s">
        <v>28</v>
      </c>
      <c r="E20" s="22" t="n">
        <v>893295</v>
      </c>
      <c r="F20" s="23" t="n">
        <v>596915</v>
      </c>
      <c r="G20" s="24" t="n">
        <f aca="false">IF(F20="","ÍTEM SIN DILIGENCIAR",IF(ROUND(F20*1.19,0)&lt;=0,"NO SE ADMITEN VALORES EN CERO",IF(ROUND(F20*1.19,0)&gt;E20,"SUPERA PRECIO TECHO",ROUND(F20*1.19,0))))</f>
        <v>710329</v>
      </c>
      <c r="I20" s="1"/>
    </row>
    <row r="21" s="27" customFormat="true" ht="69" hidden="false" customHeight="true" outlineLevel="0" collapsed="false">
      <c r="A21" s="18" t="n">
        <v>12</v>
      </c>
      <c r="B21" s="25" t="s">
        <v>15</v>
      </c>
      <c r="C21" s="20" t="s">
        <v>29</v>
      </c>
      <c r="D21" s="26" t="s">
        <v>28</v>
      </c>
      <c r="E21" s="22" t="n">
        <v>1250823</v>
      </c>
      <c r="F21" s="23" t="n">
        <v>835821</v>
      </c>
      <c r="G21" s="24" t="n">
        <f aca="false">IF(F21="","ÍTEM SIN DILIGENCIAR",IF(ROUND(F21*1.19,0)&lt;=0,"NO SE ADMITEN VALORES EN CERO",IF(ROUND(F21*1.19,0)&gt;E21,"SUPERA PRECIO TECHO",ROUND(F21*1.19,0))))</f>
        <v>994627</v>
      </c>
      <c r="I21" s="1"/>
    </row>
    <row r="22" s="27" customFormat="true" ht="69" hidden="false" customHeight="true" outlineLevel="0" collapsed="false">
      <c r="A22" s="18" t="n">
        <v>13</v>
      </c>
      <c r="B22" s="25" t="s">
        <v>15</v>
      </c>
      <c r="C22" s="20" t="s">
        <v>30</v>
      </c>
      <c r="D22" s="26" t="s">
        <v>28</v>
      </c>
      <c r="E22" s="22" t="n">
        <v>2023000</v>
      </c>
      <c r="F22" s="23" t="n">
        <v>1351805</v>
      </c>
      <c r="G22" s="24" t="n">
        <f aca="false">IF(F22="","ÍTEM SIN DILIGENCIAR",IF(ROUND(F22*1.19,0)&lt;=0,"NO SE ADMITEN VALORES EN CERO",IF(ROUND(F22*1.19,0)&gt;E22,"SUPERA PRECIO TECHO",ROUND(F22*1.19,0))))</f>
        <v>1608648</v>
      </c>
      <c r="I22" s="1"/>
    </row>
    <row r="23" s="27" customFormat="true" ht="69" hidden="false" customHeight="true" outlineLevel="0" collapsed="false">
      <c r="A23" s="18" t="n">
        <v>14</v>
      </c>
      <c r="B23" s="25" t="s">
        <v>15</v>
      </c>
      <c r="C23" s="20" t="s">
        <v>31</v>
      </c>
      <c r="D23" s="26" t="s">
        <v>28</v>
      </c>
      <c r="E23" s="22" t="n">
        <v>1439106</v>
      </c>
      <c r="F23" s="23" t="n">
        <v>961636</v>
      </c>
      <c r="G23" s="24" t="n">
        <f aca="false">IF(F23="","ÍTEM SIN DILIGENCIAR",IF(ROUND(F23*1.19,0)&lt;=0,"NO SE ADMITEN VALORES EN CERO",IF(ROUND(F23*1.19,0)&gt;E23,"SUPERA PRECIO TECHO",ROUND(F23*1.19,0))))</f>
        <v>1144347</v>
      </c>
      <c r="I23" s="1"/>
    </row>
    <row r="24" s="27" customFormat="true" ht="13.5" hidden="false" customHeight="false" outlineLevel="0" collapsed="false">
      <c r="A24" s="18" t="n">
        <v>15</v>
      </c>
      <c r="B24" s="25" t="s">
        <v>15</v>
      </c>
      <c r="C24" s="20" t="s">
        <v>32</v>
      </c>
      <c r="D24" s="26" t="s">
        <v>33</v>
      </c>
      <c r="E24" s="22" t="n">
        <v>3543</v>
      </c>
      <c r="F24" s="23" t="n">
        <v>2367</v>
      </c>
      <c r="G24" s="24" t="n">
        <f aca="false">IF(F24="","ÍTEM SIN DILIGENCIAR",IF(ROUND(F24*1.19,0)&lt;=0,"NO SE ADMITEN VALORES EN CERO",IF(ROUND(F24*1.19,0)&gt;E24,"SUPERA PRECIO TECHO",ROUND(F24*1.19,0))))</f>
        <v>2817</v>
      </c>
      <c r="H24" s="29"/>
      <c r="I24" s="1"/>
    </row>
    <row r="25" s="27" customFormat="true" ht="13.5" hidden="false" customHeight="false" outlineLevel="0" collapsed="false">
      <c r="A25" s="18" t="n">
        <v>16</v>
      </c>
      <c r="B25" s="25" t="s">
        <v>15</v>
      </c>
      <c r="C25" s="20" t="s">
        <v>34</v>
      </c>
      <c r="D25" s="26" t="s">
        <v>33</v>
      </c>
      <c r="E25" s="22" t="n">
        <v>5236</v>
      </c>
      <c r="F25" s="23" t="n">
        <v>3499</v>
      </c>
      <c r="G25" s="24" t="n">
        <f aca="false">IF(F25="","ÍTEM SIN DILIGENCIAR",IF(ROUND(F25*1.19,0)&lt;=0,"NO SE ADMITEN VALORES EN CERO",IF(ROUND(F25*1.19,0)&gt;E25,"SUPERA PRECIO TECHO",ROUND(F25*1.19,0))))</f>
        <v>4164</v>
      </c>
      <c r="I25" s="1"/>
    </row>
    <row r="26" s="27" customFormat="true" ht="13.5" hidden="false" customHeight="false" outlineLevel="0" collapsed="false">
      <c r="A26" s="18" t="n">
        <v>17</v>
      </c>
      <c r="B26" s="25" t="s">
        <v>15</v>
      </c>
      <c r="C26" s="20" t="s">
        <v>35</v>
      </c>
      <c r="D26" s="26" t="s">
        <v>33</v>
      </c>
      <c r="E26" s="22" t="n">
        <v>5236</v>
      </c>
      <c r="F26" s="23" t="n">
        <v>3499</v>
      </c>
      <c r="G26" s="24" t="n">
        <f aca="false">IF(F26="","ÍTEM SIN DILIGENCIAR",IF(ROUND(F26*1.19,0)&lt;=0,"NO SE ADMITEN VALORES EN CERO",IF(ROUND(F26*1.19,0)&gt;E26,"SUPERA PRECIO TECHO",ROUND(F26*1.19,0))))</f>
        <v>4164</v>
      </c>
      <c r="I26" s="1"/>
    </row>
    <row r="27" s="27" customFormat="true" ht="13.5" hidden="false" customHeight="false" outlineLevel="0" collapsed="false">
      <c r="A27" s="18" t="n">
        <v>18</v>
      </c>
      <c r="B27" s="25" t="s">
        <v>15</v>
      </c>
      <c r="C27" s="20" t="s">
        <v>36</v>
      </c>
      <c r="D27" s="26" t="s">
        <v>33</v>
      </c>
      <c r="E27" s="22" t="n">
        <v>41888</v>
      </c>
      <c r="F27" s="23" t="n">
        <v>27990</v>
      </c>
      <c r="G27" s="24" t="n">
        <f aca="false">IF(F27="","ÍTEM SIN DILIGENCIAR",IF(ROUND(F27*1.19,0)&lt;=0,"NO SE ADMITEN VALORES EN CERO",IF(ROUND(F27*1.19,0)&gt;E27,"SUPERA PRECIO TECHO",ROUND(F27*1.19,0))))</f>
        <v>33308</v>
      </c>
      <c r="I27" s="1"/>
    </row>
    <row r="28" s="27" customFormat="true" ht="13.5" hidden="false" customHeight="false" outlineLevel="0" collapsed="false">
      <c r="A28" s="18" t="n">
        <v>19</v>
      </c>
      <c r="B28" s="25" t="s">
        <v>15</v>
      </c>
      <c r="C28" s="20" t="s">
        <v>37</v>
      </c>
      <c r="D28" s="26" t="s">
        <v>33</v>
      </c>
      <c r="E28" s="22" t="n">
        <v>8330</v>
      </c>
      <c r="F28" s="23" t="n">
        <v>5566</v>
      </c>
      <c r="G28" s="24" t="n">
        <f aca="false">IF(F28="","ÍTEM SIN DILIGENCIAR",IF(ROUND(F28*1.19,0)&lt;=0,"NO SE ADMITEN VALORES EN CERO",IF(ROUND(F28*1.19,0)&gt;E28,"SUPERA PRECIO TECHO",ROUND(F28*1.19,0))))</f>
        <v>6624</v>
      </c>
      <c r="I28" s="1"/>
    </row>
    <row r="29" s="27" customFormat="true" ht="13.5" hidden="false" customHeight="false" outlineLevel="0" collapsed="false">
      <c r="A29" s="18" t="n">
        <v>20</v>
      </c>
      <c r="B29" s="25" t="s">
        <v>15</v>
      </c>
      <c r="C29" s="28" t="s">
        <v>38</v>
      </c>
      <c r="D29" s="30" t="s">
        <v>33</v>
      </c>
      <c r="E29" s="22" t="n">
        <v>10524</v>
      </c>
      <c r="F29" s="23" t="n">
        <v>7031</v>
      </c>
      <c r="G29" s="24" t="n">
        <f aca="false">IF(F29="","ÍTEM SIN DILIGENCIAR",IF(ROUND(F29*1.19,0)&lt;=0,"NO SE ADMITEN VALORES EN CERO",IF(ROUND(F29*1.19,0)&gt;E29,"SUPERA PRECIO TECHO",ROUND(F29*1.19,0))))</f>
        <v>8367</v>
      </c>
      <c r="I29" s="1"/>
    </row>
    <row r="30" s="27" customFormat="true" ht="13.5" hidden="false" customHeight="false" outlineLevel="0" collapsed="false">
      <c r="A30" s="18" t="n">
        <v>21</v>
      </c>
      <c r="B30" s="25" t="s">
        <v>15</v>
      </c>
      <c r="C30" s="28" t="s">
        <v>39</v>
      </c>
      <c r="D30" s="30" t="s">
        <v>33</v>
      </c>
      <c r="E30" s="22" t="n">
        <v>10115</v>
      </c>
      <c r="F30" s="23" t="n">
        <v>6759</v>
      </c>
      <c r="G30" s="24" t="n">
        <f aca="false">IF(F30="","ÍTEM SIN DILIGENCIAR",IF(ROUND(F30*1.19,0)&lt;=0,"NO SE ADMITEN VALORES EN CERO",IF(ROUND(F30*1.19,0)&gt;E30,"SUPERA PRECIO TECHO",ROUND(F30*1.19,0))))</f>
        <v>8043</v>
      </c>
      <c r="I30" s="1"/>
    </row>
    <row r="31" s="27" customFormat="true" ht="13.5" hidden="false" customHeight="false" outlineLevel="0" collapsed="false">
      <c r="A31" s="18" t="n">
        <v>22</v>
      </c>
      <c r="B31" s="25" t="s">
        <v>15</v>
      </c>
      <c r="C31" s="28" t="s">
        <v>40</v>
      </c>
      <c r="D31" s="30" t="s">
        <v>33</v>
      </c>
      <c r="E31" s="22" t="n">
        <v>6399</v>
      </c>
      <c r="F31" s="23" t="n">
        <v>4275</v>
      </c>
      <c r="G31" s="24" t="n">
        <f aca="false">IF(F31="","ÍTEM SIN DILIGENCIAR",IF(ROUND(F31*1.19,0)&lt;=0,"NO SE ADMITEN VALORES EN CERO",IF(ROUND(F31*1.19,0)&gt;E31,"SUPERA PRECIO TECHO",ROUND(F31*1.19,0))))</f>
        <v>5087</v>
      </c>
      <c r="I31" s="1"/>
    </row>
    <row r="32" s="27" customFormat="true" ht="27" hidden="false" customHeight="true" outlineLevel="0" collapsed="false">
      <c r="A32" s="18" t="n">
        <v>23</v>
      </c>
      <c r="B32" s="25" t="s">
        <v>41</v>
      </c>
      <c r="C32" s="20" t="s">
        <v>42</v>
      </c>
      <c r="D32" s="30" t="s">
        <v>43</v>
      </c>
      <c r="E32" s="22" t="n">
        <v>892500</v>
      </c>
      <c r="F32" s="23" t="n">
        <v>596384</v>
      </c>
      <c r="G32" s="24" t="n">
        <f aca="false">IF(F32="","ÍTEM SIN DILIGENCIAR",IF(ROUND(F32*1.19,0)&lt;=0,"NO SE ADMITEN VALORES EN CERO",IF(ROUND(F32*1.19,0)&gt;E32,"SUPERA PRECIO TECHO",ROUND(F32*1.19,0))))</f>
        <v>709697</v>
      </c>
      <c r="I32" s="1"/>
    </row>
    <row r="33" s="27" customFormat="true" ht="27" hidden="false" customHeight="true" outlineLevel="0" collapsed="false">
      <c r="A33" s="18" t="n">
        <v>24</v>
      </c>
      <c r="B33" s="25" t="s">
        <v>41</v>
      </c>
      <c r="C33" s="20" t="s">
        <v>44</v>
      </c>
      <c r="D33" s="30" t="s">
        <v>43</v>
      </c>
      <c r="E33" s="22" t="n">
        <v>833000</v>
      </c>
      <c r="F33" s="23" t="n">
        <v>556625</v>
      </c>
      <c r="G33" s="24" t="n">
        <f aca="false">IF(F33="","ÍTEM SIN DILIGENCIAR",IF(ROUND(F33*1.19,0)&lt;=0,"NO SE ADMITEN VALORES EN CERO",IF(ROUND(F33*1.19,0)&gt;E33,"SUPERA PRECIO TECHO",ROUND(F33*1.19,0))))</f>
        <v>662384</v>
      </c>
      <c r="I33" s="1"/>
    </row>
    <row r="34" s="27" customFormat="true" ht="27" hidden="false" customHeight="true" outlineLevel="0" collapsed="false">
      <c r="A34" s="18" t="n">
        <v>25</v>
      </c>
      <c r="B34" s="25" t="s">
        <v>41</v>
      </c>
      <c r="C34" s="20" t="s">
        <v>45</v>
      </c>
      <c r="D34" s="30" t="s">
        <v>43</v>
      </c>
      <c r="E34" s="22" t="n">
        <v>595000</v>
      </c>
      <c r="F34" s="23" t="n">
        <v>397590</v>
      </c>
      <c r="G34" s="24" t="n">
        <f aca="false">IF(F34="","ÍTEM SIN DILIGENCIAR",IF(ROUND(F34*1.19,0)&lt;=0,"NO SE ADMITEN VALORES EN CERO",IF(ROUND(F34*1.19,0)&gt;E34,"SUPERA PRECIO TECHO",ROUND(F34*1.19,0))))</f>
        <v>473132</v>
      </c>
      <c r="I34" s="1"/>
    </row>
    <row r="35" s="27" customFormat="true" ht="27" hidden="false" customHeight="true" outlineLevel="0" collapsed="false">
      <c r="A35" s="18" t="n">
        <v>26</v>
      </c>
      <c r="B35" s="25" t="s">
        <v>41</v>
      </c>
      <c r="C35" s="20" t="s">
        <v>46</v>
      </c>
      <c r="D35" s="30" t="s">
        <v>43</v>
      </c>
      <c r="E35" s="22" t="n">
        <v>600807</v>
      </c>
      <c r="F35" s="23" t="n">
        <v>401469</v>
      </c>
      <c r="G35" s="24" t="n">
        <f aca="false">IF(F35="","ÍTEM SIN DILIGENCIAR",IF(ROUND(F35*1.19,0)&lt;=0,"NO SE ADMITEN VALORES EN CERO",IF(ROUND(F35*1.19,0)&gt;E35,"SUPERA PRECIO TECHO",ROUND(F35*1.19,0))))</f>
        <v>477748</v>
      </c>
      <c r="I35" s="1"/>
    </row>
    <row r="36" s="27" customFormat="true" ht="27" hidden="false" customHeight="true" outlineLevel="0" collapsed="false">
      <c r="A36" s="18" t="n">
        <v>27</v>
      </c>
      <c r="B36" s="25" t="s">
        <v>41</v>
      </c>
      <c r="C36" s="20" t="s">
        <v>47</v>
      </c>
      <c r="D36" s="30" t="s">
        <v>43</v>
      </c>
      <c r="E36" s="22" t="n">
        <v>416500</v>
      </c>
      <c r="F36" s="23" t="n">
        <v>278313</v>
      </c>
      <c r="G36" s="24" t="n">
        <f aca="false">IF(F36="","ÍTEM SIN DILIGENCIAR",IF(ROUND(F36*1.19,0)&lt;=0,"NO SE ADMITEN VALORES EN CERO",IF(ROUND(F36*1.19,0)&gt;E36,"SUPERA PRECIO TECHO",ROUND(F36*1.19,0))))</f>
        <v>331192</v>
      </c>
      <c r="I36" s="1"/>
    </row>
    <row r="37" s="27" customFormat="true" ht="27" hidden="false" customHeight="true" outlineLevel="0" collapsed="false">
      <c r="A37" s="18" t="n">
        <v>28</v>
      </c>
      <c r="B37" s="25" t="s">
        <v>41</v>
      </c>
      <c r="C37" s="20" t="s">
        <v>48</v>
      </c>
      <c r="D37" s="30" t="s">
        <v>43</v>
      </c>
      <c r="E37" s="22" t="n">
        <v>440871</v>
      </c>
      <c r="F37" s="23" t="n">
        <v>294597</v>
      </c>
      <c r="G37" s="24" t="n">
        <f aca="false">IF(F37="","ÍTEM SIN DILIGENCIAR",IF(ROUND(F37*1.19,0)&lt;=0,"NO SE ADMITEN VALORES EN CERO",IF(ROUND(F37*1.19,0)&gt;E37,"SUPERA PRECIO TECHO",ROUND(F37*1.19,0))))</f>
        <v>350570</v>
      </c>
      <c r="I37" s="1"/>
    </row>
    <row r="38" s="27" customFormat="true" ht="54.75" hidden="false" customHeight="true" outlineLevel="0" collapsed="false">
      <c r="A38" s="18" t="n">
        <v>29</v>
      </c>
      <c r="B38" s="25" t="s">
        <v>49</v>
      </c>
      <c r="C38" s="20" t="s">
        <v>50</v>
      </c>
      <c r="D38" s="30" t="s">
        <v>51</v>
      </c>
      <c r="E38" s="22" t="n">
        <v>1698423</v>
      </c>
      <c r="F38" s="23" t="n">
        <v>1134916</v>
      </c>
      <c r="G38" s="24" t="n">
        <f aca="false">IF(F38="","ÍTEM SIN DILIGENCIAR",IF(ROUND(F38*1.19,0)&lt;=0,"NO SE ADMITEN VALORES EN CERO",IF(ROUND(F38*1.19,0)&gt;E38,"SUPERA PRECIO TECHO",ROUND(F38*1.19,0))))</f>
        <v>1350550</v>
      </c>
      <c r="I38" s="1"/>
    </row>
    <row r="39" s="27" customFormat="true" ht="13.5" hidden="false" customHeight="false" outlineLevel="0" collapsed="false">
      <c r="A39" s="18" t="n">
        <v>30</v>
      </c>
      <c r="B39" s="25" t="s">
        <v>49</v>
      </c>
      <c r="C39" s="20" t="s">
        <v>52</v>
      </c>
      <c r="D39" s="30" t="s">
        <v>51</v>
      </c>
      <c r="E39" s="22" t="n">
        <v>133410</v>
      </c>
      <c r="F39" s="23" t="n">
        <v>89146</v>
      </c>
      <c r="G39" s="24" t="n">
        <f aca="false">IF(F39="","ÍTEM SIN DILIGENCIAR",IF(ROUND(F39*1.19,0)&lt;=0,"NO SE ADMITEN VALORES EN CERO",IF(ROUND(F39*1.19,0)&gt;E39,"SUPERA PRECIO TECHO",ROUND(F39*1.19,0))))</f>
        <v>106084</v>
      </c>
      <c r="I39" s="1"/>
    </row>
    <row r="40" s="27" customFormat="true" ht="27" hidden="false" customHeight="true" outlineLevel="0" collapsed="false">
      <c r="A40" s="18" t="n">
        <v>31</v>
      </c>
      <c r="B40" s="25" t="s">
        <v>49</v>
      </c>
      <c r="C40" s="20" t="s">
        <v>53</v>
      </c>
      <c r="D40" s="30" t="s">
        <v>51</v>
      </c>
      <c r="E40" s="22" t="n">
        <v>221954</v>
      </c>
      <c r="F40" s="23" t="n">
        <v>148313</v>
      </c>
      <c r="G40" s="24" t="n">
        <f aca="false">IF(F40="","ÍTEM SIN DILIGENCIAR",IF(ROUND(F40*1.19,0)&lt;=0,"NO SE ADMITEN VALORES EN CERO",IF(ROUND(F40*1.19,0)&gt;E40,"SUPERA PRECIO TECHO",ROUND(F40*1.19,0))))</f>
        <v>176492</v>
      </c>
      <c r="I40" s="1"/>
    </row>
    <row r="41" s="27" customFormat="true" ht="27" hidden="false" customHeight="true" outlineLevel="0" collapsed="false">
      <c r="A41" s="18" t="n">
        <v>32</v>
      </c>
      <c r="B41" s="25" t="s">
        <v>49</v>
      </c>
      <c r="C41" s="20" t="s">
        <v>54</v>
      </c>
      <c r="D41" s="30" t="s">
        <v>51</v>
      </c>
      <c r="E41" s="22" t="n">
        <v>319439</v>
      </c>
      <c r="F41" s="23" t="n">
        <v>213454</v>
      </c>
      <c r="G41" s="24" t="n">
        <f aca="false">IF(F41="","ÍTEM SIN DILIGENCIAR",IF(ROUND(F41*1.19,0)&lt;=0,"NO SE ADMITEN VALORES EN CERO",IF(ROUND(F41*1.19,0)&gt;E41,"SUPERA PRECIO TECHO",ROUND(F41*1.19,0))))</f>
        <v>254010</v>
      </c>
      <c r="I41" s="1"/>
    </row>
    <row r="42" s="27" customFormat="true" ht="13.5" hidden="false" customHeight="false" outlineLevel="0" collapsed="false">
      <c r="A42" s="18" t="n">
        <v>33</v>
      </c>
      <c r="B42" s="25" t="s">
        <v>49</v>
      </c>
      <c r="C42" s="20" t="s">
        <v>55</v>
      </c>
      <c r="D42" s="30" t="s">
        <v>51</v>
      </c>
      <c r="E42" s="22" t="n">
        <v>178500</v>
      </c>
      <c r="F42" s="23" t="n">
        <v>119277</v>
      </c>
      <c r="G42" s="24" t="n">
        <f aca="false">IF(F42="","ÍTEM SIN DILIGENCIAR",IF(ROUND(F42*1.19,0)&lt;=0,"NO SE ADMITEN VALORES EN CERO",IF(ROUND(F42*1.19,0)&gt;E42,"SUPERA PRECIO TECHO",ROUND(F42*1.19,0))))</f>
        <v>141940</v>
      </c>
      <c r="I42" s="1"/>
    </row>
    <row r="43" s="27" customFormat="true" ht="13.5" hidden="false" customHeight="false" outlineLevel="0" collapsed="false">
      <c r="A43" s="18" t="n">
        <v>34</v>
      </c>
      <c r="B43" s="25" t="s">
        <v>49</v>
      </c>
      <c r="C43" s="20" t="s">
        <v>56</v>
      </c>
      <c r="D43" s="30" t="s">
        <v>51</v>
      </c>
      <c r="E43" s="22" t="n">
        <v>76636</v>
      </c>
      <c r="F43" s="23" t="n">
        <v>51210</v>
      </c>
      <c r="G43" s="24" t="n">
        <f aca="false">IF(F43="","ÍTEM SIN DILIGENCIAR",IF(ROUND(F43*1.19,0)&lt;=0,"NO SE ADMITEN VALORES EN CERO",IF(ROUND(F43*1.19,0)&gt;E43,"SUPERA PRECIO TECHO",ROUND(F43*1.19,0))))</f>
        <v>60940</v>
      </c>
      <c r="I43" s="1"/>
    </row>
    <row r="44" s="27" customFormat="true" ht="13.5" hidden="false" customHeight="false" outlineLevel="0" collapsed="false">
      <c r="A44" s="18" t="n">
        <v>35</v>
      </c>
      <c r="B44" s="25" t="s">
        <v>49</v>
      </c>
      <c r="C44" s="20" t="s">
        <v>57</v>
      </c>
      <c r="D44" s="30" t="s">
        <v>51</v>
      </c>
      <c r="E44" s="22" t="n">
        <v>89006</v>
      </c>
      <c r="F44" s="23" t="n">
        <v>59475</v>
      </c>
      <c r="G44" s="24" t="n">
        <f aca="false">IF(F44="","ÍTEM SIN DILIGENCIAR",IF(ROUND(F44*1.19,0)&lt;=0,"NO SE ADMITEN VALORES EN CERO",IF(ROUND(F44*1.19,0)&gt;E44,"SUPERA PRECIO TECHO",ROUND(F44*1.19,0))))</f>
        <v>70775</v>
      </c>
      <c r="I44" s="1"/>
    </row>
    <row r="45" s="27" customFormat="true" ht="82.5" hidden="false" customHeight="true" outlineLevel="0" collapsed="false">
      <c r="A45" s="18" t="n">
        <v>36</v>
      </c>
      <c r="B45" s="31" t="s">
        <v>58</v>
      </c>
      <c r="C45" s="20" t="s">
        <v>59</v>
      </c>
      <c r="D45" s="30" t="s">
        <v>51</v>
      </c>
      <c r="E45" s="22" t="n">
        <v>4174723</v>
      </c>
      <c r="F45" s="23" t="n">
        <v>2789623</v>
      </c>
      <c r="G45" s="24" t="n">
        <f aca="false">IF(F45="","ÍTEM SIN DILIGENCIAR",IF(ROUND(F45*1.19,0)&lt;=0,"NO SE ADMITEN VALORES EN CERO",IF(ROUND(F45*1.19,0)&gt;E45,"SUPERA PRECIO TECHO",ROUND(F45*1.19,0))))</f>
        <v>3319651</v>
      </c>
      <c r="I45" s="1"/>
    </row>
    <row r="46" s="27" customFormat="true" ht="76.5" hidden="false" customHeight="true" outlineLevel="0" collapsed="false">
      <c r="A46" s="18" t="n">
        <v>37</v>
      </c>
      <c r="B46" s="31" t="s">
        <v>58</v>
      </c>
      <c r="C46" s="20" t="s">
        <v>60</v>
      </c>
      <c r="D46" s="30" t="s">
        <v>51</v>
      </c>
      <c r="E46" s="22" t="n">
        <v>2869975</v>
      </c>
      <c r="F46" s="23" t="n">
        <v>1917767</v>
      </c>
      <c r="G46" s="24" t="n">
        <f aca="false">IF(F46="","ÍTEM SIN DILIGENCIAR",IF(ROUND(F46*1.19,0)&lt;=0,"NO SE ADMITEN VALORES EN CERO",IF(ROUND(F46*1.19,0)&gt;E46,"SUPERA PRECIO TECHO",ROUND(F46*1.19,0))))</f>
        <v>2282143</v>
      </c>
      <c r="I46" s="1"/>
    </row>
    <row r="47" s="27" customFormat="true" ht="27" hidden="false" customHeight="true" outlineLevel="0" collapsed="false">
      <c r="A47" s="18" t="n">
        <v>38</v>
      </c>
      <c r="B47" s="31" t="s">
        <v>58</v>
      </c>
      <c r="C47" s="20" t="s">
        <v>61</v>
      </c>
      <c r="D47" s="30" t="s">
        <v>51</v>
      </c>
      <c r="E47" s="22" t="n">
        <v>2169040</v>
      </c>
      <c r="F47" s="23" t="n">
        <v>1449390</v>
      </c>
      <c r="G47" s="24" t="n">
        <f aca="false">IF(F47="","ÍTEM SIN DILIGENCIAR",IF(ROUND(F47*1.19,0)&lt;=0,"NO SE ADMITEN VALORES EN CERO",IF(ROUND(F47*1.19,0)&gt;E47,"SUPERA PRECIO TECHO",ROUND(F47*1.19,0))))</f>
        <v>1724774</v>
      </c>
      <c r="I47" s="1"/>
    </row>
    <row r="48" s="27" customFormat="true" ht="41.25" hidden="false" customHeight="true" outlineLevel="0" collapsed="false">
      <c r="A48" s="18" t="n">
        <v>39</v>
      </c>
      <c r="B48" s="31" t="s">
        <v>58</v>
      </c>
      <c r="C48" s="20" t="s">
        <v>62</v>
      </c>
      <c r="D48" s="30" t="s">
        <v>51</v>
      </c>
      <c r="E48" s="22" t="n">
        <v>3304963</v>
      </c>
      <c r="F48" s="23" t="n">
        <v>2208434</v>
      </c>
      <c r="G48" s="24" t="n">
        <f aca="false">IF(F48="","ÍTEM SIN DILIGENCIAR",IF(ROUND(F48*1.19,0)&lt;=0,"NO SE ADMITEN VALORES EN CERO",IF(ROUND(F48*1.19,0)&gt;E48,"SUPERA PRECIO TECHO",ROUND(F48*1.19,0))))</f>
        <v>2628036</v>
      </c>
      <c r="I48" s="1"/>
    </row>
    <row r="49" s="27" customFormat="true" ht="41.25" hidden="false" customHeight="true" outlineLevel="0" collapsed="false">
      <c r="A49" s="18" t="n">
        <v>40</v>
      </c>
      <c r="B49" s="31" t="s">
        <v>58</v>
      </c>
      <c r="C49" s="20" t="s">
        <v>63</v>
      </c>
      <c r="D49" s="30" t="s">
        <v>51</v>
      </c>
      <c r="E49" s="22" t="n">
        <v>5417574</v>
      </c>
      <c r="F49" s="23" t="n">
        <v>3620119</v>
      </c>
      <c r="G49" s="24" t="n">
        <f aca="false">IF(F49="","ÍTEM SIN DILIGENCIAR",IF(ROUND(F49*1.19,0)&lt;=0,"NO SE ADMITEN VALORES EN CERO",IF(ROUND(F49*1.19,0)&gt;E49,"SUPERA PRECIO TECHO",ROUND(F49*1.19,0))))</f>
        <v>4307942</v>
      </c>
      <c r="I49" s="1"/>
    </row>
    <row r="50" s="27" customFormat="true" ht="41.25" hidden="false" customHeight="true" outlineLevel="0" collapsed="false">
      <c r="A50" s="18" t="n">
        <v>41</v>
      </c>
      <c r="B50" s="31" t="s">
        <v>58</v>
      </c>
      <c r="C50" s="20" t="s">
        <v>64</v>
      </c>
      <c r="D50" s="30" t="s">
        <v>51</v>
      </c>
      <c r="E50" s="22" t="n">
        <v>4503012</v>
      </c>
      <c r="F50" s="23" t="n">
        <v>3008992</v>
      </c>
      <c r="G50" s="24" t="n">
        <f aca="false">IF(F50="","ÍTEM SIN DILIGENCIAR",IF(ROUND(F50*1.19,0)&lt;=0,"NO SE ADMITEN VALORES EN CERO",IF(ROUND(F50*1.19,0)&gt;E50,"SUPERA PRECIO TECHO",ROUND(F50*1.19,0))))</f>
        <v>3580700</v>
      </c>
      <c r="I50" s="1"/>
    </row>
    <row r="51" s="27" customFormat="true" ht="27" hidden="false" customHeight="true" outlineLevel="0" collapsed="false">
      <c r="A51" s="18" t="n">
        <v>42</v>
      </c>
      <c r="B51" s="31" t="s">
        <v>58</v>
      </c>
      <c r="C51" s="20" t="s">
        <v>65</v>
      </c>
      <c r="D51" s="30" t="s">
        <v>51</v>
      </c>
      <c r="E51" s="22" t="n">
        <v>417514</v>
      </c>
      <c r="F51" s="23" t="n">
        <v>278990</v>
      </c>
      <c r="G51" s="24" t="n">
        <f aca="false">IF(F51="","ÍTEM SIN DILIGENCIAR",IF(ROUND(F51*1.19,0)&lt;=0,"NO SE ADMITEN VALORES EN CERO",IF(ROUND(F51*1.19,0)&gt;E51,"SUPERA PRECIO TECHO",ROUND(F51*1.19,0))))</f>
        <v>331998</v>
      </c>
      <c r="I51" s="1"/>
    </row>
    <row r="52" s="27" customFormat="true" ht="27" hidden="false" customHeight="true" outlineLevel="0" collapsed="false">
      <c r="A52" s="18" t="n">
        <v>43</v>
      </c>
      <c r="B52" s="31" t="s">
        <v>58</v>
      </c>
      <c r="C52" s="20" t="s">
        <v>66</v>
      </c>
      <c r="D52" s="30" t="s">
        <v>51</v>
      </c>
      <c r="E52" s="22" t="n">
        <v>900603</v>
      </c>
      <c r="F52" s="23" t="n">
        <v>601798</v>
      </c>
      <c r="G52" s="24" t="n">
        <f aca="false">IF(F52="","ÍTEM SIN DILIGENCIAR",IF(ROUND(F52*1.19,0)&lt;=0,"NO SE ADMITEN VALORES EN CERO",IF(ROUND(F52*1.19,0)&gt;E52,"SUPERA PRECIO TECHO",ROUND(F52*1.19,0))))</f>
        <v>716140</v>
      </c>
      <c r="I52" s="1"/>
    </row>
    <row r="53" s="27" customFormat="true" ht="27" hidden="false" customHeight="true" outlineLevel="0" collapsed="false">
      <c r="A53" s="18" t="n">
        <v>44</v>
      </c>
      <c r="B53" s="31" t="s">
        <v>58</v>
      </c>
      <c r="C53" s="20" t="s">
        <v>67</v>
      </c>
      <c r="D53" s="30" t="s">
        <v>51</v>
      </c>
      <c r="E53" s="22" t="n">
        <v>2047276</v>
      </c>
      <c r="F53" s="23" t="n">
        <v>1368026</v>
      </c>
      <c r="G53" s="24" t="n">
        <f aca="false">IF(F53="","ÍTEM SIN DILIGENCIAR",IF(ROUND(F53*1.19,0)&lt;=0,"NO SE ADMITEN VALORES EN CERO",IF(ROUND(F53*1.19,0)&gt;E53,"SUPERA PRECIO TECHO",ROUND(F53*1.19,0))))</f>
        <v>1627951</v>
      </c>
      <c r="I53" s="1"/>
    </row>
    <row r="54" s="27" customFormat="true" ht="27" hidden="false" customHeight="true" outlineLevel="0" collapsed="false">
      <c r="A54" s="18" t="n">
        <v>45</v>
      </c>
      <c r="B54" s="31" t="s">
        <v>58</v>
      </c>
      <c r="C54" s="20" t="s">
        <v>68</v>
      </c>
      <c r="D54" s="30" t="s">
        <v>51</v>
      </c>
      <c r="E54" s="22" t="n">
        <v>2665863</v>
      </c>
      <c r="F54" s="23" t="n">
        <v>1781377</v>
      </c>
      <c r="G54" s="24" t="n">
        <f aca="false">IF(F54="","ÍTEM SIN DILIGENCIAR",IF(ROUND(F54*1.19,0)&lt;=0,"NO SE ADMITEN VALORES EN CERO",IF(ROUND(F54*1.19,0)&gt;E54,"SUPERA PRECIO TECHO",ROUND(F54*1.19,0))))</f>
        <v>2119839</v>
      </c>
      <c r="I54" s="1"/>
    </row>
    <row r="55" s="27" customFormat="true" ht="41.25" hidden="false" customHeight="true" outlineLevel="0" collapsed="false">
      <c r="A55" s="18" t="n">
        <v>46</v>
      </c>
      <c r="B55" s="31" t="s">
        <v>58</v>
      </c>
      <c r="C55" s="20" t="s">
        <v>69</v>
      </c>
      <c r="D55" s="30" t="s">
        <v>51</v>
      </c>
      <c r="E55" s="22" t="n">
        <v>380800</v>
      </c>
      <c r="F55" s="23" t="n">
        <v>254457</v>
      </c>
      <c r="G55" s="24" t="n">
        <f aca="false">IF(F55="","ÍTEM SIN DILIGENCIAR",IF(ROUND(F55*1.19,0)&lt;=0,"NO SE ADMITEN VALORES EN CERO",IF(ROUND(F55*1.19,0)&gt;E55,"SUPERA PRECIO TECHO",ROUND(F55*1.19,0))))</f>
        <v>302804</v>
      </c>
      <c r="I55" s="1"/>
    </row>
    <row r="56" s="27" customFormat="true" ht="27" hidden="false" customHeight="true" outlineLevel="0" collapsed="false">
      <c r="A56" s="18" t="n">
        <v>47</v>
      </c>
      <c r="B56" s="31" t="s">
        <v>58</v>
      </c>
      <c r="C56" s="20" t="s">
        <v>70</v>
      </c>
      <c r="D56" s="30" t="s">
        <v>51</v>
      </c>
      <c r="E56" s="22" t="n">
        <v>183923</v>
      </c>
      <c r="F56" s="23" t="n">
        <v>122900</v>
      </c>
      <c r="G56" s="24" t="n">
        <f aca="false">IF(F56="","ÍTEM SIN DILIGENCIAR",IF(ROUND(F56*1.19,0)&lt;=0,"NO SE ADMITEN VALORES EN CERO",IF(ROUND(F56*1.19,0)&gt;E56,"SUPERA PRECIO TECHO",ROUND(F56*1.19,0))))</f>
        <v>146251</v>
      </c>
      <c r="I56" s="1"/>
    </row>
    <row r="57" s="27" customFormat="true" ht="27" hidden="false" customHeight="true" outlineLevel="0" collapsed="false">
      <c r="A57" s="18" t="n">
        <v>48</v>
      </c>
      <c r="B57" s="31" t="s">
        <v>58</v>
      </c>
      <c r="C57" s="20" t="s">
        <v>71</v>
      </c>
      <c r="D57" s="30" t="s">
        <v>51</v>
      </c>
      <c r="E57" s="22" t="n">
        <v>247872</v>
      </c>
      <c r="F57" s="23" t="n">
        <v>165631</v>
      </c>
      <c r="G57" s="24" t="n">
        <f aca="false">IF(F57="","ÍTEM SIN DILIGENCIAR",IF(ROUND(F57*1.19,0)&lt;=0,"NO SE ADMITEN VALORES EN CERO",IF(ROUND(F57*1.19,0)&gt;E57,"SUPERA PRECIO TECHO",ROUND(F57*1.19,0))))</f>
        <v>197101</v>
      </c>
      <c r="I57" s="1"/>
    </row>
    <row r="58" s="27" customFormat="true" ht="27" hidden="false" customHeight="true" outlineLevel="0" collapsed="false">
      <c r="A58" s="18" t="n">
        <v>49</v>
      </c>
      <c r="B58" s="31" t="s">
        <v>58</v>
      </c>
      <c r="C58" s="20" t="s">
        <v>72</v>
      </c>
      <c r="D58" s="30" t="s">
        <v>51</v>
      </c>
      <c r="E58" s="22" t="n">
        <v>166600</v>
      </c>
      <c r="F58" s="23" t="n">
        <v>111325</v>
      </c>
      <c r="G58" s="24" t="n">
        <f aca="false">IF(F58="","ÍTEM SIN DILIGENCIAR",IF(ROUND(F58*1.19,0)&lt;=0,"NO SE ADMITEN VALORES EN CERO",IF(ROUND(F58*1.19,0)&gt;E58,"SUPERA PRECIO TECHO",ROUND(F58*1.19,0))))</f>
        <v>132477</v>
      </c>
      <c r="I58" s="1"/>
    </row>
    <row r="59" s="27" customFormat="true" ht="41.25" hidden="false" customHeight="true" outlineLevel="0" collapsed="false">
      <c r="A59" s="18" t="n">
        <v>50</v>
      </c>
      <c r="B59" s="31" t="s">
        <v>58</v>
      </c>
      <c r="C59" s="20" t="s">
        <v>73</v>
      </c>
      <c r="D59" s="30" t="s">
        <v>51</v>
      </c>
      <c r="E59" s="22" t="n">
        <v>416500</v>
      </c>
      <c r="F59" s="23" t="n">
        <v>278313</v>
      </c>
      <c r="G59" s="24" t="n">
        <f aca="false">IF(F59="","ÍTEM SIN DILIGENCIAR",IF(ROUND(F59*1.19,0)&lt;=0,"NO SE ADMITEN VALORES EN CERO",IF(ROUND(F59*1.19,0)&gt;E59,"SUPERA PRECIO TECHO",ROUND(F59*1.19,0))))</f>
        <v>331192</v>
      </c>
      <c r="I59" s="1"/>
    </row>
    <row r="60" s="27" customFormat="true" ht="27" hidden="false" customHeight="true" outlineLevel="0" collapsed="false">
      <c r="A60" s="18" t="n">
        <v>51</v>
      </c>
      <c r="B60" s="31" t="s">
        <v>58</v>
      </c>
      <c r="C60" s="20" t="s">
        <v>74</v>
      </c>
      <c r="D60" s="30" t="s">
        <v>51</v>
      </c>
      <c r="E60" s="22" t="n">
        <v>215790</v>
      </c>
      <c r="F60" s="23" t="n">
        <v>144194</v>
      </c>
      <c r="G60" s="24" t="n">
        <f aca="false">IF(F60="","ÍTEM SIN DILIGENCIAR",IF(ROUND(F60*1.19,0)&lt;=0,"NO SE ADMITEN VALORES EN CERO",IF(ROUND(F60*1.19,0)&gt;E60,"SUPERA PRECIO TECHO",ROUND(F60*1.19,0))))</f>
        <v>171591</v>
      </c>
      <c r="I60" s="1"/>
    </row>
    <row r="61" s="27" customFormat="true" ht="27" hidden="false" customHeight="true" outlineLevel="0" collapsed="false">
      <c r="A61" s="18" t="n">
        <v>52</v>
      </c>
      <c r="B61" s="31" t="s">
        <v>58</v>
      </c>
      <c r="C61" s="20" t="s">
        <v>75</v>
      </c>
      <c r="D61" s="30" t="s">
        <v>51</v>
      </c>
      <c r="E61" s="22" t="n">
        <v>158670</v>
      </c>
      <c r="F61" s="23" t="n">
        <v>106025</v>
      </c>
      <c r="G61" s="24" t="n">
        <f aca="false">IF(F61="","ÍTEM SIN DILIGENCIAR",IF(ROUND(F61*1.19,0)&lt;=0,"NO SE ADMITEN VALORES EN CERO",IF(ROUND(F61*1.19,0)&gt;E61,"SUPERA PRECIO TECHO",ROUND(F61*1.19,0))))</f>
        <v>126170</v>
      </c>
      <c r="I61" s="1"/>
    </row>
    <row r="62" s="27" customFormat="true" ht="13.5" hidden="false" customHeight="false" outlineLevel="0" collapsed="false">
      <c r="A62" s="18" t="n">
        <v>53</v>
      </c>
      <c r="B62" s="31" t="s">
        <v>58</v>
      </c>
      <c r="C62" s="20" t="s">
        <v>76</v>
      </c>
      <c r="D62" s="30" t="s">
        <v>51</v>
      </c>
      <c r="E62" s="22" t="n">
        <v>38080</v>
      </c>
      <c r="F62" s="23" t="n">
        <v>25446</v>
      </c>
      <c r="G62" s="24" t="n">
        <f aca="false">IF(F62="","ÍTEM SIN DILIGENCIAR",IF(ROUND(F62*1.19,0)&lt;=0,"NO SE ADMITEN VALORES EN CERO",IF(ROUND(F62*1.19,0)&gt;E62,"SUPERA PRECIO TECHO",ROUND(F62*1.19,0))))</f>
        <v>30281</v>
      </c>
      <c r="I62" s="1"/>
    </row>
    <row r="63" s="27" customFormat="true" ht="27" hidden="false" customHeight="true" outlineLevel="0" collapsed="false">
      <c r="A63" s="18" t="n">
        <v>54</v>
      </c>
      <c r="B63" s="31" t="s">
        <v>58</v>
      </c>
      <c r="C63" s="20" t="s">
        <v>77</v>
      </c>
      <c r="D63" s="30" t="s">
        <v>51</v>
      </c>
      <c r="E63" s="22" t="n">
        <v>153184</v>
      </c>
      <c r="F63" s="23" t="n">
        <v>102360</v>
      </c>
      <c r="G63" s="24" t="n">
        <f aca="false">IF(F63="","ÍTEM SIN DILIGENCIAR",IF(ROUND(F63*1.19,0)&lt;=0,"NO SE ADMITEN VALORES EN CERO",IF(ROUND(F63*1.19,0)&gt;E63,"SUPERA PRECIO TECHO",ROUND(F63*1.19,0))))</f>
        <v>121808</v>
      </c>
      <c r="I63" s="1"/>
    </row>
    <row r="64" s="27" customFormat="true" ht="13.5" hidden="false" customHeight="false" outlineLevel="0" collapsed="false">
      <c r="A64" s="18" t="n">
        <v>55</v>
      </c>
      <c r="B64" s="31" t="s">
        <v>78</v>
      </c>
      <c r="C64" s="20" t="s">
        <v>79</v>
      </c>
      <c r="D64" s="30" t="s">
        <v>80</v>
      </c>
      <c r="E64" s="22" t="n">
        <v>389129</v>
      </c>
      <c r="F64" s="23" t="n">
        <v>260023</v>
      </c>
      <c r="G64" s="24" t="n">
        <f aca="false">IF(F64="","ÍTEM SIN DILIGENCIAR",IF(ROUND(F64*1.19,0)&lt;=0,"NO SE ADMITEN VALORES EN CERO",IF(ROUND(F64*1.19,0)&gt;E64,"SUPERA PRECIO TECHO",ROUND(F64*1.19,0))))</f>
        <v>309427</v>
      </c>
      <c r="I64" s="1"/>
    </row>
    <row r="65" s="27" customFormat="true" ht="27" hidden="false" customHeight="true" outlineLevel="0" collapsed="false">
      <c r="A65" s="18" t="n">
        <v>56</v>
      </c>
      <c r="B65" s="31" t="s">
        <v>78</v>
      </c>
      <c r="C65" s="20" t="s">
        <v>81</v>
      </c>
      <c r="D65" s="30" t="s">
        <v>80</v>
      </c>
      <c r="E65" s="22" t="n">
        <v>95200</v>
      </c>
      <c r="F65" s="23" t="n">
        <v>63614</v>
      </c>
      <c r="G65" s="24" t="n">
        <f aca="false">IF(F65="","ÍTEM SIN DILIGENCIAR",IF(ROUND(F65*1.19,0)&lt;=0,"NO SE ADMITEN VALORES EN CERO",IF(ROUND(F65*1.19,0)&gt;E65,"SUPERA PRECIO TECHO",ROUND(F65*1.19,0))))</f>
        <v>75701</v>
      </c>
      <c r="I65" s="1"/>
    </row>
    <row r="66" s="27" customFormat="true" ht="13.5" hidden="false" customHeight="false" outlineLevel="0" collapsed="false">
      <c r="A66" s="18" t="n">
        <v>57</v>
      </c>
      <c r="B66" s="31" t="s">
        <v>78</v>
      </c>
      <c r="C66" s="20" t="s">
        <v>82</v>
      </c>
      <c r="D66" s="30" t="s">
        <v>80</v>
      </c>
      <c r="E66" s="22" t="n">
        <v>371280</v>
      </c>
      <c r="F66" s="23" t="n">
        <v>248096</v>
      </c>
      <c r="G66" s="24" t="n">
        <f aca="false">IF(F66="","ÍTEM SIN DILIGENCIAR",IF(ROUND(F66*1.19,0)&lt;=0,"NO SE ADMITEN VALORES EN CERO",IF(ROUND(F66*1.19,0)&gt;E66,"SUPERA PRECIO TECHO",ROUND(F66*1.19,0))))</f>
        <v>295234</v>
      </c>
      <c r="I66" s="1"/>
    </row>
    <row r="67" s="27" customFormat="true" ht="27" hidden="false" customHeight="true" outlineLevel="0" collapsed="false">
      <c r="A67" s="18" t="n">
        <v>58</v>
      </c>
      <c r="B67" s="31" t="s">
        <v>78</v>
      </c>
      <c r="C67" s="20" t="s">
        <v>83</v>
      </c>
      <c r="D67" s="30" t="s">
        <v>80</v>
      </c>
      <c r="E67" s="22" t="n">
        <v>142800</v>
      </c>
      <c r="F67" s="23" t="n">
        <v>95422</v>
      </c>
      <c r="G67" s="24" t="n">
        <f aca="false">IF(F67="","ÍTEM SIN DILIGENCIAR",IF(ROUND(F67*1.19,0)&lt;=0,"NO SE ADMITEN VALORES EN CERO",IF(ROUND(F67*1.19,0)&gt;E67,"SUPERA PRECIO TECHO",ROUND(F67*1.19,0))))</f>
        <v>113552</v>
      </c>
      <c r="I67" s="1"/>
    </row>
    <row r="68" s="27" customFormat="true" ht="13.5" hidden="false" customHeight="false" outlineLevel="0" collapsed="false">
      <c r="A68" s="18" t="n">
        <v>59</v>
      </c>
      <c r="B68" s="31" t="s">
        <v>78</v>
      </c>
      <c r="C68" s="20" t="s">
        <v>84</v>
      </c>
      <c r="D68" s="30" t="s">
        <v>80</v>
      </c>
      <c r="E68" s="22" t="n">
        <v>1428000</v>
      </c>
      <c r="F68" s="23" t="n">
        <v>954215</v>
      </c>
      <c r="G68" s="24" t="n">
        <f aca="false">IF(F68="","ÍTEM SIN DILIGENCIAR",IF(ROUND(F68*1.19,0)&lt;=0,"NO SE ADMITEN VALORES EN CERO",IF(ROUND(F68*1.19,0)&gt;E68,"SUPERA PRECIO TECHO",ROUND(F68*1.19,0))))</f>
        <v>1135516</v>
      </c>
      <c r="I68" s="1"/>
    </row>
    <row r="69" s="27" customFormat="true" ht="27" hidden="false" customHeight="true" outlineLevel="0" collapsed="false">
      <c r="A69" s="18" t="n">
        <v>60</v>
      </c>
      <c r="B69" s="31" t="s">
        <v>78</v>
      </c>
      <c r="C69" s="20" t="s">
        <v>85</v>
      </c>
      <c r="D69" s="30" t="s">
        <v>80</v>
      </c>
      <c r="E69" s="22" t="n">
        <v>297500</v>
      </c>
      <c r="F69" s="23" t="n">
        <v>198795</v>
      </c>
      <c r="G69" s="24" t="n">
        <f aca="false">IF(F69="","ÍTEM SIN DILIGENCIAR",IF(ROUND(F69*1.19,0)&lt;=0,"NO SE ADMITEN VALORES EN CERO",IF(ROUND(F69*1.19,0)&gt;E69,"SUPERA PRECIO TECHO",ROUND(F69*1.19,0))))</f>
        <v>236566</v>
      </c>
      <c r="I69" s="1"/>
    </row>
    <row r="70" s="27" customFormat="true" ht="27" hidden="false" customHeight="true" outlineLevel="0" collapsed="false">
      <c r="A70" s="18" t="n">
        <v>61</v>
      </c>
      <c r="B70" s="31" t="s">
        <v>78</v>
      </c>
      <c r="C70" s="20" t="s">
        <v>86</v>
      </c>
      <c r="D70" s="30" t="s">
        <v>80</v>
      </c>
      <c r="E70" s="22" t="n">
        <v>416500</v>
      </c>
      <c r="F70" s="23" t="n">
        <v>278313</v>
      </c>
      <c r="G70" s="24" t="n">
        <f aca="false">IF(F70="","ÍTEM SIN DILIGENCIAR",IF(ROUND(F70*1.19,0)&lt;=0,"NO SE ADMITEN VALORES EN CERO",IF(ROUND(F70*1.19,0)&gt;E70,"SUPERA PRECIO TECHO",ROUND(F70*1.19,0))))</f>
        <v>331192</v>
      </c>
      <c r="I70" s="1"/>
    </row>
    <row r="71" s="27" customFormat="true" ht="27" hidden="false" customHeight="true" outlineLevel="0" collapsed="false">
      <c r="A71" s="18" t="n">
        <v>62</v>
      </c>
      <c r="B71" s="31" t="s">
        <v>78</v>
      </c>
      <c r="C71" s="20" t="s">
        <v>87</v>
      </c>
      <c r="D71" s="30" t="s">
        <v>80</v>
      </c>
      <c r="E71" s="22" t="n">
        <v>261800</v>
      </c>
      <c r="F71" s="23" t="n">
        <v>174939</v>
      </c>
      <c r="G71" s="24" t="n">
        <f aca="false">IF(F71="","ÍTEM SIN DILIGENCIAR",IF(ROUND(F71*1.19,0)&lt;=0,"NO SE ADMITEN VALORES EN CERO",IF(ROUND(F71*1.19,0)&gt;E71,"SUPERA PRECIO TECHO",ROUND(F71*1.19,0))))</f>
        <v>208177</v>
      </c>
      <c r="I71" s="1"/>
    </row>
    <row r="72" s="27" customFormat="true" ht="41.25" hidden="false" customHeight="true" outlineLevel="0" collapsed="false">
      <c r="A72" s="18" t="n">
        <v>63</v>
      </c>
      <c r="B72" s="31" t="s">
        <v>78</v>
      </c>
      <c r="C72" s="20" t="s">
        <v>88</v>
      </c>
      <c r="D72" s="30" t="s">
        <v>80</v>
      </c>
      <c r="E72" s="22" t="n">
        <v>1188488</v>
      </c>
      <c r="F72" s="23" t="n">
        <v>794168</v>
      </c>
      <c r="G72" s="24" t="n">
        <f aca="false">IF(F72="","ÍTEM SIN DILIGENCIAR",IF(ROUND(F72*1.19,0)&lt;=0,"NO SE ADMITEN VALORES EN CERO",IF(ROUND(F72*1.19,0)&gt;E72,"SUPERA PRECIO TECHO",ROUND(F72*1.19,0))))</f>
        <v>945060</v>
      </c>
      <c r="I72" s="1"/>
    </row>
    <row r="73" s="27" customFormat="true" ht="41.25" hidden="false" customHeight="true" outlineLevel="0" collapsed="false">
      <c r="A73" s="18" t="n">
        <v>64</v>
      </c>
      <c r="B73" s="31" t="s">
        <v>78</v>
      </c>
      <c r="C73" s="20" t="s">
        <v>89</v>
      </c>
      <c r="D73" s="30" t="s">
        <v>80</v>
      </c>
      <c r="E73" s="22" t="n">
        <v>1899944</v>
      </c>
      <c r="F73" s="23" t="n">
        <v>1269576</v>
      </c>
      <c r="G73" s="24" t="n">
        <f aca="false">IF(F73="","ÍTEM SIN DILIGENCIAR",IF(ROUND(F73*1.19,0)&lt;=0,"NO SE ADMITEN VALORES EN CERO",IF(ROUND(F73*1.19,0)&gt;E73,"SUPERA PRECIO TECHO",ROUND(F73*1.19,0))))</f>
        <v>1510795</v>
      </c>
      <c r="I73" s="1"/>
    </row>
    <row r="74" s="27" customFormat="true" ht="41.25" hidden="false" customHeight="true" outlineLevel="0" collapsed="false">
      <c r="A74" s="18" t="n">
        <v>65</v>
      </c>
      <c r="B74" s="31" t="s">
        <v>78</v>
      </c>
      <c r="C74" s="20" t="s">
        <v>90</v>
      </c>
      <c r="D74" s="30" t="s">
        <v>80</v>
      </c>
      <c r="E74" s="22" t="n">
        <v>1709431</v>
      </c>
      <c r="F74" s="23" t="n">
        <v>1142271</v>
      </c>
      <c r="G74" s="24" t="n">
        <f aca="false">IF(F74="","ÍTEM SIN DILIGENCIAR",IF(ROUND(F74*1.19,0)&lt;=0,"NO SE ADMITEN VALORES EN CERO",IF(ROUND(F74*1.19,0)&gt;E74,"SUPERA PRECIO TECHO",ROUND(F74*1.19,0))))</f>
        <v>1359302</v>
      </c>
      <c r="I74" s="1"/>
    </row>
    <row r="75" s="27" customFormat="true" ht="41.25" hidden="false" customHeight="true" outlineLevel="0" collapsed="false">
      <c r="A75" s="18" t="n">
        <v>66</v>
      </c>
      <c r="B75" s="31" t="s">
        <v>78</v>
      </c>
      <c r="C75" s="20" t="s">
        <v>91</v>
      </c>
      <c r="D75" s="30" t="s">
        <v>80</v>
      </c>
      <c r="E75" s="22" t="n">
        <v>2517767</v>
      </c>
      <c r="F75" s="23" t="n">
        <v>1682416</v>
      </c>
      <c r="G75" s="24" t="n">
        <f aca="false">IF(F75="","ÍTEM SIN DILIGENCIAR",IF(ROUND(F75*1.19,0)&lt;=0,"NO SE ADMITEN VALORES EN CERO",IF(ROUND(F75*1.19,0)&gt;E75,"SUPERA PRECIO TECHO",ROUND(F75*1.19,0))))</f>
        <v>2002075</v>
      </c>
      <c r="I75" s="1"/>
    </row>
    <row r="76" s="27" customFormat="true" ht="41.25" hidden="false" customHeight="true" outlineLevel="0" collapsed="false">
      <c r="A76" s="18" t="n">
        <v>67</v>
      </c>
      <c r="B76" s="31" t="s">
        <v>78</v>
      </c>
      <c r="C76" s="20" t="s">
        <v>92</v>
      </c>
      <c r="D76" s="30" t="s">
        <v>80</v>
      </c>
      <c r="E76" s="22" t="n">
        <v>3196617</v>
      </c>
      <c r="F76" s="23" t="n">
        <v>2136035</v>
      </c>
      <c r="G76" s="24" t="n">
        <f aca="false">IF(F76="","ÍTEM SIN DILIGENCIAR",IF(ROUND(F76*1.19,0)&lt;=0,"NO SE ADMITEN VALORES EN CERO",IF(ROUND(F76*1.19,0)&gt;E76,"SUPERA PRECIO TECHO",ROUND(F76*1.19,0))))</f>
        <v>2541882</v>
      </c>
      <c r="I76" s="1"/>
    </row>
    <row r="77" s="27" customFormat="true" ht="41.25" hidden="false" customHeight="true" outlineLevel="0" collapsed="false">
      <c r="A77" s="18" t="n">
        <v>68</v>
      </c>
      <c r="B77" s="31" t="s">
        <v>78</v>
      </c>
      <c r="C77" s="20" t="s">
        <v>93</v>
      </c>
      <c r="D77" s="30" t="s">
        <v>80</v>
      </c>
      <c r="E77" s="22" t="n">
        <v>3321829</v>
      </c>
      <c r="F77" s="23" t="n">
        <v>2219704</v>
      </c>
      <c r="G77" s="24" t="n">
        <f aca="false">IF(F77="","ÍTEM SIN DILIGENCIAR",IF(ROUND(F77*1.19,0)&lt;=0,"NO SE ADMITEN VALORES EN CERO",IF(ROUND(F77*1.19,0)&gt;E77,"SUPERA PRECIO TECHO",ROUND(F77*1.19,0))))</f>
        <v>2641448</v>
      </c>
      <c r="I77" s="1"/>
    </row>
    <row r="78" s="27" customFormat="true" ht="13.5" hidden="false" customHeight="false" outlineLevel="0" collapsed="false">
      <c r="A78" s="18" t="n">
        <v>69</v>
      </c>
      <c r="B78" s="31" t="s">
        <v>94</v>
      </c>
      <c r="C78" s="20" t="s">
        <v>95</v>
      </c>
      <c r="D78" s="30" t="s">
        <v>80</v>
      </c>
      <c r="E78" s="22" t="n">
        <v>190400</v>
      </c>
      <c r="F78" s="23" t="n">
        <v>127229</v>
      </c>
      <c r="G78" s="24" t="n">
        <f aca="false">IF(F78="","ÍTEM SIN DILIGENCIAR",IF(ROUND(F78*1.19,0)&lt;=0,"NO SE ADMITEN VALORES EN CERO",IF(ROUND(F78*1.19,0)&gt;E78,"SUPERA PRECIO TECHO",ROUND(F78*1.19,0))))</f>
        <v>151403</v>
      </c>
      <c r="I78" s="1"/>
    </row>
    <row r="79" s="27" customFormat="true" ht="13.5" hidden="false" customHeight="false" outlineLevel="0" collapsed="false">
      <c r="A79" s="18" t="n">
        <v>70</v>
      </c>
      <c r="B79" s="31" t="s">
        <v>94</v>
      </c>
      <c r="C79" s="20" t="s">
        <v>96</v>
      </c>
      <c r="D79" s="30" t="s">
        <v>28</v>
      </c>
      <c r="E79" s="22" t="n">
        <v>2103432</v>
      </c>
      <c r="F79" s="23" t="n">
        <v>1405550</v>
      </c>
      <c r="G79" s="24" t="n">
        <f aca="false">IF(F79="","ÍTEM SIN DILIGENCIAR",IF(ROUND(F79*1.19,0)&lt;=0,"NO SE ADMITEN VALORES EN CERO",IF(ROUND(F79*1.19,0)&gt;E79,"SUPERA PRECIO TECHO",ROUND(F79*1.19,0))))</f>
        <v>1672605</v>
      </c>
      <c r="I79" s="1"/>
    </row>
    <row r="80" s="27" customFormat="true" ht="13.5" hidden="false" customHeight="false" outlineLevel="0" collapsed="false">
      <c r="A80" s="18" t="n">
        <v>71</v>
      </c>
      <c r="B80" s="31" t="s">
        <v>94</v>
      </c>
      <c r="C80" s="20" t="s">
        <v>97</v>
      </c>
      <c r="D80" s="30" t="s">
        <v>28</v>
      </c>
      <c r="E80" s="22" t="n">
        <v>3568810</v>
      </c>
      <c r="F80" s="23" t="n">
        <v>2384742</v>
      </c>
      <c r="G80" s="24" t="n">
        <f aca="false">IF(F80="","ÍTEM SIN DILIGENCIAR",IF(ROUND(F80*1.19,0)&lt;=0,"NO SE ADMITEN VALORES EN CERO",IF(ROUND(F80*1.19,0)&gt;E80,"SUPERA PRECIO TECHO",ROUND(F80*1.19,0))))</f>
        <v>2837843</v>
      </c>
      <c r="I80" s="1"/>
    </row>
    <row r="81" s="27" customFormat="true" ht="13.5" hidden="false" customHeight="false" outlineLevel="0" collapsed="false">
      <c r="A81" s="18" t="n">
        <v>72</v>
      </c>
      <c r="B81" s="31" t="s">
        <v>94</v>
      </c>
      <c r="C81" s="20" t="s">
        <v>98</v>
      </c>
      <c r="D81" s="30" t="s">
        <v>80</v>
      </c>
      <c r="E81" s="22" t="n">
        <v>119000</v>
      </c>
      <c r="F81" s="23" t="n">
        <v>79518</v>
      </c>
      <c r="G81" s="24" t="n">
        <f aca="false">IF(F81="","ÍTEM SIN DILIGENCIAR",IF(ROUND(F81*1.19,0)&lt;=0,"NO SE ADMITEN VALORES EN CERO",IF(ROUND(F81*1.19,0)&gt;E81,"SUPERA PRECIO TECHO",ROUND(F81*1.19,0))))</f>
        <v>94626</v>
      </c>
      <c r="I81" s="1"/>
    </row>
    <row r="82" s="27" customFormat="true" ht="13.5" hidden="false" customHeight="false" outlineLevel="0" collapsed="false">
      <c r="A82" s="18" t="n">
        <v>73</v>
      </c>
      <c r="B82" s="31" t="s">
        <v>94</v>
      </c>
      <c r="C82" s="20" t="s">
        <v>99</v>
      </c>
      <c r="D82" s="30" t="s">
        <v>80</v>
      </c>
      <c r="E82" s="22" t="n">
        <v>128772</v>
      </c>
      <c r="F82" s="23" t="n">
        <v>86046</v>
      </c>
      <c r="G82" s="24" t="n">
        <f aca="false">IF(F82="","ÍTEM SIN DILIGENCIAR",IF(ROUND(F82*1.19,0)&lt;=0,"NO SE ADMITEN VALORES EN CERO",IF(ROUND(F82*1.19,0)&gt;E82,"SUPERA PRECIO TECHO",ROUND(F82*1.19,0))))</f>
        <v>102395</v>
      </c>
      <c r="I82" s="1"/>
    </row>
    <row r="83" s="27" customFormat="true" ht="13.5" hidden="false" customHeight="false" outlineLevel="0" collapsed="false">
      <c r="A83" s="18" t="n">
        <v>74</v>
      </c>
      <c r="B83" s="31" t="s">
        <v>94</v>
      </c>
      <c r="C83" s="20" t="s">
        <v>100</v>
      </c>
      <c r="D83" s="30" t="s">
        <v>80</v>
      </c>
      <c r="E83" s="22" t="n">
        <v>133280</v>
      </c>
      <c r="F83" s="23" t="n">
        <v>89060</v>
      </c>
      <c r="G83" s="24" t="n">
        <f aca="false">IF(F83="","ÍTEM SIN DILIGENCIAR",IF(ROUND(F83*1.19,0)&lt;=0,"NO SE ADMITEN VALORES EN CERO",IF(ROUND(F83*1.19,0)&gt;E83,"SUPERA PRECIO TECHO",ROUND(F83*1.19,0))))</f>
        <v>105981</v>
      </c>
      <c r="I83" s="1"/>
    </row>
    <row r="84" s="27" customFormat="true" ht="13.5" hidden="false" customHeight="false" outlineLevel="0" collapsed="false">
      <c r="A84" s="18" t="n">
        <v>75</v>
      </c>
      <c r="B84" s="31" t="s">
        <v>94</v>
      </c>
      <c r="C84" s="20" t="s">
        <v>101</v>
      </c>
      <c r="D84" s="30" t="s">
        <v>80</v>
      </c>
      <c r="E84" s="22" t="n">
        <v>297500</v>
      </c>
      <c r="F84" s="23" t="n">
        <v>198795</v>
      </c>
      <c r="G84" s="24" t="n">
        <f aca="false">IF(F84="","ÍTEM SIN DILIGENCIAR",IF(ROUND(F84*1.19,0)&lt;=0,"NO SE ADMITEN VALORES EN CERO",IF(ROUND(F84*1.19,0)&gt;E84,"SUPERA PRECIO TECHO",ROUND(F84*1.19,0))))</f>
        <v>236566</v>
      </c>
      <c r="I84" s="1"/>
    </row>
    <row r="85" s="27" customFormat="true" ht="54.75" hidden="false" customHeight="true" outlineLevel="0" collapsed="false">
      <c r="A85" s="18" t="n">
        <v>76</v>
      </c>
      <c r="B85" s="31" t="s">
        <v>94</v>
      </c>
      <c r="C85" s="20" t="s">
        <v>102</v>
      </c>
      <c r="D85" s="30" t="s">
        <v>80</v>
      </c>
      <c r="E85" s="22" t="n">
        <v>367019</v>
      </c>
      <c r="F85" s="23" t="n">
        <v>245248</v>
      </c>
      <c r="G85" s="24" t="n">
        <f aca="false">IF(F85="","ÍTEM SIN DILIGENCIAR",IF(ROUND(F85*1.19,0)&lt;=0,"NO SE ADMITEN VALORES EN CERO",IF(ROUND(F85*1.19,0)&gt;E85,"SUPERA PRECIO TECHO",ROUND(F85*1.19,0))))</f>
        <v>291845</v>
      </c>
      <c r="I85" s="1"/>
    </row>
    <row r="86" s="27" customFormat="true" ht="54.75" hidden="false" customHeight="true" outlineLevel="0" collapsed="false">
      <c r="A86" s="18" t="n">
        <v>77</v>
      </c>
      <c r="B86" s="31" t="s">
        <v>94</v>
      </c>
      <c r="C86" s="20" t="s">
        <v>103</v>
      </c>
      <c r="D86" s="30" t="s">
        <v>80</v>
      </c>
      <c r="E86" s="22" t="n">
        <v>423422</v>
      </c>
      <c r="F86" s="23" t="n">
        <v>282937</v>
      </c>
      <c r="G86" s="24" t="n">
        <f aca="false">IF(F86="","ÍTEM SIN DILIGENCIAR",IF(ROUND(F86*1.19,0)&lt;=0,"NO SE ADMITEN VALORES EN CERO",IF(ROUND(F86*1.19,0)&gt;E86,"SUPERA PRECIO TECHO",ROUND(F86*1.19,0))))</f>
        <v>336695</v>
      </c>
      <c r="I86" s="1"/>
    </row>
    <row r="87" s="27" customFormat="true" ht="54.75" hidden="false" customHeight="true" outlineLevel="0" collapsed="false">
      <c r="A87" s="18" t="n">
        <v>78</v>
      </c>
      <c r="B87" s="31" t="s">
        <v>94</v>
      </c>
      <c r="C87" s="20" t="s">
        <v>104</v>
      </c>
      <c r="D87" s="30" t="s">
        <v>80</v>
      </c>
      <c r="E87" s="22" t="n">
        <v>619681</v>
      </c>
      <c r="F87" s="23" t="n">
        <v>414081</v>
      </c>
      <c r="G87" s="24" t="n">
        <f aca="false">IF(F87="","ÍTEM SIN DILIGENCIAR",IF(ROUND(F87*1.19,0)&lt;=0,"NO SE ADMITEN VALORES EN CERO",IF(ROUND(F87*1.19,0)&gt;E87,"SUPERA PRECIO TECHO",ROUND(F87*1.19,0))))</f>
        <v>492756</v>
      </c>
      <c r="I87" s="1"/>
    </row>
    <row r="88" s="27" customFormat="true" ht="54.75" hidden="false" customHeight="true" outlineLevel="0" collapsed="false">
      <c r="A88" s="18" t="n">
        <v>79</v>
      </c>
      <c r="B88" s="31" t="s">
        <v>94</v>
      </c>
      <c r="C88" s="20" t="s">
        <v>105</v>
      </c>
      <c r="D88" s="30" t="s">
        <v>80</v>
      </c>
      <c r="E88" s="22" t="n">
        <v>1047200</v>
      </c>
      <c r="F88" s="23" t="n">
        <v>699758</v>
      </c>
      <c r="G88" s="24" t="n">
        <f aca="false">IF(F88="","ÍTEM SIN DILIGENCIAR",IF(ROUND(F88*1.19,0)&lt;=0,"NO SE ADMITEN VALORES EN CERO",IF(ROUND(F88*1.19,0)&gt;E88,"SUPERA PRECIO TECHO",ROUND(F88*1.19,0))))</f>
        <v>832712</v>
      </c>
      <c r="I88" s="1"/>
    </row>
    <row r="89" s="27" customFormat="true" ht="54.75" hidden="false" customHeight="true" outlineLevel="0" collapsed="false">
      <c r="A89" s="18" t="n">
        <v>80</v>
      </c>
      <c r="B89" s="31" t="s">
        <v>94</v>
      </c>
      <c r="C89" s="20" t="s">
        <v>106</v>
      </c>
      <c r="D89" s="30" t="s">
        <v>80</v>
      </c>
      <c r="E89" s="22" t="n">
        <v>11899623</v>
      </c>
      <c r="F89" s="23" t="n">
        <v>7265598</v>
      </c>
      <c r="G89" s="24" t="n">
        <f aca="false">IF(F89="","ÍTEM SIN DILIGENCIAR",IF(ROUND(F89*1.19,0)&lt;=0,"NO SE ADMITEN VALORES EN CERO",IF(ROUND(F89*1.19,0)&gt;E89,"SUPERA PRECIO TECHO",ROUND(F89*1.19,0))))</f>
        <v>8646062</v>
      </c>
      <c r="I89" s="1"/>
    </row>
    <row r="90" s="27" customFormat="true" ht="54.75" hidden="false" customHeight="true" outlineLevel="0" collapsed="false">
      <c r="A90" s="18" t="n">
        <v>81</v>
      </c>
      <c r="B90" s="31" t="s">
        <v>94</v>
      </c>
      <c r="C90" s="20" t="s">
        <v>107</v>
      </c>
      <c r="D90" s="30" t="s">
        <v>80</v>
      </c>
      <c r="E90" s="22" t="n">
        <v>4165000</v>
      </c>
      <c r="F90" s="23" t="n">
        <v>2783127</v>
      </c>
      <c r="G90" s="24" t="n">
        <f aca="false">IF(F90="","ÍTEM SIN DILIGENCIAR",IF(ROUND(F90*1.19,0)&lt;=0,"NO SE ADMITEN VALORES EN CERO",IF(ROUND(F90*1.19,0)&gt;E90,"SUPERA PRECIO TECHO",ROUND(F90*1.19,0))))</f>
        <v>3311921</v>
      </c>
      <c r="I90" s="1"/>
    </row>
    <row r="91" s="27" customFormat="true" ht="54.75" hidden="false" customHeight="true" outlineLevel="0" collapsed="false">
      <c r="A91" s="18" t="n">
        <v>82</v>
      </c>
      <c r="B91" s="31" t="s">
        <v>94</v>
      </c>
      <c r="C91" s="20" t="s">
        <v>108</v>
      </c>
      <c r="D91" s="30" t="s">
        <v>80</v>
      </c>
      <c r="E91" s="22" t="n">
        <v>5635487</v>
      </c>
      <c r="F91" s="23" t="n">
        <v>3765732</v>
      </c>
      <c r="G91" s="24" t="n">
        <f aca="false">IF(F91="","ÍTEM SIN DILIGENCIAR",IF(ROUND(F91*1.19,0)&lt;=0,"NO SE ADMITEN VALORES EN CERO",IF(ROUND(F91*1.19,0)&gt;E91,"SUPERA PRECIO TECHO",ROUND(F91*1.19,0))))</f>
        <v>4481221</v>
      </c>
      <c r="I91" s="1"/>
    </row>
    <row r="92" s="27" customFormat="true" ht="54.75" hidden="false" customHeight="true" outlineLevel="0" collapsed="false">
      <c r="A92" s="18" t="n">
        <v>83</v>
      </c>
      <c r="B92" s="31" t="s">
        <v>94</v>
      </c>
      <c r="C92" s="20" t="s">
        <v>109</v>
      </c>
      <c r="D92" s="30" t="s">
        <v>80</v>
      </c>
      <c r="E92" s="22" t="n">
        <v>3332000</v>
      </c>
      <c r="F92" s="23" t="n">
        <v>2226502</v>
      </c>
      <c r="G92" s="24" t="n">
        <f aca="false">IF(F92="","ÍTEM SIN DILIGENCIAR",IF(ROUND(F92*1.19,0)&lt;=0,"NO SE ADMITEN VALORES EN CERO",IF(ROUND(F92*1.19,0)&gt;E92,"SUPERA PRECIO TECHO",ROUND(F92*1.19,0))))</f>
        <v>2649537</v>
      </c>
      <c r="I92" s="1"/>
    </row>
    <row r="93" s="27" customFormat="true" ht="27" hidden="false" customHeight="true" outlineLevel="0" collapsed="false">
      <c r="A93" s="18" t="n">
        <v>84</v>
      </c>
      <c r="B93" s="31" t="s">
        <v>94</v>
      </c>
      <c r="C93" s="20" t="s">
        <v>110</v>
      </c>
      <c r="D93" s="30" t="s">
        <v>80</v>
      </c>
      <c r="E93" s="22" t="n">
        <v>226100</v>
      </c>
      <c r="F93" s="23" t="n">
        <v>151084</v>
      </c>
      <c r="G93" s="24" t="n">
        <f aca="false">IF(F93="","ÍTEM SIN DILIGENCIAR",IF(ROUND(F93*1.19,0)&lt;=0,"NO SE ADMITEN VALORES EN CERO",IF(ROUND(F93*1.19,0)&gt;E93,"SUPERA PRECIO TECHO",ROUND(F93*1.19,0))))</f>
        <v>179790</v>
      </c>
      <c r="I93" s="1"/>
    </row>
    <row r="94" s="27" customFormat="true" ht="27" hidden="false" customHeight="true" outlineLevel="0" collapsed="false">
      <c r="A94" s="18" t="n">
        <v>85</v>
      </c>
      <c r="B94" s="31" t="s">
        <v>94</v>
      </c>
      <c r="C94" s="20" t="s">
        <v>111</v>
      </c>
      <c r="D94" s="30" t="s">
        <v>80</v>
      </c>
      <c r="E94" s="22" t="n">
        <v>470050</v>
      </c>
      <c r="F94" s="23" t="n">
        <v>314096</v>
      </c>
      <c r="G94" s="24" t="n">
        <f aca="false">IF(F94="","ÍTEM SIN DILIGENCIAR",IF(ROUND(F94*1.19,0)&lt;=0,"NO SE ADMITEN VALORES EN CERO",IF(ROUND(F94*1.19,0)&gt;E94,"SUPERA PRECIO TECHO",ROUND(F94*1.19,0))))</f>
        <v>373774</v>
      </c>
      <c r="I94" s="1"/>
    </row>
    <row r="95" s="27" customFormat="true" ht="54.75" hidden="false" customHeight="true" outlineLevel="0" collapsed="false">
      <c r="A95" s="18" t="n">
        <v>86</v>
      </c>
      <c r="B95" s="31" t="s">
        <v>94</v>
      </c>
      <c r="C95" s="20" t="s">
        <v>112</v>
      </c>
      <c r="D95" s="30" t="s">
        <v>80</v>
      </c>
      <c r="E95" s="22" t="n">
        <v>821100</v>
      </c>
      <c r="F95" s="23" t="n">
        <v>548674</v>
      </c>
      <c r="G95" s="24" t="n">
        <f aca="false">IF(F95="","ÍTEM SIN DILIGENCIAR",IF(ROUND(F95*1.19,0)&lt;=0,"NO SE ADMITEN VALORES EN CERO",IF(ROUND(F95*1.19,0)&gt;E95,"SUPERA PRECIO TECHO",ROUND(F95*1.19,0))))</f>
        <v>652922</v>
      </c>
      <c r="I95" s="1"/>
    </row>
    <row r="96" s="27" customFormat="true" ht="54.75" hidden="false" customHeight="true" outlineLevel="0" collapsed="false">
      <c r="A96" s="18" t="n">
        <v>87</v>
      </c>
      <c r="B96" s="31" t="s">
        <v>94</v>
      </c>
      <c r="C96" s="20" t="s">
        <v>113</v>
      </c>
      <c r="D96" s="30" t="s">
        <v>80</v>
      </c>
      <c r="E96" s="22" t="n">
        <v>1801205</v>
      </c>
      <c r="F96" s="23" t="n">
        <v>1203596</v>
      </c>
      <c r="G96" s="24" t="n">
        <f aca="false">IF(F96="","ÍTEM SIN DILIGENCIAR",IF(ROUND(F96*1.19,0)&lt;=0,"NO SE ADMITEN VALORES EN CERO",IF(ROUND(F96*1.19,0)&gt;E96,"SUPERA PRECIO TECHO",ROUND(F96*1.19,0))))</f>
        <v>1432279</v>
      </c>
      <c r="I96" s="1"/>
    </row>
    <row r="97" s="27" customFormat="true" ht="13.5" hidden="false" customHeight="false" outlineLevel="0" collapsed="false">
      <c r="A97" s="18" t="n">
        <v>88</v>
      </c>
      <c r="B97" s="31" t="s">
        <v>94</v>
      </c>
      <c r="C97" s="20" t="s">
        <v>114</v>
      </c>
      <c r="D97" s="30" t="s">
        <v>80</v>
      </c>
      <c r="E97" s="22" t="n">
        <v>1466663</v>
      </c>
      <c r="F97" s="23" t="n">
        <v>980049</v>
      </c>
      <c r="G97" s="24" t="n">
        <f aca="false">IF(F97="","ÍTEM SIN DILIGENCIAR",IF(ROUND(F97*1.19,0)&lt;=0,"NO SE ADMITEN VALORES EN CERO",IF(ROUND(F97*1.19,0)&gt;E97,"SUPERA PRECIO TECHO",ROUND(F97*1.19,0))))</f>
        <v>1166258</v>
      </c>
      <c r="I97" s="1"/>
    </row>
    <row r="98" s="27" customFormat="true" ht="13.5" hidden="false" customHeight="false" outlineLevel="0" collapsed="false">
      <c r="A98" s="18" t="n">
        <v>89</v>
      </c>
      <c r="B98" s="31" t="s">
        <v>94</v>
      </c>
      <c r="C98" s="20" t="s">
        <v>115</v>
      </c>
      <c r="D98" s="30" t="s">
        <v>80</v>
      </c>
      <c r="E98" s="22" t="n">
        <v>1309000</v>
      </c>
      <c r="F98" s="23" t="n">
        <v>874697</v>
      </c>
      <c r="G98" s="24" t="n">
        <f aca="false">IF(F98="","ÍTEM SIN DILIGENCIAR",IF(ROUND(F98*1.19,0)&lt;=0,"NO SE ADMITEN VALORES EN CERO",IF(ROUND(F98*1.19,0)&gt;E98,"SUPERA PRECIO TECHO",ROUND(F98*1.19,0))))</f>
        <v>1040889</v>
      </c>
      <c r="I98" s="1"/>
    </row>
    <row r="99" s="27" customFormat="true" ht="13.5" hidden="false" customHeight="false" outlineLevel="0" collapsed="false">
      <c r="A99" s="18" t="n">
        <v>90</v>
      </c>
      <c r="B99" s="31" t="s">
        <v>94</v>
      </c>
      <c r="C99" s="20" t="s">
        <v>116</v>
      </c>
      <c r="D99" s="30" t="s">
        <v>80</v>
      </c>
      <c r="E99" s="22" t="n">
        <v>714000</v>
      </c>
      <c r="F99" s="23" t="n">
        <v>477108</v>
      </c>
      <c r="G99" s="24" t="n">
        <f aca="false">IF(F99="","ÍTEM SIN DILIGENCIAR",IF(ROUND(F99*1.19,0)&lt;=0,"NO SE ADMITEN VALORES EN CERO",IF(ROUND(F99*1.19,0)&gt;E99,"SUPERA PRECIO TECHO",ROUND(F99*1.19,0))))</f>
        <v>567759</v>
      </c>
      <c r="I99" s="1"/>
    </row>
    <row r="100" s="27" customFormat="true" ht="27" hidden="false" customHeight="true" outlineLevel="0" collapsed="false">
      <c r="A100" s="18" t="n">
        <v>91</v>
      </c>
      <c r="B100" s="32" t="s">
        <v>117</v>
      </c>
      <c r="C100" s="20" t="s">
        <v>118</v>
      </c>
      <c r="D100" s="30" t="s">
        <v>80</v>
      </c>
      <c r="E100" s="22" t="n">
        <v>4165000</v>
      </c>
      <c r="F100" s="23" t="n">
        <v>2783127</v>
      </c>
      <c r="G100" s="24" t="n">
        <f aca="false">IF(F100="","ÍTEM SIN DILIGENCIAR",IF(ROUND(F100*1.19,0)&lt;=0,"NO SE ADMITEN VALORES EN CERO",IF(ROUND(F100*1.19,0)&gt;E100,"SUPERA PRECIO TECHO",ROUND(F100*1.19,0))))</f>
        <v>3311921</v>
      </c>
      <c r="I100" s="1"/>
    </row>
    <row r="101" s="27" customFormat="true" ht="13.5" hidden="false" customHeight="false" outlineLevel="0" collapsed="false">
      <c r="A101" s="18" t="n">
        <v>92</v>
      </c>
      <c r="B101" s="31" t="s">
        <v>119</v>
      </c>
      <c r="C101" s="20" t="s">
        <v>120</v>
      </c>
      <c r="D101" s="30" t="s">
        <v>121</v>
      </c>
      <c r="E101" s="22" t="n">
        <v>2543297</v>
      </c>
      <c r="F101" s="23" t="n">
        <v>1699476</v>
      </c>
      <c r="G101" s="24" t="n">
        <f aca="false">IF(F101="","ÍTEM SIN DILIGENCIAR",IF(ROUND(F101*1.19,0)&lt;=0,"NO SE ADMITEN VALORES EN CERO",IF(ROUND(F101*1.19,0)&gt;E101,"SUPERA PRECIO TECHO",ROUND(F101*1.19,0))))</f>
        <v>2022376</v>
      </c>
      <c r="I101" s="1"/>
    </row>
    <row r="102" s="27" customFormat="true" ht="13.5" hidden="false" customHeight="false" outlineLevel="0" collapsed="false">
      <c r="A102" s="18" t="n">
        <v>93</v>
      </c>
      <c r="B102" s="31" t="s">
        <v>119</v>
      </c>
      <c r="C102" s="20" t="s">
        <v>122</v>
      </c>
      <c r="D102" s="30" t="s">
        <v>121</v>
      </c>
      <c r="E102" s="22" t="n">
        <v>5085565</v>
      </c>
      <c r="F102" s="23" t="n">
        <v>3398265</v>
      </c>
      <c r="G102" s="24" t="n">
        <f aca="false">IF(F102="","ÍTEM SIN DILIGENCIAR",IF(ROUND(F102*1.19,0)&lt;=0,"NO SE ADMITEN VALORES EN CERO",IF(ROUND(F102*1.19,0)&gt;E102,"SUPERA PRECIO TECHO",ROUND(F102*1.19,0))))</f>
        <v>4043935</v>
      </c>
      <c r="I102" s="1"/>
    </row>
    <row r="103" s="27" customFormat="true" ht="13.5" hidden="false" customHeight="false" outlineLevel="0" collapsed="false">
      <c r="A103" s="18" t="n">
        <v>94</v>
      </c>
      <c r="B103" s="31" t="s">
        <v>119</v>
      </c>
      <c r="C103" s="20" t="s">
        <v>123</v>
      </c>
      <c r="D103" s="30" t="s">
        <v>121</v>
      </c>
      <c r="E103" s="22" t="n">
        <v>8282714</v>
      </c>
      <c r="F103" s="23" t="n">
        <v>5247375</v>
      </c>
      <c r="G103" s="24" t="n">
        <f aca="false">IF(F103="","ÍTEM SIN DILIGENCIAR",IF(ROUND(F103*1.19,0)&lt;=0,"NO SE ADMITEN VALORES EN CERO",IF(ROUND(F103*1.19,0)&gt;E103,"SUPERA PRECIO TECHO",ROUND(F103*1.19,0))))</f>
        <v>6244376</v>
      </c>
      <c r="I103" s="1"/>
    </row>
    <row r="104" s="27" customFormat="true" ht="13.5" hidden="false" customHeight="false" outlineLevel="0" collapsed="false">
      <c r="A104" s="18" t="n">
        <v>95</v>
      </c>
      <c r="B104" s="31" t="s">
        <v>119</v>
      </c>
      <c r="C104" s="20" t="s">
        <v>124</v>
      </c>
      <c r="D104" s="30" t="s">
        <v>121</v>
      </c>
      <c r="E104" s="22" t="n">
        <v>16325191</v>
      </c>
      <c r="F104" s="23" t="n">
        <v>9687463</v>
      </c>
      <c r="G104" s="24" t="n">
        <f aca="false">IF(F104="","ÍTEM SIN DILIGENCIAR",IF(ROUND(F104*1.19,0)&lt;=0,"NO SE ADMITEN VALORES EN CERO",IF(ROUND(F104*1.19,0)&gt;E104,"SUPERA PRECIO TECHO",ROUND(F104*1.19,0))))</f>
        <v>11528081</v>
      </c>
      <c r="I104" s="1"/>
    </row>
    <row r="105" s="27" customFormat="true" ht="13.5" hidden="false" customHeight="false" outlineLevel="0" collapsed="false">
      <c r="A105" s="18" t="n">
        <v>96</v>
      </c>
      <c r="B105" s="31" t="s">
        <v>119</v>
      </c>
      <c r="C105" s="20" t="s">
        <v>125</v>
      </c>
      <c r="D105" s="30" t="s">
        <v>121</v>
      </c>
      <c r="E105" s="22" t="n">
        <v>23178144</v>
      </c>
      <c r="F105" s="23" t="n">
        <v>11302040</v>
      </c>
      <c r="G105" s="24" t="n">
        <f aca="false">IF(F105="","ÍTEM SIN DILIGENCIAR",IF(ROUND(F105*1.19,0)&lt;=0,"NO SE ADMITEN VALORES EN CERO",IF(ROUND(F105*1.19,0)&gt;E105,"SUPERA PRECIO TECHO",ROUND(F105*1.19,0))))</f>
        <v>13449428</v>
      </c>
      <c r="I105" s="1"/>
    </row>
    <row r="106" s="27" customFormat="true" ht="54.75" hidden="false" customHeight="true" outlineLevel="0" collapsed="false">
      <c r="A106" s="18" t="n">
        <v>97</v>
      </c>
      <c r="B106" s="31" t="s">
        <v>126</v>
      </c>
      <c r="C106" s="20" t="s">
        <v>127</v>
      </c>
      <c r="D106" s="30" t="s">
        <v>80</v>
      </c>
      <c r="E106" s="22" t="n">
        <v>249900</v>
      </c>
      <c r="F106" s="23" t="n">
        <v>166988</v>
      </c>
      <c r="G106" s="24" t="n">
        <f aca="false">IF(F106="","ÍTEM SIN DILIGENCIAR",IF(ROUND(F106*1.19,0)&lt;=0,"NO SE ADMITEN VALORES EN CERO",IF(ROUND(F106*1.19,0)&gt;E106,"SUPERA PRECIO TECHO",ROUND(F106*1.19,0))))</f>
        <v>198716</v>
      </c>
      <c r="I106" s="1"/>
    </row>
    <row r="107" s="27" customFormat="true" ht="54.75" hidden="false" customHeight="true" outlineLevel="0" collapsed="false">
      <c r="A107" s="18" t="n">
        <v>98</v>
      </c>
      <c r="B107" s="31" t="s">
        <v>126</v>
      </c>
      <c r="C107" s="20" t="s">
        <v>128</v>
      </c>
      <c r="D107" s="30" t="s">
        <v>80</v>
      </c>
      <c r="E107" s="22" t="n">
        <v>321300</v>
      </c>
      <c r="F107" s="23" t="n">
        <v>214698</v>
      </c>
      <c r="G107" s="24" t="n">
        <f aca="false">IF(F107="","ÍTEM SIN DILIGENCIAR",IF(ROUND(F107*1.19,0)&lt;=0,"NO SE ADMITEN VALORES EN CERO",IF(ROUND(F107*1.19,0)&gt;E107,"SUPERA PRECIO TECHO",ROUND(F107*1.19,0))))</f>
        <v>255491</v>
      </c>
      <c r="I107" s="1"/>
    </row>
    <row r="108" s="27" customFormat="true" ht="54.75" hidden="false" customHeight="true" outlineLevel="0" collapsed="false">
      <c r="A108" s="18" t="n">
        <v>99</v>
      </c>
      <c r="B108" s="31" t="s">
        <v>126</v>
      </c>
      <c r="C108" s="20" t="s">
        <v>129</v>
      </c>
      <c r="D108" s="30" t="s">
        <v>80</v>
      </c>
      <c r="E108" s="22" t="n">
        <v>1785000</v>
      </c>
      <c r="F108" s="23" t="n">
        <v>1192769</v>
      </c>
      <c r="G108" s="24" t="n">
        <f aca="false">IF(F108="","ÍTEM SIN DILIGENCIAR",IF(ROUND(F108*1.19,0)&lt;=0,"NO SE ADMITEN VALORES EN CERO",IF(ROUND(F108*1.19,0)&gt;E108,"SUPERA PRECIO TECHO",ROUND(F108*1.19,0))))</f>
        <v>1419395</v>
      </c>
      <c r="I108" s="1"/>
    </row>
    <row r="109" s="27" customFormat="true" ht="54.75" hidden="false" customHeight="true" outlineLevel="0" collapsed="false">
      <c r="A109" s="18" t="n">
        <v>100</v>
      </c>
      <c r="B109" s="31" t="s">
        <v>126</v>
      </c>
      <c r="C109" s="20" t="s">
        <v>130</v>
      </c>
      <c r="D109" s="30" t="s">
        <v>80</v>
      </c>
      <c r="E109" s="22" t="n">
        <v>2142000</v>
      </c>
      <c r="F109" s="23" t="n">
        <v>1431323</v>
      </c>
      <c r="G109" s="24" t="n">
        <f aca="false">IF(F109="","ÍTEM SIN DILIGENCIAR",IF(ROUND(F109*1.19,0)&lt;=0,"NO SE ADMITEN VALORES EN CERO",IF(ROUND(F109*1.19,0)&gt;E109,"SUPERA PRECIO TECHO",ROUND(F109*1.19,0))))</f>
        <v>1703274</v>
      </c>
      <c r="I109" s="1"/>
    </row>
    <row r="110" s="27" customFormat="true" ht="27" hidden="false" customHeight="true" outlineLevel="0" collapsed="false">
      <c r="A110" s="18" t="n">
        <v>101</v>
      </c>
      <c r="B110" s="31" t="s">
        <v>126</v>
      </c>
      <c r="C110" s="20" t="s">
        <v>131</v>
      </c>
      <c r="D110" s="30" t="s">
        <v>80</v>
      </c>
      <c r="E110" s="22" t="n">
        <v>3082100</v>
      </c>
      <c r="F110" s="23" t="n">
        <v>2059514</v>
      </c>
      <c r="G110" s="24" t="n">
        <f aca="false">IF(F110="","ÍTEM SIN DILIGENCIAR",IF(ROUND(F110*1.19,0)&lt;=0,"NO SE ADMITEN VALORES EN CERO",IF(ROUND(F110*1.19,0)&gt;E110,"SUPERA PRECIO TECHO",ROUND(F110*1.19,0))))</f>
        <v>2450822</v>
      </c>
      <c r="I110" s="1"/>
    </row>
    <row r="111" s="27" customFormat="true" ht="41.25" hidden="false" customHeight="true" outlineLevel="0" collapsed="false">
      <c r="A111" s="18" t="n">
        <v>102</v>
      </c>
      <c r="B111" s="31" t="s">
        <v>126</v>
      </c>
      <c r="C111" s="20" t="s">
        <v>132</v>
      </c>
      <c r="D111" s="30" t="s">
        <v>80</v>
      </c>
      <c r="E111" s="22" t="n">
        <v>208026</v>
      </c>
      <c r="F111" s="23" t="n">
        <v>139005</v>
      </c>
      <c r="G111" s="24" t="n">
        <f aca="false">IF(F111="","ÍTEM SIN DILIGENCIAR",IF(ROUND(F111*1.19,0)&lt;=0,"NO SE ADMITEN VALORES EN CERO",IF(ROUND(F111*1.19,0)&gt;E111,"SUPERA PRECIO TECHO",ROUND(F111*1.19,0))))</f>
        <v>165416</v>
      </c>
      <c r="I111" s="1"/>
    </row>
    <row r="112" s="27" customFormat="true" ht="13.5" hidden="false" customHeight="false" outlineLevel="0" collapsed="false">
      <c r="A112" s="18" t="n">
        <v>103</v>
      </c>
      <c r="B112" s="31" t="s">
        <v>133</v>
      </c>
      <c r="C112" s="28" t="s">
        <v>134</v>
      </c>
      <c r="D112" s="30" t="s">
        <v>135</v>
      </c>
      <c r="E112" s="22" t="n">
        <v>107100</v>
      </c>
      <c r="F112" s="23" t="n">
        <v>71566</v>
      </c>
      <c r="G112" s="24" t="n">
        <f aca="false">IF(F112="","ÍTEM SIN DILIGENCIAR",IF(ROUND(F112*1.19,0)&lt;=0,"NO SE ADMITEN VALORES EN CERO",IF(ROUND(F112*1.19,0)&gt;E112,"SUPERA PRECIO TECHO",ROUND(F112*1.19,0))))</f>
        <v>85164</v>
      </c>
      <c r="I112" s="1"/>
    </row>
    <row r="113" s="27" customFormat="true" ht="13.5" hidden="false" customHeight="false" outlineLevel="0" collapsed="false">
      <c r="A113" s="18" t="n">
        <v>104</v>
      </c>
      <c r="B113" s="31" t="s">
        <v>133</v>
      </c>
      <c r="C113" s="28" t="s">
        <v>136</v>
      </c>
      <c r="D113" s="30" t="s">
        <v>137</v>
      </c>
      <c r="E113" s="22" t="n">
        <v>77350</v>
      </c>
      <c r="F113" s="23" t="n">
        <v>51687</v>
      </c>
      <c r="G113" s="24" t="n">
        <f aca="false">IF(F113="","ÍTEM SIN DILIGENCIAR",IF(ROUND(F113*1.19,0)&lt;=0,"NO SE ADMITEN VALORES EN CERO",IF(ROUND(F113*1.19,0)&gt;E113,"SUPERA PRECIO TECHO",ROUND(F113*1.19,0))))</f>
        <v>61508</v>
      </c>
      <c r="I113" s="1"/>
    </row>
    <row r="114" s="27" customFormat="true" ht="41.25" hidden="false" customHeight="true" outlineLevel="0" collapsed="false">
      <c r="A114" s="18" t="n">
        <v>105</v>
      </c>
      <c r="B114" s="31" t="s">
        <v>138</v>
      </c>
      <c r="C114" s="20" t="s">
        <v>139</v>
      </c>
      <c r="D114" s="30" t="s">
        <v>140</v>
      </c>
      <c r="E114" s="22" t="n">
        <v>101150</v>
      </c>
      <c r="F114" s="23" t="n">
        <v>67590</v>
      </c>
      <c r="G114" s="24" t="n">
        <f aca="false">IF(F114="","ÍTEM SIN DILIGENCIAR",IF(ROUND(F114*1.19,0)&lt;=0,"NO SE ADMITEN VALORES EN CERO",IF(ROUND(F114*1.19,0)&gt;E114,"SUPERA PRECIO TECHO",ROUND(F114*1.19,0))))</f>
        <v>80432</v>
      </c>
      <c r="I114" s="1"/>
    </row>
    <row r="115" s="27" customFormat="true" ht="138" hidden="false" customHeight="true" outlineLevel="0" collapsed="false">
      <c r="A115" s="18" t="n">
        <v>106</v>
      </c>
      <c r="B115" s="31" t="s">
        <v>141</v>
      </c>
      <c r="C115" s="20" t="s">
        <v>142</v>
      </c>
      <c r="D115" s="30" t="s">
        <v>80</v>
      </c>
      <c r="E115" s="22" t="n">
        <v>5593000</v>
      </c>
      <c r="F115" s="23" t="n">
        <v>3229154</v>
      </c>
      <c r="G115" s="24" t="n">
        <f aca="false">IF(F115="","ÍTEM SIN DILIGENCIAR",IF(ROUND(F115*1.19,0)&lt;=0,"NO SE ADMITEN VALORES EN CERO",IF(ROUND(F115*1.19,0)&gt;E115,"SUPERA PRECIO TECHO",ROUND(F115*1.19,0))))</f>
        <v>3842693</v>
      </c>
      <c r="I115" s="1"/>
    </row>
    <row r="116" s="27" customFormat="true" ht="13.5" hidden="false" customHeight="false" outlineLevel="0" collapsed="false">
      <c r="A116" s="18" t="n">
        <v>107</v>
      </c>
      <c r="B116" s="31" t="s">
        <v>141</v>
      </c>
      <c r="C116" s="20" t="s">
        <v>143</v>
      </c>
      <c r="D116" s="30" t="s">
        <v>33</v>
      </c>
      <c r="E116" s="22" t="n">
        <v>11329</v>
      </c>
      <c r="F116" s="23" t="n">
        <v>7570</v>
      </c>
      <c r="G116" s="24" t="n">
        <f aca="false">IF(F116="","ÍTEM SIN DILIGENCIAR",IF(ROUND(F116*1.19,0)&lt;=0,"NO SE ADMITEN VALORES EN CERO",IF(ROUND(F116*1.19,0)&gt;E116,"SUPERA PRECIO TECHO",ROUND(F116*1.19,0))))</f>
        <v>9008</v>
      </c>
      <c r="I116" s="1"/>
    </row>
    <row r="117" s="27" customFormat="true" ht="13.5" hidden="false" customHeight="false" outlineLevel="0" collapsed="false">
      <c r="A117" s="18" t="n">
        <v>108</v>
      </c>
      <c r="B117" s="31" t="s">
        <v>141</v>
      </c>
      <c r="C117" s="20" t="s">
        <v>144</v>
      </c>
      <c r="D117" s="30" t="s">
        <v>33</v>
      </c>
      <c r="E117" s="22" t="n">
        <v>10710</v>
      </c>
      <c r="F117" s="23" t="n">
        <v>7157</v>
      </c>
      <c r="G117" s="24" t="n">
        <f aca="false">IF(F117="","ÍTEM SIN DILIGENCIAR",IF(ROUND(F117*1.19,0)&lt;=0,"NO SE ADMITEN VALORES EN CERO",IF(ROUND(F117*1.19,0)&gt;E117,"SUPERA PRECIO TECHO",ROUND(F117*1.19,0))))</f>
        <v>8517</v>
      </c>
      <c r="I117" s="1"/>
    </row>
    <row r="118" s="27" customFormat="true" ht="13.5" hidden="false" customHeight="false" outlineLevel="0" collapsed="false">
      <c r="A118" s="18" t="n">
        <v>109</v>
      </c>
      <c r="B118" s="31" t="s">
        <v>141</v>
      </c>
      <c r="C118" s="20" t="s">
        <v>145</v>
      </c>
      <c r="D118" s="30" t="s">
        <v>33</v>
      </c>
      <c r="E118" s="22" t="n">
        <v>357000</v>
      </c>
      <c r="F118" s="23" t="n">
        <v>238554</v>
      </c>
      <c r="G118" s="24" t="n">
        <f aca="false">IF(F118="","ÍTEM SIN DILIGENCIAR",IF(ROUND(F118*1.19,0)&lt;=0,"NO SE ADMITEN VALORES EN CERO",IF(ROUND(F118*1.19,0)&gt;E118,"SUPERA PRECIO TECHO",ROUND(F118*1.19,0))))</f>
        <v>283879</v>
      </c>
      <c r="I118" s="1"/>
    </row>
    <row r="119" s="27" customFormat="true" ht="13.5" hidden="false" customHeight="false" outlineLevel="0" collapsed="false">
      <c r="A119" s="18" t="n">
        <v>110</v>
      </c>
      <c r="B119" s="31" t="s">
        <v>141</v>
      </c>
      <c r="C119" s="20" t="s">
        <v>146</v>
      </c>
      <c r="D119" s="30" t="s">
        <v>33</v>
      </c>
      <c r="E119" s="22" t="n">
        <v>447440</v>
      </c>
      <c r="F119" s="23" t="n">
        <v>298987</v>
      </c>
      <c r="G119" s="24" t="n">
        <f aca="false">IF(F119="","ÍTEM SIN DILIGENCIAR",IF(ROUND(F119*1.19,0)&lt;=0,"NO SE ADMITEN VALORES EN CERO",IF(ROUND(F119*1.19,0)&gt;E119,"SUPERA PRECIO TECHO",ROUND(F119*1.19,0))))</f>
        <v>355795</v>
      </c>
      <c r="I119" s="1"/>
    </row>
    <row r="120" s="27" customFormat="true" ht="13.5" hidden="false" customHeight="false" outlineLevel="0" collapsed="false">
      <c r="A120" s="18" t="n">
        <v>111</v>
      </c>
      <c r="B120" s="31" t="s">
        <v>141</v>
      </c>
      <c r="C120" s="20" t="s">
        <v>147</v>
      </c>
      <c r="D120" s="30" t="s">
        <v>33</v>
      </c>
      <c r="E120" s="22" t="n">
        <v>263228</v>
      </c>
      <c r="F120" s="23" t="n">
        <v>175894</v>
      </c>
      <c r="G120" s="24" t="n">
        <f aca="false">IF(F120="","ÍTEM SIN DILIGENCIAR",IF(ROUND(F120*1.19,0)&lt;=0,"NO SE ADMITEN VALORES EN CERO",IF(ROUND(F120*1.19,0)&gt;E120,"SUPERA PRECIO TECHO",ROUND(F120*1.19,0))))</f>
        <v>209314</v>
      </c>
      <c r="I120" s="1"/>
    </row>
    <row r="121" s="27" customFormat="true" ht="27" hidden="false" customHeight="true" outlineLevel="0" collapsed="false">
      <c r="A121" s="18" t="n">
        <v>112</v>
      </c>
      <c r="B121" s="31" t="s">
        <v>148</v>
      </c>
      <c r="C121" s="28" t="s">
        <v>149</v>
      </c>
      <c r="D121" s="30" t="s">
        <v>80</v>
      </c>
      <c r="E121" s="22" t="n">
        <v>3425</v>
      </c>
      <c r="F121" s="23" t="n">
        <v>2288</v>
      </c>
      <c r="G121" s="24" t="n">
        <f aca="false">IF(F121="","ÍTEM SIN DILIGENCIAR",IF(ROUND(F121*1.19,0)&lt;=0,"NO SE ADMITEN VALORES EN CERO",IF(ROUND(F121*1.19,0)&gt;E121,"SUPERA PRECIO TECHO",ROUND(F121*1.19,0))))</f>
        <v>2723</v>
      </c>
      <c r="I121" s="1"/>
    </row>
    <row r="122" s="27" customFormat="true" ht="27" hidden="false" customHeight="true" outlineLevel="0" collapsed="false">
      <c r="A122" s="18" t="n">
        <v>113</v>
      </c>
      <c r="B122" s="31" t="s">
        <v>148</v>
      </c>
      <c r="C122" s="28" t="s">
        <v>150</v>
      </c>
      <c r="D122" s="30" t="s">
        <v>80</v>
      </c>
      <c r="E122" s="22" t="n">
        <v>3242</v>
      </c>
      <c r="F122" s="23" t="n">
        <v>2166</v>
      </c>
      <c r="G122" s="24" t="n">
        <f aca="false">IF(F122="","ÍTEM SIN DILIGENCIAR",IF(ROUND(F122*1.19,0)&lt;=0,"NO SE ADMITEN VALORES EN CERO",IF(ROUND(F122*1.19,0)&gt;E122,"SUPERA PRECIO TECHO",ROUND(F122*1.19,0))))</f>
        <v>2578</v>
      </c>
      <c r="I122" s="1"/>
    </row>
    <row r="123" s="27" customFormat="true" ht="13.5" hidden="false" customHeight="false" outlineLevel="0" collapsed="false">
      <c r="A123" s="18" t="n">
        <v>114</v>
      </c>
      <c r="B123" s="31" t="s">
        <v>148</v>
      </c>
      <c r="C123" s="28" t="s">
        <v>151</v>
      </c>
      <c r="D123" s="30" t="s">
        <v>80</v>
      </c>
      <c r="E123" s="22" t="n">
        <v>12976</v>
      </c>
      <c r="F123" s="23" t="n">
        <v>8670</v>
      </c>
      <c r="G123" s="24" t="n">
        <f aca="false">IF(F123="","ÍTEM SIN DILIGENCIAR",IF(ROUND(F123*1.19,0)&lt;=0,"NO SE ADMITEN VALORES EN CERO",IF(ROUND(F123*1.19,0)&gt;E123,"SUPERA PRECIO TECHO",ROUND(F123*1.19,0))))</f>
        <v>10317</v>
      </c>
      <c r="I123" s="1"/>
    </row>
    <row r="124" s="27" customFormat="true" ht="41.25" hidden="false" customHeight="true" outlineLevel="0" collapsed="false">
      <c r="A124" s="18" t="n">
        <v>115</v>
      </c>
      <c r="B124" s="31" t="s">
        <v>148</v>
      </c>
      <c r="C124" s="20" t="s">
        <v>152</v>
      </c>
      <c r="D124" s="30" t="s">
        <v>80</v>
      </c>
      <c r="E124" s="22" t="n">
        <v>107100</v>
      </c>
      <c r="F124" s="23" t="n">
        <v>71566</v>
      </c>
      <c r="G124" s="24" t="n">
        <f aca="false">IF(F124="","ÍTEM SIN DILIGENCIAR",IF(ROUND(F124*1.19,0)&lt;=0,"NO SE ADMITEN VALORES EN CERO",IF(ROUND(F124*1.19,0)&gt;E124,"SUPERA PRECIO TECHO",ROUND(F124*1.19,0))))</f>
        <v>85164</v>
      </c>
      <c r="I124" s="1"/>
    </row>
    <row r="125" s="27" customFormat="true" ht="13.5" hidden="false" customHeight="false" outlineLevel="0" collapsed="false">
      <c r="A125" s="18" t="n">
        <v>116</v>
      </c>
      <c r="B125" s="31" t="s">
        <v>148</v>
      </c>
      <c r="C125" s="28" t="s">
        <v>153</v>
      </c>
      <c r="D125" s="30" t="s">
        <v>80</v>
      </c>
      <c r="E125" s="22" t="n">
        <v>48790</v>
      </c>
      <c r="F125" s="23" t="n">
        <v>32602</v>
      </c>
      <c r="G125" s="24" t="n">
        <f aca="false">IF(F125="","ÍTEM SIN DILIGENCIAR",IF(ROUND(F125*1.19,0)&lt;=0,"NO SE ADMITEN VALORES EN CERO",IF(ROUND(F125*1.19,0)&gt;E125,"SUPERA PRECIO TECHO",ROUND(F125*1.19,0))))</f>
        <v>38796</v>
      </c>
      <c r="I125" s="1"/>
    </row>
    <row r="126" s="27" customFormat="true" ht="69" hidden="false" customHeight="true" outlineLevel="0" collapsed="false">
      <c r="A126" s="18" t="n">
        <v>117</v>
      </c>
      <c r="B126" s="31" t="s">
        <v>148</v>
      </c>
      <c r="C126" s="20" t="s">
        <v>154</v>
      </c>
      <c r="D126" s="30" t="s">
        <v>80</v>
      </c>
      <c r="E126" s="22" t="n">
        <v>22491</v>
      </c>
      <c r="F126" s="23" t="n">
        <v>15028</v>
      </c>
      <c r="G126" s="24" t="n">
        <f aca="false">IF(F126="","ÍTEM SIN DILIGENCIAR",IF(ROUND(F126*1.19,0)&lt;=0,"NO SE ADMITEN VALORES EN CERO",IF(ROUND(F126*1.19,0)&gt;E126,"SUPERA PRECIO TECHO",ROUND(F126*1.19,0))))</f>
        <v>17883</v>
      </c>
      <c r="I126" s="1"/>
    </row>
    <row r="127" s="27" customFormat="true" ht="27" hidden="false" customHeight="true" outlineLevel="0" collapsed="false">
      <c r="A127" s="18" t="n">
        <v>118</v>
      </c>
      <c r="B127" s="31" t="s">
        <v>148</v>
      </c>
      <c r="C127" s="20" t="s">
        <v>155</v>
      </c>
      <c r="D127" s="30" t="s">
        <v>80</v>
      </c>
      <c r="E127" s="22" t="n">
        <v>117810</v>
      </c>
      <c r="F127" s="23" t="n">
        <v>78723</v>
      </c>
      <c r="G127" s="24" t="n">
        <f aca="false">IF(F127="","ÍTEM SIN DILIGENCIAR",IF(ROUND(F127*1.19,0)&lt;=0,"NO SE ADMITEN VALORES EN CERO",IF(ROUND(F127*1.19,0)&gt;E127,"SUPERA PRECIO TECHO",ROUND(F127*1.19,0))))</f>
        <v>93680</v>
      </c>
      <c r="I127" s="1"/>
    </row>
    <row r="128" s="27" customFormat="true" ht="13.5" hidden="false" customHeight="false" outlineLevel="0" collapsed="false">
      <c r="A128" s="18" t="n">
        <v>119</v>
      </c>
      <c r="B128" s="31" t="s">
        <v>148</v>
      </c>
      <c r="C128" s="20" t="s">
        <v>156</v>
      </c>
      <c r="D128" s="30" t="s">
        <v>80</v>
      </c>
      <c r="E128" s="22" t="n">
        <v>92061</v>
      </c>
      <c r="F128" s="23" t="n">
        <v>61516</v>
      </c>
      <c r="G128" s="24" t="n">
        <f aca="false">IF(F128="","ÍTEM SIN DILIGENCIAR",IF(ROUND(F128*1.19,0)&lt;=0,"NO SE ADMITEN VALORES EN CERO",IF(ROUND(F128*1.19,0)&gt;E128,"SUPERA PRECIO TECHO",ROUND(F128*1.19,0))))</f>
        <v>73204</v>
      </c>
      <c r="I128" s="1"/>
    </row>
    <row r="129" s="27" customFormat="true" ht="27" hidden="false" customHeight="true" outlineLevel="0" collapsed="false">
      <c r="A129" s="18" t="n">
        <v>120</v>
      </c>
      <c r="B129" s="31" t="s">
        <v>148</v>
      </c>
      <c r="C129" s="20" t="s">
        <v>157</v>
      </c>
      <c r="D129" s="30" t="s">
        <v>80</v>
      </c>
      <c r="E129" s="22" t="n">
        <v>60928</v>
      </c>
      <c r="F129" s="23" t="n">
        <v>40713</v>
      </c>
      <c r="G129" s="24" t="n">
        <f aca="false">IF(F129="","ÍTEM SIN DILIGENCIAR",IF(ROUND(F129*1.19,0)&lt;=0,"NO SE ADMITEN VALORES EN CERO",IF(ROUND(F129*1.19,0)&gt;E129,"SUPERA PRECIO TECHO",ROUND(F129*1.19,0))))</f>
        <v>48448</v>
      </c>
      <c r="I129" s="1"/>
    </row>
    <row r="130" s="27" customFormat="true" ht="41.25" hidden="false" customHeight="true" outlineLevel="0" collapsed="false">
      <c r="A130" s="18" t="n">
        <v>121</v>
      </c>
      <c r="B130" s="31" t="s">
        <v>158</v>
      </c>
      <c r="C130" s="20" t="s">
        <v>159</v>
      </c>
      <c r="D130" s="30" t="s">
        <v>160</v>
      </c>
      <c r="E130" s="22" t="n">
        <v>3154095</v>
      </c>
      <c r="F130" s="23" t="n">
        <v>2107622</v>
      </c>
      <c r="G130" s="24" t="n">
        <f aca="false">IF(F130="","ÍTEM SIN DILIGENCIAR",IF(ROUND(F130*1.19,0)&lt;=0,"NO SE ADMITEN VALORES EN CERO",IF(ROUND(F130*1.19,0)&gt;E130,"SUPERA PRECIO TECHO",ROUND(F130*1.19,0))))</f>
        <v>2508070</v>
      </c>
      <c r="I130" s="1"/>
    </row>
    <row r="131" s="27" customFormat="true" ht="41.25" hidden="false" customHeight="true" outlineLevel="0" collapsed="false">
      <c r="A131" s="18" t="n">
        <v>122</v>
      </c>
      <c r="B131" s="31" t="s">
        <v>161</v>
      </c>
      <c r="C131" s="20" t="s">
        <v>162</v>
      </c>
      <c r="D131" s="30" t="s">
        <v>160</v>
      </c>
      <c r="E131" s="22" t="n">
        <v>210739</v>
      </c>
      <c r="F131" s="23" t="n">
        <v>140819</v>
      </c>
      <c r="G131" s="24" t="n">
        <f aca="false">IF(F131="","ÍTEM SIN DILIGENCIAR",IF(ROUND(F131*1.19,0)&lt;=0,"NO SE ADMITEN VALORES EN CERO",IF(ROUND(F131*1.19,0)&gt;E131,"SUPERA PRECIO TECHO",ROUND(F131*1.19,0))))</f>
        <v>167575</v>
      </c>
      <c r="I131" s="1"/>
    </row>
    <row r="132" s="27" customFormat="true" ht="41.25" hidden="false" customHeight="true" outlineLevel="0" collapsed="false">
      <c r="A132" s="18" t="n">
        <v>123</v>
      </c>
      <c r="B132" s="31" t="s">
        <v>163</v>
      </c>
      <c r="C132" s="28" t="s">
        <v>164</v>
      </c>
      <c r="D132" s="30" t="s">
        <v>160</v>
      </c>
      <c r="E132" s="22" t="n">
        <v>423640</v>
      </c>
      <c r="F132" s="23" t="n">
        <v>283084</v>
      </c>
      <c r="G132" s="24" t="n">
        <f aca="false">IF(F132="","ÍTEM SIN DILIGENCIAR",IF(ROUND(F132*1.19,0)&lt;=0,"NO SE ADMITEN VALORES EN CERO",IF(ROUND(F132*1.19,0)&gt;E132,"SUPERA PRECIO TECHO",ROUND(F132*1.19,0))))</f>
        <v>336870</v>
      </c>
      <c r="I132" s="1"/>
    </row>
    <row r="133" s="27" customFormat="true" ht="41.25" hidden="false" customHeight="true" outlineLevel="0" collapsed="false">
      <c r="A133" s="18" t="n">
        <v>124</v>
      </c>
      <c r="B133" s="31" t="s">
        <v>163</v>
      </c>
      <c r="C133" s="20" t="s">
        <v>165</v>
      </c>
      <c r="D133" s="30" t="s">
        <v>160</v>
      </c>
      <c r="E133" s="22" t="n">
        <v>894880</v>
      </c>
      <c r="F133" s="23" t="n">
        <v>597975</v>
      </c>
      <c r="G133" s="24" t="n">
        <f aca="false">IF(F133="","ÍTEM SIN DILIGENCIAR",IF(ROUND(F133*1.19,0)&lt;=0,"NO SE ADMITEN VALORES EN CERO",IF(ROUND(F133*1.19,0)&gt;E133,"SUPERA PRECIO TECHO",ROUND(F133*1.19,0))))</f>
        <v>711590</v>
      </c>
      <c r="I133" s="1"/>
    </row>
    <row r="134" s="27" customFormat="true" ht="41.25" hidden="false" customHeight="true" outlineLevel="0" collapsed="false">
      <c r="A134" s="18" t="n">
        <v>125</v>
      </c>
      <c r="B134" s="31" t="s">
        <v>163</v>
      </c>
      <c r="C134" s="20" t="s">
        <v>166</v>
      </c>
      <c r="D134" s="30" t="s">
        <v>160</v>
      </c>
      <c r="E134" s="22" t="n">
        <v>396270</v>
      </c>
      <c r="F134" s="23" t="n">
        <v>264795</v>
      </c>
      <c r="G134" s="24" t="n">
        <f aca="false">IF(F134="","ÍTEM SIN DILIGENCIAR",IF(ROUND(F134*1.19,0)&lt;=0,"NO SE ADMITEN VALORES EN CERO",IF(ROUND(F134*1.19,0)&gt;E134,"SUPERA PRECIO TECHO",ROUND(F134*1.19,0))))</f>
        <v>315106</v>
      </c>
      <c r="I134" s="1"/>
    </row>
    <row r="135" s="27" customFormat="true" ht="41.25" hidden="false" customHeight="true" outlineLevel="0" collapsed="false">
      <c r="A135" s="18" t="n">
        <v>126</v>
      </c>
      <c r="B135" s="31" t="s">
        <v>167</v>
      </c>
      <c r="C135" s="20" t="s">
        <v>168</v>
      </c>
      <c r="D135" s="30" t="s">
        <v>160</v>
      </c>
      <c r="E135" s="22" t="n">
        <v>185212</v>
      </c>
      <c r="F135" s="23" t="n">
        <v>123761</v>
      </c>
      <c r="G135" s="24" t="n">
        <f aca="false">IF(F135="","ÍTEM SIN DILIGENCIAR",IF(ROUND(F135*1.19,0)&lt;=0,"NO SE ADMITEN VALORES EN CERO",IF(ROUND(F135*1.19,0)&gt;E135,"SUPERA PRECIO TECHO",ROUND(F135*1.19,0))))</f>
        <v>147276</v>
      </c>
      <c r="I135" s="1"/>
    </row>
    <row r="136" s="27" customFormat="true" ht="41.25" hidden="false" customHeight="true" outlineLevel="0" collapsed="false">
      <c r="A136" s="18" t="n">
        <v>127</v>
      </c>
      <c r="B136" s="31" t="s">
        <v>169</v>
      </c>
      <c r="C136" s="20" t="s">
        <v>170</v>
      </c>
      <c r="D136" s="30" t="s">
        <v>160</v>
      </c>
      <c r="E136" s="22" t="n">
        <v>1844500</v>
      </c>
      <c r="F136" s="23" t="n">
        <v>1232528</v>
      </c>
      <c r="G136" s="24" t="n">
        <f aca="false">IF(F136="","ÍTEM SIN DILIGENCIAR",IF(ROUND(F136*1.19,0)&lt;=0,"NO SE ADMITEN VALORES EN CERO",IF(ROUND(F136*1.19,0)&gt;E136,"SUPERA PRECIO TECHO",ROUND(F136*1.19,0))))</f>
        <v>1466708</v>
      </c>
      <c r="I136" s="1"/>
    </row>
    <row r="137" s="27" customFormat="true" ht="41.25" hidden="false" customHeight="true" outlineLevel="0" collapsed="false">
      <c r="A137" s="18" t="n">
        <v>128</v>
      </c>
      <c r="B137" s="31" t="s">
        <v>171</v>
      </c>
      <c r="C137" s="28" t="s">
        <v>172</v>
      </c>
      <c r="D137" s="30" t="s">
        <v>160</v>
      </c>
      <c r="E137" s="22" t="n">
        <v>1190000</v>
      </c>
      <c r="F137" s="23" t="n">
        <v>795179</v>
      </c>
      <c r="G137" s="24" t="n">
        <f aca="false">IF(F137="","ÍTEM SIN DILIGENCIAR",IF(ROUND(F137*1.19,0)&lt;=0,"NO SE ADMITEN VALORES EN CERO",IF(ROUND(F137*1.19,0)&gt;E137,"SUPERA PRECIO TECHO",ROUND(F137*1.19,0))))</f>
        <v>946263</v>
      </c>
      <c r="I137" s="1"/>
    </row>
    <row r="138" s="27" customFormat="true" ht="27" hidden="false" customHeight="true" outlineLevel="0" collapsed="false">
      <c r="A138" s="18" t="n">
        <v>129</v>
      </c>
      <c r="B138" s="31" t="s">
        <v>171</v>
      </c>
      <c r="C138" s="28" t="s">
        <v>173</v>
      </c>
      <c r="D138" s="30" t="s">
        <v>160</v>
      </c>
      <c r="E138" s="22" t="n">
        <v>1118600</v>
      </c>
      <c r="F138" s="23" t="n">
        <v>747468</v>
      </c>
      <c r="G138" s="24" t="n">
        <f aca="false">IF(F138="","ÍTEM SIN DILIGENCIAR",IF(ROUND(F138*1.19,0)&lt;=0,"NO SE ADMITEN VALORES EN CERO",IF(ROUND(F138*1.19,0)&gt;E138,"SUPERA PRECIO TECHO",ROUND(F138*1.19,0))))</f>
        <v>889487</v>
      </c>
      <c r="I138" s="1"/>
    </row>
    <row r="139" s="27" customFormat="true" ht="27" hidden="false" customHeight="true" outlineLevel="0" collapsed="false">
      <c r="A139" s="18" t="n">
        <v>130</v>
      </c>
      <c r="B139" s="31" t="s">
        <v>171</v>
      </c>
      <c r="C139" s="20" t="s">
        <v>174</v>
      </c>
      <c r="D139" s="30" t="s">
        <v>160</v>
      </c>
      <c r="E139" s="22" t="n">
        <v>285600</v>
      </c>
      <c r="F139" s="23" t="n">
        <v>190843</v>
      </c>
      <c r="G139" s="24" t="n">
        <f aca="false">IF(F139="","ÍTEM SIN DILIGENCIAR",IF(ROUND(F139*1.19,0)&lt;=0,"NO SE ADMITEN VALORES EN CERO",IF(ROUND(F139*1.19,0)&gt;E139,"SUPERA PRECIO TECHO",ROUND(F139*1.19,0))))</f>
        <v>227103</v>
      </c>
      <c r="I139" s="1"/>
    </row>
    <row r="140" s="27" customFormat="true" ht="54.75" hidden="false" customHeight="true" outlineLevel="0" collapsed="false">
      <c r="A140" s="18" t="n">
        <v>131</v>
      </c>
      <c r="B140" s="31" t="s">
        <v>175</v>
      </c>
      <c r="C140" s="20" t="s">
        <v>176</v>
      </c>
      <c r="D140" s="30" t="s">
        <v>160</v>
      </c>
      <c r="E140" s="22" t="n">
        <v>452200</v>
      </c>
      <c r="F140" s="23" t="n">
        <v>302168</v>
      </c>
      <c r="G140" s="24" t="n">
        <f aca="false">IF(F140="","ÍTEM SIN DILIGENCIAR",IF(ROUND(F140*1.19,0)&lt;=0,"NO SE ADMITEN VALORES EN CERO",IF(ROUND(F140*1.19,0)&gt;E140,"SUPERA PRECIO TECHO",ROUND(F140*1.19,0))))</f>
        <v>359580</v>
      </c>
      <c r="I140" s="1"/>
    </row>
    <row r="141" s="27" customFormat="true" ht="41.25" hidden="false" customHeight="true" outlineLevel="0" collapsed="false">
      <c r="A141" s="18" t="n">
        <v>132</v>
      </c>
      <c r="B141" s="31" t="s">
        <v>175</v>
      </c>
      <c r="C141" s="20" t="s">
        <v>177</v>
      </c>
      <c r="D141" s="30" t="s">
        <v>160</v>
      </c>
      <c r="E141" s="22" t="n">
        <v>378420</v>
      </c>
      <c r="F141" s="23" t="n">
        <v>252867</v>
      </c>
      <c r="G141" s="24" t="n">
        <f aca="false">IF(F141="","ÍTEM SIN DILIGENCIAR",IF(ROUND(F141*1.19,0)&lt;=0,"NO SE ADMITEN VALORES EN CERO",IF(ROUND(F141*1.19,0)&gt;E141,"SUPERA PRECIO TECHO",ROUND(F141*1.19,0))))</f>
        <v>300912</v>
      </c>
      <c r="I141" s="1"/>
    </row>
    <row r="142" s="27" customFormat="true" ht="41.25" hidden="false" customHeight="true" outlineLevel="0" collapsed="false">
      <c r="A142" s="18" t="n">
        <v>133</v>
      </c>
      <c r="B142" s="31" t="s">
        <v>178</v>
      </c>
      <c r="C142" s="20" t="s">
        <v>179</v>
      </c>
      <c r="D142" s="30" t="s">
        <v>160</v>
      </c>
      <c r="E142" s="22" t="n">
        <v>490280</v>
      </c>
      <c r="F142" s="23" t="n">
        <v>327614</v>
      </c>
      <c r="G142" s="24" t="n">
        <f aca="false">IF(F142="","ÍTEM SIN DILIGENCIAR",IF(ROUND(F142*1.19,0)&lt;=0,"NO SE ADMITEN VALORES EN CERO",IF(ROUND(F142*1.19,0)&gt;E142,"SUPERA PRECIO TECHO",ROUND(F142*1.19,0))))</f>
        <v>389861</v>
      </c>
      <c r="I142" s="1"/>
    </row>
    <row r="143" s="27" customFormat="true" ht="41.25" hidden="false" customHeight="true" outlineLevel="0" collapsed="false">
      <c r="A143" s="18" t="n">
        <v>134</v>
      </c>
      <c r="B143" s="31" t="s">
        <v>178</v>
      </c>
      <c r="C143" s="20" t="s">
        <v>180</v>
      </c>
      <c r="D143" s="30" t="s">
        <v>160</v>
      </c>
      <c r="E143" s="22" t="n">
        <v>606900</v>
      </c>
      <c r="F143" s="23" t="n">
        <v>405541</v>
      </c>
      <c r="G143" s="24" t="n">
        <f aca="false">IF(F143="","ÍTEM SIN DILIGENCIAR",IF(ROUND(F143*1.19,0)&lt;=0,"NO SE ADMITEN VALORES EN CERO",IF(ROUND(F143*1.19,0)&gt;E143,"SUPERA PRECIO TECHO",ROUND(F143*1.19,0))))</f>
        <v>482594</v>
      </c>
      <c r="I143" s="1"/>
    </row>
    <row r="144" s="27" customFormat="true" ht="27" hidden="false" customHeight="true" outlineLevel="0" collapsed="false">
      <c r="A144" s="18" t="n">
        <v>135</v>
      </c>
      <c r="B144" s="31" t="s">
        <v>178</v>
      </c>
      <c r="C144" s="20" t="s">
        <v>181</v>
      </c>
      <c r="D144" s="30" t="s">
        <v>160</v>
      </c>
      <c r="E144" s="22" t="n">
        <v>464100</v>
      </c>
      <c r="F144" s="23" t="n">
        <v>310120</v>
      </c>
      <c r="G144" s="24" t="n">
        <f aca="false">IF(F144="","ÍTEM SIN DILIGENCIAR",IF(ROUND(F144*1.19,0)&lt;=0,"NO SE ADMITEN VALORES EN CERO",IF(ROUND(F144*1.19,0)&gt;E144,"SUPERA PRECIO TECHO",ROUND(F144*1.19,0))))</f>
        <v>369043</v>
      </c>
      <c r="I144" s="1"/>
    </row>
    <row r="145" s="27" customFormat="true" ht="41.25" hidden="false" customHeight="true" outlineLevel="0" collapsed="false">
      <c r="A145" s="18" t="n">
        <v>136</v>
      </c>
      <c r="B145" s="31" t="s">
        <v>178</v>
      </c>
      <c r="C145" s="20" t="s">
        <v>182</v>
      </c>
      <c r="D145" s="30" t="s">
        <v>160</v>
      </c>
      <c r="E145" s="22" t="n">
        <v>480760</v>
      </c>
      <c r="F145" s="23" t="n">
        <v>321252</v>
      </c>
      <c r="G145" s="24" t="n">
        <f aca="false">IF(F145="","ÍTEM SIN DILIGENCIAR",IF(ROUND(F145*1.19,0)&lt;=0,"NO SE ADMITEN VALORES EN CERO",IF(ROUND(F145*1.19,0)&gt;E145,"SUPERA PRECIO TECHO",ROUND(F145*1.19,0))))</f>
        <v>382290</v>
      </c>
      <c r="I145" s="1"/>
    </row>
    <row r="146" s="27" customFormat="true" ht="41.25" hidden="false" customHeight="true" outlineLevel="0" collapsed="false">
      <c r="A146" s="18" t="n">
        <v>137</v>
      </c>
      <c r="B146" s="31" t="s">
        <v>178</v>
      </c>
      <c r="C146" s="20" t="s">
        <v>183</v>
      </c>
      <c r="D146" s="30" t="s">
        <v>160</v>
      </c>
      <c r="E146" s="22" t="n">
        <v>694283</v>
      </c>
      <c r="F146" s="23" t="n">
        <v>463932</v>
      </c>
      <c r="G146" s="24" t="n">
        <f aca="false">IF(F146="","ÍTEM SIN DILIGENCIAR",IF(ROUND(F146*1.19,0)&lt;=0,"NO SE ADMITEN VALORES EN CERO",IF(ROUND(F146*1.19,0)&gt;E146,"SUPERA PRECIO TECHO",ROUND(F146*1.19,0))))</f>
        <v>552079</v>
      </c>
      <c r="I146" s="1"/>
    </row>
    <row r="147" s="27" customFormat="true" ht="27" hidden="false" customHeight="true" outlineLevel="0" collapsed="false">
      <c r="A147" s="18" t="n">
        <v>138</v>
      </c>
      <c r="B147" s="31" t="s">
        <v>184</v>
      </c>
      <c r="C147" s="28" t="s">
        <v>185</v>
      </c>
      <c r="D147" s="30" t="s">
        <v>80</v>
      </c>
      <c r="E147" s="22" t="n">
        <v>232050</v>
      </c>
      <c r="F147" s="23" t="n">
        <v>155060</v>
      </c>
      <c r="G147" s="24" t="n">
        <f aca="false">IF(F147="","ÍTEM SIN DILIGENCIAR",IF(ROUND(F147*1.19,0)&lt;=0,"NO SE ADMITEN VALORES EN CERO",IF(ROUND(F147*1.19,0)&gt;E147,"SUPERA PRECIO TECHO",ROUND(F147*1.19,0))))</f>
        <v>184521</v>
      </c>
      <c r="I147" s="1"/>
    </row>
    <row r="148" s="27" customFormat="true" ht="27" hidden="false" customHeight="true" outlineLevel="0" collapsed="false">
      <c r="A148" s="18" t="n">
        <v>139</v>
      </c>
      <c r="B148" s="31" t="s">
        <v>184</v>
      </c>
      <c r="C148" s="28" t="s">
        <v>186</v>
      </c>
      <c r="D148" s="30" t="s">
        <v>80</v>
      </c>
      <c r="E148" s="22" t="n">
        <v>309400</v>
      </c>
      <c r="F148" s="23" t="n">
        <v>206747</v>
      </c>
      <c r="G148" s="24" t="n">
        <f aca="false">IF(F148="","ÍTEM SIN DILIGENCIAR",IF(ROUND(F148*1.19,0)&lt;=0,"NO SE ADMITEN VALORES EN CERO",IF(ROUND(F148*1.19,0)&gt;E148,"SUPERA PRECIO TECHO",ROUND(F148*1.19,0))))</f>
        <v>246029</v>
      </c>
      <c r="I148" s="1"/>
    </row>
    <row r="149" s="27" customFormat="true" ht="27" hidden="false" customHeight="true" outlineLevel="0" collapsed="false">
      <c r="A149" s="18" t="n">
        <v>140</v>
      </c>
      <c r="B149" s="31" t="s">
        <v>184</v>
      </c>
      <c r="C149" s="28" t="s">
        <v>187</v>
      </c>
      <c r="D149" s="30" t="s">
        <v>80</v>
      </c>
      <c r="E149" s="22" t="n">
        <v>345100</v>
      </c>
      <c r="F149" s="23" t="n">
        <v>230602</v>
      </c>
      <c r="G149" s="24" t="n">
        <f aca="false">IF(F149="","ÍTEM SIN DILIGENCIAR",IF(ROUND(F149*1.19,0)&lt;=0,"NO SE ADMITEN VALORES EN CERO",IF(ROUND(F149*1.19,0)&gt;E149,"SUPERA PRECIO TECHO",ROUND(F149*1.19,0))))</f>
        <v>274416</v>
      </c>
      <c r="I149" s="1"/>
    </row>
    <row r="150" s="27" customFormat="true" ht="96" hidden="false" customHeight="true" outlineLevel="0" collapsed="false">
      <c r="A150" s="18" t="n">
        <v>141</v>
      </c>
      <c r="B150" s="31" t="s">
        <v>184</v>
      </c>
      <c r="C150" s="28" t="s">
        <v>188</v>
      </c>
      <c r="D150" s="30" t="s">
        <v>80</v>
      </c>
      <c r="E150" s="22" t="n">
        <v>1814750</v>
      </c>
      <c r="F150" s="23" t="n">
        <v>1212648</v>
      </c>
      <c r="G150" s="24" t="n">
        <f aca="false">IF(F150="","ÍTEM SIN DILIGENCIAR",IF(ROUND(F150*1.19,0)&lt;=0,"NO SE ADMITEN VALORES EN CERO",IF(ROUND(F150*1.19,0)&gt;E150,"SUPERA PRECIO TECHO",ROUND(F150*1.19,0))))</f>
        <v>1443051</v>
      </c>
      <c r="I150" s="1"/>
    </row>
    <row r="151" s="27" customFormat="true" ht="96" hidden="false" customHeight="true" outlineLevel="0" collapsed="false">
      <c r="A151" s="18" t="n">
        <v>142</v>
      </c>
      <c r="B151" s="31" t="s">
        <v>184</v>
      </c>
      <c r="C151" s="28" t="s">
        <v>189</v>
      </c>
      <c r="D151" s="30" t="s">
        <v>80</v>
      </c>
      <c r="E151" s="22" t="n">
        <v>8625573</v>
      </c>
      <c r="F151" s="23" t="n">
        <v>5651020</v>
      </c>
      <c r="G151" s="24" t="n">
        <f aca="false">IF(F151="","ÍTEM SIN DILIGENCIAR",IF(ROUND(F151*1.19,0)&lt;=0,"NO SE ADMITEN VALORES EN CERO",IF(ROUND(F151*1.19,0)&gt;E151,"SUPERA PRECIO TECHO",ROUND(F151*1.19,0))))</f>
        <v>6724714</v>
      </c>
      <c r="I151" s="1"/>
    </row>
    <row r="152" s="27" customFormat="true" ht="96" hidden="false" customHeight="true" outlineLevel="0" collapsed="false">
      <c r="A152" s="18" t="n">
        <v>143</v>
      </c>
      <c r="B152" s="31" t="s">
        <v>184</v>
      </c>
      <c r="C152" s="28" t="s">
        <v>190</v>
      </c>
      <c r="D152" s="30" t="s">
        <v>80</v>
      </c>
      <c r="E152" s="22" t="n">
        <v>5635487</v>
      </c>
      <c r="F152" s="23" t="n">
        <v>3229154</v>
      </c>
      <c r="G152" s="24" t="n">
        <f aca="false">IF(F152="","ÍTEM SIN DILIGENCIAR",IF(ROUND(F152*1.19,0)&lt;=0,"NO SE ADMITEN VALORES EN CERO",IF(ROUND(F152*1.19,0)&gt;E152,"SUPERA PRECIO TECHO",ROUND(F152*1.19,0))))</f>
        <v>3842693</v>
      </c>
      <c r="I152" s="1"/>
    </row>
    <row r="153" s="27" customFormat="true" ht="27" hidden="false" customHeight="true" outlineLevel="0" collapsed="false">
      <c r="A153" s="18" t="n">
        <v>144</v>
      </c>
      <c r="B153" s="31" t="s">
        <v>184</v>
      </c>
      <c r="C153" s="28" t="s">
        <v>191</v>
      </c>
      <c r="D153" s="30" t="s">
        <v>80</v>
      </c>
      <c r="E153" s="22" t="n">
        <v>249900</v>
      </c>
      <c r="F153" s="23" t="n">
        <v>166988</v>
      </c>
      <c r="G153" s="24" t="n">
        <f aca="false">IF(F153="","ÍTEM SIN DILIGENCIAR",IF(ROUND(F153*1.19,0)&lt;=0,"NO SE ADMITEN VALORES EN CERO",IF(ROUND(F153*1.19,0)&gt;E153,"SUPERA PRECIO TECHO",ROUND(F153*1.19,0))))</f>
        <v>198716</v>
      </c>
      <c r="I153" s="1"/>
    </row>
    <row r="154" s="27" customFormat="true" ht="13.5" hidden="false" customHeight="false" outlineLevel="0" collapsed="false">
      <c r="A154" s="18" t="n">
        <v>145</v>
      </c>
      <c r="B154" s="31" t="s">
        <v>184</v>
      </c>
      <c r="C154" s="20" t="s">
        <v>192</v>
      </c>
      <c r="D154" s="30" t="s">
        <v>80</v>
      </c>
      <c r="E154" s="22" t="n">
        <v>202300</v>
      </c>
      <c r="F154" s="23" t="n">
        <v>135180</v>
      </c>
      <c r="G154" s="24" t="n">
        <f aca="false">IF(F154="","ÍTEM SIN DILIGENCIAR",IF(ROUND(F154*1.19,0)&lt;=0,"NO SE ADMITEN VALORES EN CERO",IF(ROUND(F154*1.19,0)&gt;E154,"SUPERA PRECIO TECHO",ROUND(F154*1.19,0))))</f>
        <v>160864</v>
      </c>
      <c r="I154" s="1"/>
    </row>
    <row r="155" s="27" customFormat="true" ht="27" hidden="false" customHeight="true" outlineLevel="0" collapsed="false">
      <c r="A155" s="18" t="n">
        <v>146</v>
      </c>
      <c r="B155" s="31" t="s">
        <v>184</v>
      </c>
      <c r="C155" s="20" t="s">
        <v>193</v>
      </c>
      <c r="D155" s="30" t="s">
        <v>80</v>
      </c>
      <c r="E155" s="22" t="n">
        <v>29750</v>
      </c>
      <c r="F155" s="23" t="n">
        <v>19879</v>
      </c>
      <c r="G155" s="24" t="n">
        <f aca="false">IF(F155="","ÍTEM SIN DILIGENCIAR",IF(ROUND(F155*1.19,0)&lt;=0,"NO SE ADMITEN VALORES EN CERO",IF(ROUND(F155*1.19,0)&gt;E155,"SUPERA PRECIO TECHO",ROUND(F155*1.19,0))))</f>
        <v>23656</v>
      </c>
      <c r="I155" s="1"/>
    </row>
    <row r="156" s="27" customFormat="true" ht="27" hidden="false" customHeight="true" outlineLevel="0" collapsed="false">
      <c r="A156" s="18" t="n">
        <v>147</v>
      </c>
      <c r="B156" s="31" t="s">
        <v>184</v>
      </c>
      <c r="C156" s="20" t="s">
        <v>193</v>
      </c>
      <c r="D156" s="30" t="s">
        <v>194</v>
      </c>
      <c r="E156" s="22" t="n">
        <v>141215</v>
      </c>
      <c r="F156" s="23" t="n">
        <v>94362</v>
      </c>
      <c r="G156" s="24" t="n">
        <f aca="false">IF(F156="","ÍTEM SIN DILIGENCIAR",IF(ROUND(F156*1.19,0)&lt;=0,"NO SE ADMITEN VALORES EN CERO",IF(ROUND(F156*1.19,0)&gt;E156,"SUPERA PRECIO TECHO",ROUND(F156*1.19,0))))</f>
        <v>112291</v>
      </c>
      <c r="I156" s="1"/>
    </row>
    <row r="157" s="27" customFormat="true" ht="13.5" hidden="false" customHeight="false" outlineLevel="0" collapsed="false">
      <c r="A157" s="18" t="n">
        <v>148</v>
      </c>
      <c r="B157" s="31" t="s">
        <v>184</v>
      </c>
      <c r="C157" s="20" t="s">
        <v>195</v>
      </c>
      <c r="D157" s="30" t="s">
        <v>196</v>
      </c>
      <c r="E157" s="22" t="n">
        <v>35224</v>
      </c>
      <c r="F157" s="23" t="n">
        <v>23537</v>
      </c>
      <c r="G157" s="24" t="n">
        <f aca="false">IF(F157="","ÍTEM SIN DILIGENCIAR",IF(ROUND(F157*1.19,0)&lt;=0,"NO SE ADMITEN VALORES EN CERO",IF(ROUND(F157*1.19,0)&gt;E157,"SUPERA PRECIO TECHO",ROUND(F157*1.19,0))))</f>
        <v>28009</v>
      </c>
      <c r="I157" s="1"/>
    </row>
    <row r="158" s="27" customFormat="true" ht="13.5" hidden="false" customHeight="false" outlineLevel="0" collapsed="false">
      <c r="A158" s="18" t="n">
        <v>149</v>
      </c>
      <c r="B158" s="31" t="s">
        <v>184</v>
      </c>
      <c r="C158" s="20" t="s">
        <v>195</v>
      </c>
      <c r="D158" s="30" t="s">
        <v>194</v>
      </c>
      <c r="E158" s="22" t="n">
        <v>92682</v>
      </c>
      <c r="F158" s="23" t="n">
        <v>61931</v>
      </c>
      <c r="G158" s="24" t="n">
        <f aca="false">IF(F158="","ÍTEM SIN DILIGENCIAR",IF(ROUND(F158*1.19,0)&lt;=0,"NO SE ADMITEN VALORES EN CERO",IF(ROUND(F158*1.19,0)&gt;E158,"SUPERA PRECIO TECHO",ROUND(F158*1.19,0))))</f>
        <v>73698</v>
      </c>
      <c r="I158" s="1"/>
    </row>
    <row r="159" s="27" customFormat="true" ht="13.5" hidden="false" customHeight="false" outlineLevel="0" collapsed="false">
      <c r="A159" s="18" t="n">
        <v>150</v>
      </c>
      <c r="B159" s="31" t="s">
        <v>197</v>
      </c>
      <c r="C159" s="28" t="s">
        <v>198</v>
      </c>
      <c r="D159" s="30" t="s">
        <v>80</v>
      </c>
      <c r="E159" s="22" t="n">
        <v>576559</v>
      </c>
      <c r="F159" s="23" t="n">
        <v>385266</v>
      </c>
      <c r="G159" s="24" t="n">
        <f aca="false">IF(F159="","ÍTEM SIN DILIGENCIAR",IF(ROUND(F159*1.19,0)&lt;=0,"NO SE ADMITEN VALORES EN CERO",IF(ROUND(F159*1.19,0)&gt;E159,"SUPERA PRECIO TECHO",ROUND(F159*1.19,0))))</f>
        <v>458467</v>
      </c>
      <c r="I159" s="1"/>
    </row>
    <row r="160" s="27" customFormat="true" ht="27" hidden="false" customHeight="true" outlineLevel="0" collapsed="false">
      <c r="A160" s="18" t="n">
        <v>151</v>
      </c>
      <c r="B160" s="31" t="s">
        <v>197</v>
      </c>
      <c r="C160" s="28" t="s">
        <v>199</v>
      </c>
      <c r="D160" s="30" t="s">
        <v>80</v>
      </c>
      <c r="E160" s="22" t="n">
        <v>719955</v>
      </c>
      <c r="F160" s="23" t="n">
        <v>481086</v>
      </c>
      <c r="G160" s="24" t="n">
        <f aca="false">IF(F160="","ÍTEM SIN DILIGENCIAR",IF(ROUND(F160*1.19,0)&lt;=0,"NO SE ADMITEN VALORES EN CERO",IF(ROUND(F160*1.19,0)&gt;E160,"SUPERA PRECIO TECHO",ROUND(F160*1.19,0))))</f>
        <v>572492</v>
      </c>
      <c r="I160" s="1"/>
    </row>
    <row r="161" s="27" customFormat="true" ht="96" hidden="false" customHeight="true" outlineLevel="0" collapsed="false">
      <c r="A161" s="18" t="n">
        <v>152</v>
      </c>
      <c r="B161" s="31" t="s">
        <v>200</v>
      </c>
      <c r="C161" s="28" t="s">
        <v>201</v>
      </c>
      <c r="D161" s="30" t="s">
        <v>28</v>
      </c>
      <c r="E161" s="22" t="n">
        <v>3733253</v>
      </c>
      <c r="F161" s="23" t="n">
        <v>2494626</v>
      </c>
      <c r="G161" s="24" t="n">
        <f aca="false">IF(F161="","ÍTEM SIN DILIGENCIAR",IF(ROUND(F161*1.19,0)&lt;=0,"NO SE ADMITEN VALORES EN CERO",IF(ROUND(F161*1.19,0)&gt;E161,"SUPERA PRECIO TECHO",ROUND(F161*1.19,0))))</f>
        <v>2968605</v>
      </c>
      <c r="I161" s="1"/>
    </row>
    <row r="162" s="27" customFormat="true" ht="82.5" hidden="false" customHeight="true" outlineLevel="0" collapsed="false">
      <c r="A162" s="18" t="n">
        <v>153</v>
      </c>
      <c r="B162" s="31" t="s">
        <v>200</v>
      </c>
      <c r="C162" s="28" t="s">
        <v>202</v>
      </c>
      <c r="D162" s="30" t="s">
        <v>28</v>
      </c>
      <c r="E162" s="22" t="n">
        <v>2737000</v>
      </c>
      <c r="F162" s="23" t="n">
        <v>1828912</v>
      </c>
      <c r="G162" s="24" t="n">
        <f aca="false">IF(F162="","ÍTEM SIN DILIGENCIAR",IF(ROUND(F162*1.19,0)&lt;=0,"NO SE ADMITEN VALORES EN CERO",IF(ROUND(F162*1.19,0)&gt;E162,"SUPERA PRECIO TECHO",ROUND(F162*1.19,0))))</f>
        <v>2176405</v>
      </c>
      <c r="I162" s="1"/>
    </row>
    <row r="163" s="27" customFormat="true" ht="13.5" hidden="false" customHeight="false" outlineLevel="0" collapsed="false">
      <c r="A163" s="18" t="n">
        <v>154</v>
      </c>
      <c r="B163" s="31" t="s">
        <v>200</v>
      </c>
      <c r="C163" s="20" t="s">
        <v>203</v>
      </c>
      <c r="D163" s="30" t="s">
        <v>28</v>
      </c>
      <c r="E163" s="22" t="n">
        <v>2499000</v>
      </c>
      <c r="F163" s="23" t="n">
        <v>1669876</v>
      </c>
      <c r="G163" s="24" t="n">
        <f aca="false">IF(F163="","ÍTEM SIN DILIGENCIAR",IF(ROUND(F163*1.19,0)&lt;=0,"NO SE ADMITEN VALORES EN CERO",IF(ROUND(F163*1.19,0)&gt;E163,"SUPERA PRECIO TECHO",ROUND(F163*1.19,0))))</f>
        <v>1987152</v>
      </c>
      <c r="I163" s="1"/>
    </row>
    <row r="164" s="27" customFormat="true" ht="13.5" hidden="false" customHeight="false" outlineLevel="0" collapsed="false">
      <c r="A164" s="18" t="n">
        <v>155</v>
      </c>
      <c r="B164" s="31" t="s">
        <v>200</v>
      </c>
      <c r="C164" s="28" t="s">
        <v>204</v>
      </c>
      <c r="D164" s="30" t="s">
        <v>205</v>
      </c>
      <c r="E164" s="22" t="n">
        <v>1166007</v>
      </c>
      <c r="F164" s="23" t="n">
        <v>779146</v>
      </c>
      <c r="G164" s="24" t="n">
        <f aca="false">IF(F164="","ÍTEM SIN DILIGENCIAR",IF(ROUND(F164*1.19,0)&lt;=0,"NO SE ADMITEN VALORES EN CERO",IF(ROUND(F164*1.19,0)&gt;E164,"SUPERA PRECIO TECHO",ROUND(F164*1.19,0))))</f>
        <v>927184</v>
      </c>
      <c r="I164" s="1"/>
    </row>
    <row r="165" s="27" customFormat="true" ht="41.25" hidden="false" customHeight="true" outlineLevel="0" collapsed="false">
      <c r="A165" s="18" t="n">
        <v>156</v>
      </c>
      <c r="B165" s="31" t="s">
        <v>206</v>
      </c>
      <c r="C165" s="20" t="s">
        <v>207</v>
      </c>
      <c r="D165" s="30" t="s">
        <v>28</v>
      </c>
      <c r="E165" s="22" t="n">
        <v>451137</v>
      </c>
      <c r="F165" s="23" t="n">
        <v>301457</v>
      </c>
      <c r="G165" s="24" t="n">
        <f aca="false">IF(F165="","ÍTEM SIN DILIGENCIAR",IF(ROUND(F165*1.19,0)&lt;=0,"NO SE ADMITEN VALORES EN CERO",IF(ROUND(F165*1.19,0)&gt;E165,"SUPERA PRECIO TECHO",ROUND(F165*1.19,0))))</f>
        <v>358734</v>
      </c>
      <c r="I165" s="1"/>
    </row>
    <row r="166" s="27" customFormat="true" ht="41.25" hidden="false" customHeight="true" outlineLevel="0" collapsed="false">
      <c r="A166" s="18" t="n">
        <v>157</v>
      </c>
      <c r="B166" s="31" t="s">
        <v>206</v>
      </c>
      <c r="C166" s="20" t="s">
        <v>208</v>
      </c>
      <c r="D166" s="30" t="s">
        <v>209</v>
      </c>
      <c r="E166" s="22" t="n">
        <v>3570000</v>
      </c>
      <c r="F166" s="23" t="n">
        <v>2385538</v>
      </c>
      <c r="G166" s="24" t="n">
        <f aca="false">IF(F166="","ÍTEM SIN DILIGENCIAR",IF(ROUND(F166*1.19,0)&lt;=0,"NO SE ADMITEN VALORES EN CERO",IF(ROUND(F166*1.19,0)&gt;E166,"SUPERA PRECIO TECHO",ROUND(F166*1.19,0))))</f>
        <v>2838790</v>
      </c>
      <c r="I166" s="1"/>
    </row>
    <row r="167" s="27" customFormat="true" ht="41.25" hidden="false" customHeight="true" outlineLevel="0" collapsed="false">
      <c r="A167" s="18" t="n">
        <v>158</v>
      </c>
      <c r="B167" s="31" t="s">
        <v>206</v>
      </c>
      <c r="C167" s="20" t="s">
        <v>210</v>
      </c>
      <c r="D167" s="30" t="s">
        <v>209</v>
      </c>
      <c r="E167" s="22" t="n">
        <v>5712476</v>
      </c>
      <c r="F167" s="23" t="n">
        <v>3817178</v>
      </c>
      <c r="G167" s="24" t="n">
        <f aca="false">IF(F167="","ÍTEM SIN DILIGENCIAR",IF(ROUND(F167*1.19,0)&lt;=0,"NO SE ADMITEN VALORES EN CERO",IF(ROUND(F167*1.19,0)&gt;E167,"SUPERA PRECIO TECHO",ROUND(F167*1.19,0))))</f>
        <v>4542442</v>
      </c>
      <c r="I167" s="1"/>
    </row>
    <row r="168" s="27" customFormat="true" ht="41.25" hidden="false" customHeight="true" outlineLevel="0" collapsed="false">
      <c r="A168" s="18" t="n">
        <v>159</v>
      </c>
      <c r="B168" s="31" t="s">
        <v>206</v>
      </c>
      <c r="C168" s="20" t="s">
        <v>211</v>
      </c>
      <c r="D168" s="30" t="s">
        <v>209</v>
      </c>
      <c r="E168" s="22" t="n">
        <v>7616476</v>
      </c>
      <c r="F168" s="23" t="n">
        <v>5089465</v>
      </c>
      <c r="G168" s="24" t="n">
        <f aca="false">IF(F168="","ÍTEM SIN DILIGENCIAR",IF(ROUND(F168*1.19,0)&lt;=0,"NO SE ADMITEN VALORES EN CERO",IF(ROUND(F168*1.19,0)&gt;E168,"SUPERA PRECIO TECHO",ROUND(F168*1.19,0))))</f>
        <v>6056463</v>
      </c>
      <c r="I168" s="1"/>
    </row>
    <row r="169" s="27" customFormat="true" ht="13.5" hidden="false" customHeight="false" outlineLevel="0" collapsed="false">
      <c r="A169" s="18" t="n">
        <v>160</v>
      </c>
      <c r="B169" s="31" t="s">
        <v>206</v>
      </c>
      <c r="C169" s="20" t="s">
        <v>212</v>
      </c>
      <c r="D169" s="30" t="s">
        <v>209</v>
      </c>
      <c r="E169" s="22" t="n">
        <v>2627996</v>
      </c>
      <c r="F169" s="23" t="n">
        <v>1756074</v>
      </c>
      <c r="G169" s="24" t="n">
        <f aca="false">IF(F169="","ÍTEM SIN DILIGENCIAR",IF(ROUND(F169*1.19,0)&lt;=0,"NO SE ADMITEN VALORES EN CERO",IF(ROUND(F169*1.19,0)&gt;E169,"SUPERA PRECIO TECHO",ROUND(F169*1.19,0))))</f>
        <v>2089728</v>
      </c>
      <c r="I169" s="1"/>
    </row>
    <row r="170" s="27" customFormat="true" ht="13.5" hidden="false" customHeight="false" outlineLevel="0" collapsed="false">
      <c r="A170" s="18" t="n">
        <v>161</v>
      </c>
      <c r="B170" s="31" t="s">
        <v>206</v>
      </c>
      <c r="C170" s="20" t="s">
        <v>213</v>
      </c>
      <c r="D170" s="30" t="s">
        <v>209</v>
      </c>
      <c r="E170" s="22" t="n">
        <v>5998076</v>
      </c>
      <c r="F170" s="23" t="n">
        <v>4008021</v>
      </c>
      <c r="G170" s="24" t="n">
        <f aca="false">IF(F170="","ÍTEM SIN DILIGENCIAR",IF(ROUND(F170*1.19,0)&lt;=0,"NO SE ADMITEN VALORES EN CERO",IF(ROUND(F170*1.19,0)&gt;E170,"SUPERA PRECIO TECHO",ROUND(F170*1.19,0))))</f>
        <v>4769545</v>
      </c>
      <c r="I170" s="1"/>
    </row>
    <row r="171" s="27" customFormat="true" ht="13.5" hidden="false" customHeight="false" outlineLevel="0" collapsed="false">
      <c r="A171" s="18" t="n">
        <v>162</v>
      </c>
      <c r="B171" s="31" t="s">
        <v>206</v>
      </c>
      <c r="C171" s="20" t="s">
        <v>214</v>
      </c>
      <c r="D171" s="30" t="s">
        <v>209</v>
      </c>
      <c r="E171" s="22" t="n">
        <v>9962264</v>
      </c>
      <c r="F171" s="23" t="n">
        <v>6296850</v>
      </c>
      <c r="G171" s="24" t="n">
        <f aca="false">IF(F171="","ÍTEM SIN DILIGENCIAR",IF(ROUND(F171*1.19,0)&lt;=0,"NO SE ADMITEN VALORES EN CERO",IF(ROUND(F171*1.19,0)&gt;E171,"SUPERA PRECIO TECHO",ROUND(F171*1.19,0))))</f>
        <v>7493252</v>
      </c>
      <c r="I171" s="1"/>
    </row>
    <row r="172" s="27" customFormat="true" ht="13.5" hidden="false" customHeight="false" outlineLevel="0" collapsed="false">
      <c r="A172" s="18" t="n">
        <v>163</v>
      </c>
      <c r="B172" s="31" t="s">
        <v>206</v>
      </c>
      <c r="C172" s="20" t="s">
        <v>215</v>
      </c>
      <c r="D172" s="30" t="s">
        <v>209</v>
      </c>
      <c r="E172" s="22" t="n">
        <v>14851676</v>
      </c>
      <c r="F172" s="23" t="n">
        <v>6458308</v>
      </c>
      <c r="G172" s="24" t="n">
        <f aca="false">IF(F172="","ÍTEM SIN DILIGENCIAR",IF(ROUND(F172*1.19,0)&lt;=0,"NO SE ADMITEN VALORES EN CERO",IF(ROUND(F172*1.19,0)&gt;E172,"SUPERA PRECIO TECHO",ROUND(F172*1.19,0))))</f>
        <v>7685387</v>
      </c>
      <c r="I172" s="1"/>
    </row>
    <row r="173" s="27" customFormat="true" ht="27" hidden="false" customHeight="true" outlineLevel="0" collapsed="false">
      <c r="A173" s="18" t="n">
        <v>164</v>
      </c>
      <c r="B173" s="31" t="s">
        <v>206</v>
      </c>
      <c r="C173" s="20" t="s">
        <v>216</v>
      </c>
      <c r="D173" s="30" t="s">
        <v>209</v>
      </c>
      <c r="E173" s="22" t="n">
        <v>1666000</v>
      </c>
      <c r="F173" s="23" t="n">
        <v>1113251</v>
      </c>
      <c r="G173" s="24" t="n">
        <f aca="false">IF(F173="","ÍTEM SIN DILIGENCIAR",IF(ROUND(F173*1.19,0)&lt;=0,"NO SE ADMITEN VALORES EN CERO",IF(ROUND(F173*1.19,0)&gt;E173,"SUPERA PRECIO TECHO",ROUND(F173*1.19,0))))</f>
        <v>1324769</v>
      </c>
      <c r="I173" s="1"/>
    </row>
    <row r="174" s="27" customFormat="true" ht="13.5" hidden="false" customHeight="false" outlineLevel="0" collapsed="false">
      <c r="A174" s="18" t="n">
        <v>165</v>
      </c>
      <c r="B174" s="31" t="s">
        <v>206</v>
      </c>
      <c r="C174" s="20" t="s">
        <v>217</v>
      </c>
      <c r="D174" s="30" t="s">
        <v>209</v>
      </c>
      <c r="E174" s="22" t="n">
        <v>2071076</v>
      </c>
      <c r="F174" s="23" t="n">
        <v>1383930</v>
      </c>
      <c r="G174" s="24" t="n">
        <f aca="false">IF(F174="","ÍTEM SIN DILIGENCIAR",IF(ROUND(F174*1.19,0)&lt;=0,"NO SE ADMITEN VALORES EN CERO",IF(ROUND(F174*1.19,0)&gt;E174,"SUPERA PRECIO TECHO",ROUND(F174*1.19,0))))</f>
        <v>1646877</v>
      </c>
      <c r="I174" s="1"/>
    </row>
    <row r="175" s="27" customFormat="true" ht="13.5" hidden="false" customHeight="false" outlineLevel="0" collapsed="false">
      <c r="A175" s="18" t="n">
        <v>166</v>
      </c>
      <c r="B175" s="31" t="s">
        <v>206</v>
      </c>
      <c r="C175" s="20" t="s">
        <v>218</v>
      </c>
      <c r="D175" s="30" t="s">
        <v>209</v>
      </c>
      <c r="E175" s="22" t="n">
        <v>3094000</v>
      </c>
      <c r="F175" s="23" t="n">
        <v>2067466</v>
      </c>
      <c r="G175" s="24" t="n">
        <f aca="false">IF(F175="","ÍTEM SIN DILIGENCIAR",IF(ROUND(F175*1.19,0)&lt;=0,"NO SE ADMITEN VALORES EN CERO",IF(ROUND(F175*1.19,0)&gt;E175,"SUPERA PRECIO TECHO",ROUND(F175*1.19,0))))</f>
        <v>2460285</v>
      </c>
      <c r="I175" s="1"/>
    </row>
    <row r="176" s="27" customFormat="true" ht="13.5" hidden="false" customHeight="false" outlineLevel="0" collapsed="false">
      <c r="A176" s="18" t="n">
        <v>167</v>
      </c>
      <c r="B176" s="31" t="s">
        <v>206</v>
      </c>
      <c r="C176" s="20" t="s">
        <v>219</v>
      </c>
      <c r="D176" s="30" t="s">
        <v>209</v>
      </c>
      <c r="E176" s="22" t="n">
        <v>476000</v>
      </c>
      <c r="F176" s="23" t="n">
        <v>318072</v>
      </c>
      <c r="G176" s="24" t="n">
        <f aca="false">IF(F176="","ÍTEM SIN DILIGENCIAR",IF(ROUND(F176*1.19,0)&lt;=0,"NO SE ADMITEN VALORES EN CERO",IF(ROUND(F176*1.19,0)&gt;E176,"SUPERA PRECIO TECHO",ROUND(F176*1.19,0))))</f>
        <v>378506</v>
      </c>
      <c r="I176" s="1"/>
    </row>
    <row r="177" s="27" customFormat="true" ht="123.75" hidden="false" customHeight="true" outlineLevel="0" collapsed="false">
      <c r="A177" s="18" t="n">
        <v>168</v>
      </c>
      <c r="B177" s="31" t="s">
        <v>220</v>
      </c>
      <c r="C177" s="28" t="s">
        <v>221</v>
      </c>
      <c r="D177" s="30" t="s">
        <v>80</v>
      </c>
      <c r="E177" s="22" t="n">
        <v>14479920</v>
      </c>
      <c r="F177" s="23" t="n">
        <v>6458308</v>
      </c>
      <c r="G177" s="24" t="n">
        <f aca="false">IF(F177="","ÍTEM SIN DILIGENCIAR",IF(ROUND(F177*1.19,0)&lt;=0,"NO SE ADMITEN VALORES EN CERO",IF(ROUND(F177*1.19,0)&gt;E177,"SUPERA PRECIO TECHO",ROUND(F177*1.19,0))))</f>
        <v>7685387</v>
      </c>
      <c r="I177" s="1"/>
    </row>
    <row r="178" s="27" customFormat="true" ht="123.75" hidden="false" customHeight="true" outlineLevel="0" collapsed="false">
      <c r="A178" s="18" t="n">
        <v>169</v>
      </c>
      <c r="B178" s="31" t="s">
        <v>220</v>
      </c>
      <c r="C178" s="28" t="s">
        <v>222</v>
      </c>
      <c r="D178" s="30" t="s">
        <v>80</v>
      </c>
      <c r="E178" s="22" t="n">
        <v>17376380</v>
      </c>
      <c r="F178" s="23" t="n">
        <v>8072886</v>
      </c>
      <c r="G178" s="24" t="n">
        <f aca="false">IF(F178="","ÍTEM SIN DILIGENCIAR",IF(ROUND(F178*1.19,0)&lt;=0,"NO SE ADMITEN VALORES EN CERO",IF(ROUND(F178*1.19,0)&gt;E178,"SUPERA PRECIO TECHO",ROUND(F178*1.19,0))))</f>
        <v>9606734</v>
      </c>
      <c r="I178" s="1"/>
    </row>
    <row r="179" s="27" customFormat="true" ht="137.25" hidden="false" customHeight="true" outlineLevel="0" collapsed="false">
      <c r="A179" s="18" t="n">
        <v>170</v>
      </c>
      <c r="B179" s="33" t="s">
        <v>223</v>
      </c>
      <c r="C179" s="34" t="s">
        <v>224</v>
      </c>
      <c r="D179" s="35" t="s">
        <v>225</v>
      </c>
      <c r="E179" s="22" t="n">
        <v>2975000</v>
      </c>
      <c r="F179" s="23" t="n">
        <v>1987948</v>
      </c>
      <c r="G179" s="24" t="n">
        <f aca="false">IF(F179="","ÍTEM SIN DILIGENCIAR",IF(ROUND(F179*1.19,0)&lt;=0,"NO SE ADMITEN VALORES EN CERO",IF(ROUND(F179*1.19,0)&gt;E179,"SUPERA PRECIO TECHO",ROUND(F179*1.19,0))))</f>
        <v>2365658</v>
      </c>
      <c r="I179" s="1"/>
    </row>
    <row r="180" customFormat="false" ht="30" hidden="false" customHeight="true" outlineLevel="0" collapsed="false">
      <c r="A180" s="36" t="s">
        <v>226</v>
      </c>
      <c r="B180" s="36"/>
      <c r="C180" s="36"/>
      <c r="D180" s="36"/>
      <c r="E180" s="37" t="n">
        <f aca="false">SUM(E10:E179)</f>
        <v>311329312</v>
      </c>
      <c r="F180" s="38" t="n">
        <f aca="false">SUM(F10:F179)</f>
        <v>189915967</v>
      </c>
      <c r="G180" s="39" t="n">
        <f aca="false">SUM(G10:G179)</f>
        <v>226000000</v>
      </c>
    </row>
    <row r="181" customFormat="false" ht="13.5" hidden="false" customHeight="false" outlineLevel="0" collapsed="false">
      <c r="A181" s="40"/>
      <c r="G181" s="6"/>
    </row>
    <row r="182" customFormat="false" ht="126.75" hidden="false" customHeight="true" outlineLevel="0" collapsed="false">
      <c r="A182" s="41" t="s">
        <v>227</v>
      </c>
      <c r="B182" s="41"/>
      <c r="C182" s="41"/>
      <c r="D182" s="41"/>
      <c r="E182" s="41"/>
      <c r="F182" s="41"/>
      <c r="G182" s="41"/>
    </row>
    <row r="183" customFormat="false" ht="13.5" hidden="false" customHeight="false" outlineLevel="0" collapsed="false">
      <c r="A183" s="40"/>
      <c r="G183" s="6"/>
    </row>
    <row r="184" customFormat="false" ht="13.5" hidden="false" customHeight="false" outlineLevel="0" collapsed="false">
      <c r="A184" s="40"/>
      <c r="G184" s="6"/>
    </row>
    <row r="185" customFormat="false" ht="83.25" hidden="false" customHeight="true" outlineLevel="0" collapsed="false">
      <c r="A185" s="40"/>
      <c r="B185" s="5"/>
      <c r="C185" s="42" t="s">
        <v>228</v>
      </c>
      <c r="D185" s="5"/>
      <c r="E185" s="43"/>
      <c r="F185" s="43"/>
      <c r="G185" s="44"/>
    </row>
    <row r="186" customFormat="false" ht="25.35" hidden="false" customHeight="true" outlineLevel="0" collapsed="false">
      <c r="A186" s="40"/>
      <c r="C186" s="45" t="s">
        <v>229</v>
      </c>
      <c r="D186" s="46"/>
      <c r="E186" s="47" t="s">
        <v>230</v>
      </c>
      <c r="F186" s="47"/>
      <c r="G186" s="44"/>
    </row>
    <row r="187" customFormat="false" ht="13.5" hidden="false" customHeight="false" outlineLevel="0" collapsed="false">
      <c r="A187" s="40"/>
      <c r="G187" s="6"/>
    </row>
    <row r="188" customFormat="false" ht="14.25" hidden="false" customHeight="true" outlineLevel="0" collapsed="false">
      <c r="A188" s="48"/>
      <c r="B188" s="49"/>
      <c r="C188" s="49"/>
      <c r="D188" s="49"/>
      <c r="E188" s="49"/>
      <c r="F188" s="49"/>
      <c r="G188" s="50"/>
    </row>
  </sheetData>
  <sheetProtection algorithmName="SHA-512" hashValue="28EMCHrjii+gfKuk5Wo1MUm17nlbMnCXmalSBQiluSFxTzI/zt+UZEe3YrcIdSRwRj71tnvr1RxBBCmMETQeCg==" saltValue="6Wgrs7yIkIlOsdgqGijs8A==" spinCount="100000" sheet="true" selectLockedCells="true"/>
  <mergeCells count="9">
    <mergeCell ref="A1:G2"/>
    <mergeCell ref="A3:G3"/>
    <mergeCell ref="A5:B5"/>
    <mergeCell ref="C5:G5"/>
    <mergeCell ref="A7:B7"/>
    <mergeCell ref="A180:D180"/>
    <mergeCell ref="A182:G182"/>
    <mergeCell ref="E185:F185"/>
    <mergeCell ref="E186:F186"/>
  </mergeCells>
  <dataValidations count="1">
    <dataValidation allowBlank="false" error="El porcentaje de intermediación debe ser mayor que 0% e igual o inferior a 7,22%." errorStyle="stop" operator="between" showDropDown="false" showErrorMessage="true" showInputMessage="true" sqref="G7" type="custom">
      <formula1>AND(G7&gt;0,G7&lt;=7.22%)</formula1>
      <formula2>0</formula2>
    </dataValidation>
  </dataValidations>
  <printOptions headings="false" gridLines="false" gridLinesSet="true" horizontalCentered="false" verticalCentered="false"/>
  <pageMargins left="0.7" right="0.7" top="0.75" bottom="0.75" header="0.511811023622047" footer="0.511811023622047"/>
  <pageSetup paperSize="1" scale="38"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188"/>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A1" activeCellId="0" sqref="A1"/>
    </sheetView>
  </sheetViews>
  <sheetFormatPr defaultColWidth="19" defaultRowHeight="13.5" zeroHeight="false" outlineLevelRow="0" outlineLevelCol="0"/>
  <cols>
    <col collapsed="false" customWidth="true" hidden="false" outlineLevel="0" max="1" min="1" style="1" width="6.78"/>
    <col collapsed="false" customWidth="true" hidden="false" outlineLevel="0" max="2" min="2" style="1" width="34.77"/>
    <col collapsed="false" customWidth="true" hidden="false" outlineLevel="0" max="3" min="3" style="1" width="86.11"/>
    <col collapsed="false" customWidth="true" hidden="false" outlineLevel="0" max="4" min="4" style="1" width="20.11"/>
    <col collapsed="false" customWidth="true" hidden="false" outlineLevel="0" max="5" min="5" style="1" width="19.33"/>
    <col collapsed="false" customWidth="true" hidden="false" outlineLevel="0" max="6" min="6" style="1" width="20.77"/>
    <col collapsed="false" customWidth="true" hidden="false" outlineLevel="0" max="7" min="7" style="1" width="21.33"/>
    <col collapsed="false" customWidth="false" hidden="false" outlineLevel="0" max="16384" min="8" style="1" width="19"/>
  </cols>
  <sheetData>
    <row r="1" customFormat="false" ht="15" hidden="false" customHeight="true" outlineLevel="0" collapsed="false">
      <c r="A1" s="2" t="s">
        <v>0</v>
      </c>
      <c r="B1" s="2"/>
      <c r="C1" s="2"/>
      <c r="D1" s="2"/>
      <c r="E1" s="2"/>
      <c r="F1" s="2"/>
      <c r="G1" s="2"/>
    </row>
    <row r="2" customFormat="false" ht="40.5" hidden="false" customHeight="true" outlineLevel="0" collapsed="false">
      <c r="A2" s="2"/>
      <c r="B2" s="2"/>
      <c r="C2" s="2"/>
      <c r="D2" s="2"/>
      <c r="E2" s="2"/>
      <c r="F2" s="2"/>
      <c r="G2" s="2"/>
    </row>
    <row r="3" customFormat="false" ht="28.5" hidden="false" customHeight="true" outlineLevel="0" collapsed="false">
      <c r="A3" s="3" t="s">
        <v>1</v>
      </c>
      <c r="B3" s="3"/>
      <c r="C3" s="3"/>
      <c r="D3" s="3"/>
      <c r="E3" s="3"/>
      <c r="F3" s="3"/>
      <c r="G3" s="3"/>
    </row>
    <row r="4" customFormat="false" ht="8.25" hidden="false" customHeight="true" outlineLevel="0" collapsed="false">
      <c r="A4" s="4"/>
      <c r="B4" s="5"/>
      <c r="C4" s="5"/>
      <c r="D4" s="5"/>
      <c r="G4" s="6"/>
    </row>
    <row r="5" customFormat="false" ht="39" hidden="false" customHeight="true" outlineLevel="0" collapsed="false">
      <c r="A5" s="7" t="s">
        <v>2</v>
      </c>
      <c r="B5" s="7"/>
      <c r="C5" s="8" t="s">
        <v>3</v>
      </c>
      <c r="D5" s="8"/>
      <c r="E5" s="8"/>
      <c r="F5" s="8"/>
      <c r="G5" s="8"/>
    </row>
    <row r="6" customFormat="false" ht="14.25" hidden="false" customHeight="true" outlineLevel="0" collapsed="false">
      <c r="A6" s="4"/>
      <c r="B6" s="5"/>
      <c r="C6" s="5"/>
      <c r="D6" s="5"/>
      <c r="G6" s="6"/>
    </row>
    <row r="7" customFormat="false" ht="31.5" hidden="false" customHeight="true" outlineLevel="0" collapsed="false">
      <c r="A7" s="7" t="s">
        <v>4</v>
      </c>
      <c r="B7" s="7"/>
      <c r="C7" s="9" t="s">
        <v>5</v>
      </c>
      <c r="D7" s="10" t="s">
        <v>6</v>
      </c>
      <c r="E7" s="11" t="n">
        <v>0.0722</v>
      </c>
      <c r="F7" s="12" t="s">
        <v>7</v>
      </c>
      <c r="G7" s="13" t="n">
        <v>0.069</v>
      </c>
      <c r="H7" s="17" t="s">
        <v>231</v>
      </c>
      <c r="I7" s="17"/>
      <c r="J7" s="17"/>
      <c r="K7" s="17"/>
      <c r="L7" s="51" t="s">
        <v>232</v>
      </c>
      <c r="M7" s="51"/>
    </row>
    <row r="8" customFormat="false" ht="19.5" hidden="false" customHeight="true" outlineLevel="0" collapsed="false">
      <c r="A8" s="4"/>
      <c r="B8" s="5"/>
      <c r="C8" s="5"/>
      <c r="D8" s="5"/>
      <c r="G8" s="6"/>
      <c r="H8" s="52" t="n">
        <v>0.78</v>
      </c>
      <c r="I8" s="52" t="n">
        <v>0.1</v>
      </c>
      <c r="J8" s="52" t="n">
        <v>0.01</v>
      </c>
      <c r="K8" s="52" t="n">
        <v>0.11</v>
      </c>
      <c r="L8" s="51"/>
      <c r="M8" s="51"/>
    </row>
    <row r="9" customFormat="false" ht="33" hidden="false" customHeight="true" outlineLevel="0" collapsed="false">
      <c r="A9" s="14" t="s">
        <v>8</v>
      </c>
      <c r="B9" s="14" t="s">
        <v>9</v>
      </c>
      <c r="C9" s="14" t="s">
        <v>10</v>
      </c>
      <c r="D9" s="14" t="s">
        <v>11</v>
      </c>
      <c r="E9" s="15" t="s">
        <v>12</v>
      </c>
      <c r="F9" s="16" t="s">
        <v>13</v>
      </c>
      <c r="G9" s="17" t="s">
        <v>14</v>
      </c>
      <c r="H9" s="17" t="s">
        <v>233</v>
      </c>
      <c r="I9" s="17" t="s">
        <v>234</v>
      </c>
      <c r="J9" s="17" t="s">
        <v>235</v>
      </c>
      <c r="K9" s="17" t="s">
        <v>236</v>
      </c>
      <c r="L9" s="17" t="s">
        <v>237</v>
      </c>
      <c r="M9" s="17" t="s">
        <v>238</v>
      </c>
      <c r="N9" s="53" t="s">
        <v>239</v>
      </c>
    </row>
    <row r="10" customFormat="false" ht="151.5" hidden="false" customHeight="true" outlineLevel="0" collapsed="false">
      <c r="A10" s="18" t="n">
        <v>1</v>
      </c>
      <c r="B10" s="19" t="s">
        <v>15</v>
      </c>
      <c r="C10" s="20" t="s">
        <v>16</v>
      </c>
      <c r="D10" s="21" t="s">
        <v>17</v>
      </c>
      <c r="E10" s="22" t="n">
        <v>32660</v>
      </c>
      <c r="F10" s="23" t="n">
        <f aca="false">'Formato presentación oferta'!F10</f>
        <v>21823</v>
      </c>
      <c r="G10" s="24" t="n">
        <f aca="false">IF(F10="","ÍTEM SIN DILIGENCIAR",IF(ROUND(F10*1.19,0)&lt;=0,"NO SE ADMITEN VALORES EN CERO",IF(ROUND(F10*1.19,0)&gt;E10,"SUPERA PRECIO TECHO",ROUND(F10*1.19,0))))</f>
        <v>25969</v>
      </c>
      <c r="H10" s="54" t="n">
        <f aca="false">ROUND($G10*H$8,0)</f>
        <v>20256</v>
      </c>
      <c r="I10" s="54" t="n">
        <f aca="false">ROUND($G10*I$8,0)</f>
        <v>2597</v>
      </c>
      <c r="J10" s="54" t="n">
        <f aca="false">ROUND($G10*J$8,0)</f>
        <v>260</v>
      </c>
      <c r="K10" s="54" t="n">
        <f aca="false">$G10-H10-I10-J10</f>
        <v>2856</v>
      </c>
      <c r="L10" s="54" t="n">
        <v>27033</v>
      </c>
      <c r="M10" s="55" t="n">
        <f aca="false">1-F10/L10</f>
        <v>0.192727407242999</v>
      </c>
    </row>
    <row r="11" s="27" customFormat="true" ht="165" hidden="false" customHeight="true" outlineLevel="0" collapsed="false">
      <c r="A11" s="18" t="n">
        <v>2</v>
      </c>
      <c r="B11" s="25" t="s">
        <v>15</v>
      </c>
      <c r="C11" s="20" t="s">
        <v>18</v>
      </c>
      <c r="D11" s="26" t="s">
        <v>17</v>
      </c>
      <c r="E11" s="22" t="n">
        <v>30527</v>
      </c>
      <c r="F11" s="23" t="n">
        <f aca="false">'Formato presentación oferta'!F11</f>
        <v>20398</v>
      </c>
      <c r="G11" s="24" t="n">
        <f aca="false">IF(F11="","ÍTEM SIN DILIGENCIAR",IF(ROUND(F11*1.19,0)&lt;=0,"NO SE ADMITEN VALORES EN CERO",IF(ROUND(F11*1.19,0)&gt;E11,"SUPERA PRECIO TECHO",ROUND(F11*1.19,0))))</f>
        <v>24274</v>
      </c>
      <c r="H11" s="54" t="n">
        <f aca="false">ROUND($G11*H$8,0)</f>
        <v>18934</v>
      </c>
      <c r="I11" s="54" t="n">
        <f aca="false">ROUND($G11*I$8,0)</f>
        <v>2427</v>
      </c>
      <c r="J11" s="54" t="n">
        <f aca="false">ROUND($G11*J$8,0)</f>
        <v>243</v>
      </c>
      <c r="K11" s="54" t="n">
        <f aca="false">$G11-H11-I11-J11</f>
        <v>2670</v>
      </c>
      <c r="L11" s="54" t="n">
        <v>25267</v>
      </c>
      <c r="M11" s="55" t="n">
        <f aca="false">1-F11/L11</f>
        <v>0.192701943246131</v>
      </c>
    </row>
    <row r="12" s="27" customFormat="true" ht="123.75" hidden="false" customHeight="true" outlineLevel="0" collapsed="false">
      <c r="A12" s="18" t="n">
        <v>3</v>
      </c>
      <c r="B12" s="25" t="s">
        <v>15</v>
      </c>
      <c r="C12" s="28" t="s">
        <v>19</v>
      </c>
      <c r="D12" s="26" t="s">
        <v>17</v>
      </c>
      <c r="E12" s="22" t="n">
        <v>33343</v>
      </c>
      <c r="F12" s="23" t="n">
        <f aca="false">'Formato presentación oferta'!F12</f>
        <v>22280</v>
      </c>
      <c r="G12" s="24" t="n">
        <f aca="false">IF(F12="","ÍTEM SIN DILIGENCIAR",IF(ROUND(F12*1.19,0)&lt;=0,"NO SE ADMITEN VALORES EN CERO",IF(ROUND(F12*1.19,0)&gt;E12,"SUPERA PRECIO TECHO",ROUND(F12*1.19,0))))</f>
        <v>26513</v>
      </c>
      <c r="H12" s="54" t="n">
        <f aca="false">ROUND($G12*H$8,0)</f>
        <v>20680</v>
      </c>
      <c r="I12" s="54" t="n">
        <f aca="false">ROUND($G12*I$8,0)</f>
        <v>2651</v>
      </c>
      <c r="J12" s="54" t="n">
        <f aca="false">ROUND($G12*J$8,0)</f>
        <v>265</v>
      </c>
      <c r="K12" s="54" t="n">
        <f aca="false">$G12-H12-I12-J12</f>
        <v>2917</v>
      </c>
      <c r="L12" s="54" t="n">
        <v>27598</v>
      </c>
      <c r="M12" s="55" t="n">
        <f aca="false">1-F12/L12</f>
        <v>0.192695122834988</v>
      </c>
    </row>
    <row r="13" s="27" customFormat="true" ht="165" hidden="false" customHeight="true" outlineLevel="0" collapsed="false">
      <c r="A13" s="18" t="n">
        <v>4</v>
      </c>
      <c r="B13" s="25" t="s">
        <v>15</v>
      </c>
      <c r="C13" s="20" t="s">
        <v>20</v>
      </c>
      <c r="D13" s="26" t="s">
        <v>17</v>
      </c>
      <c r="E13" s="22" t="n">
        <v>41650</v>
      </c>
      <c r="F13" s="23" t="n">
        <f aca="false">'Formato presentación oferta'!F13</f>
        <v>27831</v>
      </c>
      <c r="G13" s="24" t="n">
        <f aca="false">IF(F13="","ÍTEM SIN DILIGENCIAR",IF(ROUND(F13*1.19,0)&lt;=0,"NO SE ADMITEN VALORES EN CERO",IF(ROUND(F13*1.19,0)&gt;E13,"SUPERA PRECIO TECHO",ROUND(F13*1.19,0))))</f>
        <v>33119</v>
      </c>
      <c r="H13" s="54" t="n">
        <f aca="false">ROUND($G13*H$8,0)</f>
        <v>25833</v>
      </c>
      <c r="I13" s="54" t="n">
        <f aca="false">ROUND($G13*I$8,0)</f>
        <v>3312</v>
      </c>
      <c r="J13" s="54" t="n">
        <f aca="false">ROUND($G13*J$8,0)</f>
        <v>331</v>
      </c>
      <c r="K13" s="54" t="n">
        <f aca="false">$G13-H13-I13-J13</f>
        <v>3643</v>
      </c>
      <c r="L13" s="54" t="n">
        <v>34475</v>
      </c>
      <c r="M13" s="55" t="n">
        <f aca="false">1-F13/L13</f>
        <v>0.192719361856418</v>
      </c>
    </row>
    <row r="14" s="27" customFormat="true" ht="165" hidden="false" customHeight="true" outlineLevel="0" collapsed="false">
      <c r="A14" s="18" t="n">
        <v>5</v>
      </c>
      <c r="B14" s="25" t="s">
        <v>15</v>
      </c>
      <c r="C14" s="20" t="s">
        <v>21</v>
      </c>
      <c r="D14" s="26" t="s">
        <v>17</v>
      </c>
      <c r="E14" s="22" t="n">
        <v>51083</v>
      </c>
      <c r="F14" s="23" t="n">
        <f aca="false">'Formato presentación oferta'!F14</f>
        <v>34134</v>
      </c>
      <c r="G14" s="24" t="n">
        <f aca="false">IF(F14="","ÍTEM SIN DILIGENCIAR",IF(ROUND(F14*1.19,0)&lt;=0,"NO SE ADMITEN VALORES EN CERO",IF(ROUND(F14*1.19,0)&gt;E14,"SUPERA PRECIO TECHO",ROUND(F14*1.19,0))))</f>
        <v>40619</v>
      </c>
      <c r="H14" s="54" t="n">
        <f aca="false">ROUND($G14*H$8,0)</f>
        <v>31683</v>
      </c>
      <c r="I14" s="54" t="n">
        <f aca="false">ROUND($G14*I$8,0)</f>
        <v>4062</v>
      </c>
      <c r="J14" s="54" t="n">
        <f aca="false">ROUND($G14*J$8,0)</f>
        <v>406</v>
      </c>
      <c r="K14" s="54" t="n">
        <f aca="false">$G14-H14-I14-J14</f>
        <v>4468</v>
      </c>
      <c r="L14" s="54" t="n">
        <v>42282</v>
      </c>
      <c r="M14" s="55" t="n">
        <f aca="false">1-F14/L14</f>
        <v>0.192706116077764</v>
      </c>
    </row>
    <row r="15" s="27" customFormat="true" ht="123.75" hidden="false" customHeight="true" outlineLevel="0" collapsed="false">
      <c r="A15" s="18" t="n">
        <v>6</v>
      </c>
      <c r="B15" s="25" t="s">
        <v>15</v>
      </c>
      <c r="C15" s="20" t="s">
        <v>22</v>
      </c>
      <c r="D15" s="26" t="s">
        <v>17</v>
      </c>
      <c r="E15" s="22" t="n">
        <v>42840</v>
      </c>
      <c r="F15" s="23" t="n">
        <f aca="false">'Formato presentación oferta'!F15</f>
        <v>28626</v>
      </c>
      <c r="G15" s="24" t="n">
        <f aca="false">IF(F15="","ÍTEM SIN DILIGENCIAR",IF(ROUND(F15*1.19,0)&lt;=0,"NO SE ADMITEN VALORES EN CERO",IF(ROUND(F15*1.19,0)&gt;E15,"SUPERA PRECIO TECHO",ROUND(F15*1.19,0))))</f>
        <v>34065</v>
      </c>
      <c r="H15" s="54" t="n">
        <f aca="false">ROUND($G15*H$8,0)</f>
        <v>26571</v>
      </c>
      <c r="I15" s="54" t="n">
        <f aca="false">ROUND($G15*I$8,0)</f>
        <v>3407</v>
      </c>
      <c r="J15" s="54" t="n">
        <f aca="false">ROUND($G15*J$8,0)</f>
        <v>341</v>
      </c>
      <c r="K15" s="54" t="n">
        <f aca="false">$G15-H15-I15-J15</f>
        <v>3746</v>
      </c>
      <c r="L15" s="54" t="n">
        <v>35460</v>
      </c>
      <c r="M15" s="55" t="n">
        <f aca="false">1-F15/L15</f>
        <v>0.192724196277496</v>
      </c>
    </row>
    <row r="16" s="27" customFormat="true" ht="123.75" hidden="false" customHeight="true" outlineLevel="0" collapsed="false">
      <c r="A16" s="18" t="n">
        <v>7</v>
      </c>
      <c r="B16" s="25" t="s">
        <v>15</v>
      </c>
      <c r="C16" s="20" t="s">
        <v>23</v>
      </c>
      <c r="D16" s="26" t="s">
        <v>17</v>
      </c>
      <c r="E16" s="22" t="n">
        <v>39151</v>
      </c>
      <c r="F16" s="23" t="n">
        <f aca="false">'Formato presentación oferta'!F16</f>
        <v>26161</v>
      </c>
      <c r="G16" s="24" t="n">
        <f aca="false">IF(F16="","ÍTEM SIN DILIGENCIAR",IF(ROUND(F16*1.19,0)&lt;=0,"NO SE ADMITEN VALORES EN CERO",IF(ROUND(F16*1.19,0)&gt;E16,"SUPERA PRECIO TECHO",ROUND(F16*1.19,0))))</f>
        <v>31132</v>
      </c>
      <c r="H16" s="54" t="n">
        <f aca="false">ROUND($G16*H$8,0)</f>
        <v>24283</v>
      </c>
      <c r="I16" s="54" t="n">
        <f aca="false">ROUND($G16*I$8,0)</f>
        <v>3113</v>
      </c>
      <c r="J16" s="54" t="n">
        <f aca="false">ROUND($G16*J$8,0)</f>
        <v>311</v>
      </c>
      <c r="K16" s="54" t="n">
        <f aca="false">$G16-H16-I16-J16</f>
        <v>3425</v>
      </c>
      <c r="L16" s="54" t="n">
        <v>32406</v>
      </c>
      <c r="M16" s="55" t="n">
        <f aca="false">1-F16/L16</f>
        <v>0.192711226316114</v>
      </c>
    </row>
    <row r="17" s="27" customFormat="true" ht="165" hidden="false" customHeight="true" outlineLevel="0" collapsed="false">
      <c r="A17" s="18" t="n">
        <v>8</v>
      </c>
      <c r="B17" s="25" t="s">
        <v>15</v>
      </c>
      <c r="C17" s="20" t="s">
        <v>24</v>
      </c>
      <c r="D17" s="26" t="s">
        <v>17</v>
      </c>
      <c r="E17" s="22" t="n">
        <v>41078</v>
      </c>
      <c r="F17" s="23" t="n">
        <f aca="false">'Formato presentación oferta'!F17</f>
        <v>27449</v>
      </c>
      <c r="G17" s="24" t="n">
        <f aca="false">IF(F17="","ÍTEM SIN DILIGENCIAR",IF(ROUND(F17*1.19,0)&lt;=0,"NO SE ADMITEN VALORES EN CERO",IF(ROUND(F17*1.19,0)&gt;E17,"SUPERA PRECIO TECHO",ROUND(F17*1.19,0))))</f>
        <v>32664</v>
      </c>
      <c r="H17" s="54" t="n">
        <f aca="false">ROUND($G17*H$8,0)</f>
        <v>25478</v>
      </c>
      <c r="I17" s="54" t="n">
        <f aca="false">ROUND($G17*I$8,0)</f>
        <v>3266</v>
      </c>
      <c r="J17" s="54" t="n">
        <f aca="false">ROUND($G17*J$8,0)</f>
        <v>327</v>
      </c>
      <c r="K17" s="54" t="n">
        <f aca="false">$G17-H17-I17-J17</f>
        <v>3593</v>
      </c>
      <c r="L17" s="54" t="n">
        <v>34001</v>
      </c>
      <c r="M17" s="55" t="n">
        <f aca="false">1-F17/L17</f>
        <v>0.192700214699568</v>
      </c>
    </row>
    <row r="18" s="27" customFormat="true" ht="151.5" hidden="false" customHeight="true" outlineLevel="0" collapsed="false">
      <c r="A18" s="18" t="n">
        <v>9</v>
      </c>
      <c r="B18" s="25" t="s">
        <v>15</v>
      </c>
      <c r="C18" s="20" t="s">
        <v>25</v>
      </c>
      <c r="D18" s="26" t="s">
        <v>17</v>
      </c>
      <c r="E18" s="22" t="n">
        <v>50337</v>
      </c>
      <c r="F18" s="23" t="n">
        <f aca="false">'Formato presentación oferta'!F18</f>
        <v>33636</v>
      </c>
      <c r="G18" s="24" t="n">
        <f aca="false">IF(F18="","ÍTEM SIN DILIGENCIAR",IF(ROUND(F18*1.19,0)&lt;=0,"NO SE ADMITEN VALORES EN CERO",IF(ROUND(F18*1.19,0)&gt;E18,"SUPERA PRECIO TECHO",ROUND(F18*1.19,0))))</f>
        <v>40027</v>
      </c>
      <c r="H18" s="54" t="n">
        <f aca="false">ROUND($G18*H$8,0)</f>
        <v>31221</v>
      </c>
      <c r="I18" s="54" t="n">
        <f aca="false">ROUND($G18*I$8,0)</f>
        <v>4003</v>
      </c>
      <c r="J18" s="54" t="n">
        <f aca="false">ROUND($G18*J$8,0)</f>
        <v>400</v>
      </c>
      <c r="K18" s="54" t="n">
        <f aca="false">$G18-H18-I18-J18</f>
        <v>4403</v>
      </c>
      <c r="L18" s="54" t="n">
        <v>41665</v>
      </c>
      <c r="M18" s="55" t="n">
        <f aca="false">1-F18/L18</f>
        <v>0.192703708148326</v>
      </c>
    </row>
    <row r="19" s="27" customFormat="true" ht="138" hidden="false" customHeight="true" outlineLevel="0" collapsed="false">
      <c r="A19" s="18" t="n">
        <v>10</v>
      </c>
      <c r="B19" s="25" t="s">
        <v>15</v>
      </c>
      <c r="C19" s="20" t="s">
        <v>26</v>
      </c>
      <c r="D19" s="26" t="s">
        <v>17</v>
      </c>
      <c r="E19" s="22" t="n">
        <v>116583</v>
      </c>
      <c r="F19" s="23" t="n">
        <f aca="false">'Formato presentación oferta'!F19</f>
        <v>77902</v>
      </c>
      <c r="G19" s="24" t="n">
        <f aca="false">IF(F19="","ÍTEM SIN DILIGENCIAR",IF(ROUND(F19*1.19,0)&lt;=0,"NO SE ADMITEN VALORES EN CERO",IF(ROUND(F19*1.19,0)&gt;E19,"SUPERA PRECIO TECHO",ROUND(F19*1.19,0))))</f>
        <v>92703</v>
      </c>
      <c r="H19" s="54" t="n">
        <f aca="false">ROUND($G19*H$8,0)</f>
        <v>72308</v>
      </c>
      <c r="I19" s="54" t="n">
        <f aca="false">ROUND($G19*I$8,0)</f>
        <v>9270</v>
      </c>
      <c r="J19" s="54" t="n">
        <f aca="false">ROUND($G19*J$8,0)</f>
        <v>927</v>
      </c>
      <c r="K19" s="54" t="n">
        <f aca="false">$G19-H19-I19-J19</f>
        <v>10198</v>
      </c>
      <c r="L19" s="54" t="n">
        <v>96498</v>
      </c>
      <c r="M19" s="55" t="n">
        <f aca="false">1-F19/L19</f>
        <v>0.192708657174242</v>
      </c>
    </row>
    <row r="20" s="27" customFormat="true" ht="69" hidden="false" customHeight="true" outlineLevel="0" collapsed="false">
      <c r="A20" s="18" t="n">
        <v>11</v>
      </c>
      <c r="B20" s="25" t="s">
        <v>15</v>
      </c>
      <c r="C20" s="20" t="s">
        <v>27</v>
      </c>
      <c r="D20" s="26" t="s">
        <v>28</v>
      </c>
      <c r="E20" s="22" t="n">
        <v>893295</v>
      </c>
      <c r="F20" s="23" t="n">
        <f aca="false">'Formato presentación oferta'!F20</f>
        <v>596915</v>
      </c>
      <c r="G20" s="24" t="n">
        <f aca="false">IF(F20="","ÍTEM SIN DILIGENCIAR",IF(ROUND(F20*1.19,0)&lt;=0,"NO SE ADMITEN VALORES EN CERO",IF(ROUND(F20*1.19,0)&gt;E20,"SUPERA PRECIO TECHO",ROUND(F20*1.19,0))))</f>
        <v>710329</v>
      </c>
      <c r="H20" s="54" t="n">
        <f aca="false">ROUND($G20*H$8,0)</f>
        <v>554057</v>
      </c>
      <c r="I20" s="54" t="n">
        <f aca="false">ROUND($G20*I$8,0)</f>
        <v>71033</v>
      </c>
      <c r="J20" s="54" t="n">
        <f aca="false">ROUND($G20*J$8,0)</f>
        <v>7103</v>
      </c>
      <c r="K20" s="54" t="n">
        <f aca="false">$G20-H20-I20-J20</f>
        <v>78136</v>
      </c>
      <c r="L20" s="54" t="n">
        <v>739407</v>
      </c>
      <c r="M20" s="55" t="n">
        <f aca="false">1-F20/L20</f>
        <v>0.19271118612618</v>
      </c>
    </row>
    <row r="21" s="27" customFormat="true" ht="69" hidden="false" customHeight="true" outlineLevel="0" collapsed="false">
      <c r="A21" s="18" t="n">
        <v>12</v>
      </c>
      <c r="B21" s="25" t="s">
        <v>15</v>
      </c>
      <c r="C21" s="20" t="s">
        <v>29</v>
      </c>
      <c r="D21" s="26" t="s">
        <v>28</v>
      </c>
      <c r="E21" s="22" t="n">
        <v>1250823</v>
      </c>
      <c r="F21" s="23" t="n">
        <f aca="false">'Formato presentación oferta'!F21</f>
        <v>835821</v>
      </c>
      <c r="G21" s="24" t="n">
        <f aca="false">IF(F21="","ÍTEM SIN DILIGENCIAR",IF(ROUND(F21*1.19,0)&lt;=0,"NO SE ADMITEN VALORES EN CERO",IF(ROUND(F21*1.19,0)&gt;E21,"SUPERA PRECIO TECHO",ROUND(F21*1.19,0))))</f>
        <v>994627</v>
      </c>
      <c r="H21" s="54" t="n">
        <f aca="false">ROUND($G21*H$8,0)</f>
        <v>775809</v>
      </c>
      <c r="I21" s="54" t="n">
        <f aca="false">ROUND($G21*I$8,0)</f>
        <v>99463</v>
      </c>
      <c r="J21" s="54" t="n">
        <f aca="false">ROUND($G21*J$8,0)</f>
        <v>9946</v>
      </c>
      <c r="K21" s="54" t="n">
        <f aca="false">$G21-H21-I21-J21</f>
        <v>109409</v>
      </c>
      <c r="L21" s="54" t="n">
        <v>1035344</v>
      </c>
      <c r="M21" s="55" t="n">
        <f aca="false">1-F21/L21</f>
        <v>0.192711794340818</v>
      </c>
    </row>
    <row r="22" s="27" customFormat="true" ht="69" hidden="false" customHeight="true" outlineLevel="0" collapsed="false">
      <c r="A22" s="18" t="n">
        <v>13</v>
      </c>
      <c r="B22" s="25" t="s">
        <v>15</v>
      </c>
      <c r="C22" s="20" t="s">
        <v>30</v>
      </c>
      <c r="D22" s="26" t="s">
        <v>28</v>
      </c>
      <c r="E22" s="22" t="n">
        <v>2023000</v>
      </c>
      <c r="F22" s="23" t="n">
        <f aca="false">'Formato presentación oferta'!F22</f>
        <v>1351805</v>
      </c>
      <c r="G22" s="24" t="n">
        <f aca="false">IF(F22="","ÍTEM SIN DILIGENCIAR",IF(ROUND(F22*1.19,0)&lt;=0,"NO SE ADMITEN VALORES EN CERO",IF(ROUND(F22*1.19,0)&gt;E22,"SUPERA PRECIO TECHO",ROUND(F22*1.19,0))))</f>
        <v>1608648</v>
      </c>
      <c r="H22" s="54" t="n">
        <f aca="false">ROUND($G22*H$8,0)</f>
        <v>1254745</v>
      </c>
      <c r="I22" s="54" t="n">
        <f aca="false">ROUND($G22*I$8,0)</f>
        <v>160865</v>
      </c>
      <c r="J22" s="54" t="n">
        <f aca="false">ROUND($G22*J$8,0)</f>
        <v>16086</v>
      </c>
      <c r="K22" s="54" t="n">
        <f aca="false">$G22-H22-I22-J22</f>
        <v>176952</v>
      </c>
      <c r="L22" s="54" t="n">
        <v>1674500</v>
      </c>
      <c r="M22" s="55" t="n">
        <f aca="false">1-F22/L22</f>
        <v>0.192711257091669</v>
      </c>
    </row>
    <row r="23" s="27" customFormat="true" ht="69" hidden="false" customHeight="true" outlineLevel="0" collapsed="false">
      <c r="A23" s="18" t="n">
        <v>14</v>
      </c>
      <c r="B23" s="25" t="s">
        <v>15</v>
      </c>
      <c r="C23" s="20" t="s">
        <v>31</v>
      </c>
      <c r="D23" s="26" t="s">
        <v>28</v>
      </c>
      <c r="E23" s="22" t="n">
        <v>1439106</v>
      </c>
      <c r="F23" s="23" t="n">
        <f aca="false">'Formato presentación oferta'!F23</f>
        <v>961636</v>
      </c>
      <c r="G23" s="24" t="n">
        <f aca="false">IF(F23="","ÍTEM SIN DILIGENCIAR",IF(ROUND(F23*1.19,0)&lt;=0,"NO SE ADMITEN VALORES EN CERO",IF(ROUND(F23*1.19,0)&gt;E23,"SUPERA PRECIO TECHO",ROUND(F23*1.19,0))))</f>
        <v>1144347</v>
      </c>
      <c r="H23" s="54" t="n">
        <f aca="false">ROUND($G23*H$8,0)</f>
        <v>892591</v>
      </c>
      <c r="I23" s="54" t="n">
        <f aca="false">ROUND($G23*I$8,0)</f>
        <v>114435</v>
      </c>
      <c r="J23" s="54" t="n">
        <f aca="false">ROUND($G23*J$8,0)</f>
        <v>11443</v>
      </c>
      <c r="K23" s="54" t="n">
        <f aca="false">$G23-H23-I23-J23</f>
        <v>125878</v>
      </c>
      <c r="L23" s="54" t="n">
        <v>1191192</v>
      </c>
      <c r="M23" s="55" t="n">
        <f aca="false">1-F23/L23</f>
        <v>0.192711166629729</v>
      </c>
    </row>
    <row r="24" s="27" customFormat="true" ht="13.5" hidden="false" customHeight="false" outlineLevel="0" collapsed="false">
      <c r="A24" s="18" t="n">
        <v>15</v>
      </c>
      <c r="B24" s="25" t="s">
        <v>15</v>
      </c>
      <c r="C24" s="20" t="s">
        <v>32</v>
      </c>
      <c r="D24" s="26" t="s">
        <v>33</v>
      </c>
      <c r="E24" s="22" t="n">
        <v>3543</v>
      </c>
      <c r="F24" s="23" t="n">
        <f aca="false">'Formato presentación oferta'!F24</f>
        <v>2367</v>
      </c>
      <c r="G24" s="24" t="n">
        <f aca="false">IF(F24="","ÍTEM SIN DILIGENCIAR",IF(ROUND(F24*1.19,0)&lt;=0,"NO SE ADMITEN VALORES EN CERO",IF(ROUND(F24*1.19,0)&gt;E24,"SUPERA PRECIO TECHO",ROUND(F24*1.19,0))))</f>
        <v>2817</v>
      </c>
      <c r="H24" s="54" t="n">
        <f aca="false">ROUND($G24*H$8,0)</f>
        <v>2197</v>
      </c>
      <c r="I24" s="54" t="n">
        <f aca="false">ROUND($G24*I$8,0)</f>
        <v>282</v>
      </c>
      <c r="J24" s="54" t="n">
        <f aca="false">ROUND($G24*J$8,0)</f>
        <v>28</v>
      </c>
      <c r="K24" s="54" t="n">
        <f aca="false">$G24-H24-I24-J24</f>
        <v>310</v>
      </c>
      <c r="L24" s="54" t="n">
        <v>2932</v>
      </c>
      <c r="M24" s="55" t="n">
        <f aca="false">1-F24/L24</f>
        <v>0.192701227830832</v>
      </c>
    </row>
    <row r="25" s="27" customFormat="true" ht="13.5" hidden="false" customHeight="false" outlineLevel="0" collapsed="false">
      <c r="A25" s="18" t="n">
        <v>16</v>
      </c>
      <c r="B25" s="25" t="s">
        <v>15</v>
      </c>
      <c r="C25" s="20" t="s">
        <v>34</v>
      </c>
      <c r="D25" s="26" t="s">
        <v>33</v>
      </c>
      <c r="E25" s="22" t="n">
        <v>5236</v>
      </c>
      <c r="F25" s="23" t="n">
        <f aca="false">'Formato presentación oferta'!F25</f>
        <v>3499</v>
      </c>
      <c r="G25" s="24" t="n">
        <f aca="false">IF(F25="","ÍTEM SIN DILIGENCIAR",IF(ROUND(F25*1.19,0)&lt;=0,"NO SE ADMITEN VALORES EN CERO",IF(ROUND(F25*1.19,0)&gt;E25,"SUPERA PRECIO TECHO",ROUND(F25*1.19,0))))</f>
        <v>4164</v>
      </c>
      <c r="H25" s="54" t="n">
        <f aca="false">ROUND($G25*H$8,0)</f>
        <v>3248</v>
      </c>
      <c r="I25" s="54" t="n">
        <f aca="false">ROUND($G25*I$8,0)</f>
        <v>416</v>
      </c>
      <c r="J25" s="54" t="n">
        <f aca="false">ROUND($G25*J$8,0)</f>
        <v>42</v>
      </c>
      <c r="K25" s="54" t="n">
        <f aca="false">$G25-H25-I25-J25</f>
        <v>458</v>
      </c>
      <c r="L25" s="54" t="n">
        <v>4334</v>
      </c>
      <c r="M25" s="55" t="n">
        <f aca="false">1-F25/L25</f>
        <v>0.192662667281957</v>
      </c>
    </row>
    <row r="26" s="27" customFormat="true" ht="13.5" hidden="false" customHeight="false" outlineLevel="0" collapsed="false">
      <c r="A26" s="18" t="n">
        <v>17</v>
      </c>
      <c r="B26" s="25" t="s">
        <v>15</v>
      </c>
      <c r="C26" s="20" t="s">
        <v>35</v>
      </c>
      <c r="D26" s="26" t="s">
        <v>33</v>
      </c>
      <c r="E26" s="22" t="n">
        <v>5236</v>
      </c>
      <c r="F26" s="23" t="n">
        <f aca="false">'Formato presentación oferta'!F26</f>
        <v>3499</v>
      </c>
      <c r="G26" s="24" t="n">
        <f aca="false">IF(F26="","ÍTEM SIN DILIGENCIAR",IF(ROUND(F26*1.19,0)&lt;=0,"NO SE ADMITEN VALORES EN CERO",IF(ROUND(F26*1.19,0)&gt;E26,"SUPERA PRECIO TECHO",ROUND(F26*1.19,0))))</f>
        <v>4164</v>
      </c>
      <c r="H26" s="54" t="n">
        <f aca="false">ROUND($G26*H$8,0)</f>
        <v>3248</v>
      </c>
      <c r="I26" s="54" t="n">
        <f aca="false">ROUND($G26*I$8,0)</f>
        <v>416</v>
      </c>
      <c r="J26" s="54" t="n">
        <f aca="false">ROUND($G26*J$8,0)</f>
        <v>42</v>
      </c>
      <c r="K26" s="54" t="n">
        <f aca="false">$G26-H26-I26-J26</f>
        <v>458</v>
      </c>
      <c r="L26" s="54" t="n">
        <v>4334</v>
      </c>
      <c r="M26" s="55" t="n">
        <f aca="false">1-F26/L26</f>
        <v>0.192662667281957</v>
      </c>
    </row>
    <row r="27" s="27" customFormat="true" ht="13.5" hidden="false" customHeight="false" outlineLevel="0" collapsed="false">
      <c r="A27" s="18" t="n">
        <v>18</v>
      </c>
      <c r="B27" s="25" t="s">
        <v>15</v>
      </c>
      <c r="C27" s="20" t="s">
        <v>36</v>
      </c>
      <c r="D27" s="26" t="s">
        <v>33</v>
      </c>
      <c r="E27" s="22" t="n">
        <v>41888</v>
      </c>
      <c r="F27" s="23" t="n">
        <f aca="false">'Formato presentación oferta'!F27</f>
        <v>27990</v>
      </c>
      <c r="G27" s="24" t="n">
        <f aca="false">IF(F27="","ÍTEM SIN DILIGENCIAR",IF(ROUND(F27*1.19,0)&lt;=0,"NO SE ADMITEN VALORES EN CERO",IF(ROUND(F27*1.19,0)&gt;E27,"SUPERA PRECIO TECHO",ROUND(F27*1.19,0))))</f>
        <v>33308</v>
      </c>
      <c r="H27" s="54" t="n">
        <f aca="false">ROUND($G27*H$8,0)</f>
        <v>25980</v>
      </c>
      <c r="I27" s="54" t="n">
        <f aca="false">ROUND($G27*I$8,0)</f>
        <v>3331</v>
      </c>
      <c r="J27" s="54" t="n">
        <f aca="false">ROUND($G27*J$8,0)</f>
        <v>333</v>
      </c>
      <c r="K27" s="54" t="n">
        <f aca="false">$G27-H27-I27-J27</f>
        <v>3664</v>
      </c>
      <c r="L27" s="54" t="n">
        <v>34672</v>
      </c>
      <c r="M27" s="55" t="n">
        <f aca="false">1-F27/L27</f>
        <v>0.192720350715275</v>
      </c>
    </row>
    <row r="28" s="27" customFormat="true" ht="13.5" hidden="false" customHeight="false" outlineLevel="0" collapsed="false">
      <c r="A28" s="18" t="n">
        <v>19</v>
      </c>
      <c r="B28" s="25" t="s">
        <v>15</v>
      </c>
      <c r="C28" s="20" t="s">
        <v>37</v>
      </c>
      <c r="D28" s="26" t="s">
        <v>33</v>
      </c>
      <c r="E28" s="22" t="n">
        <v>8330</v>
      </c>
      <c r="F28" s="23" t="n">
        <f aca="false">'Formato presentación oferta'!F28</f>
        <v>5566</v>
      </c>
      <c r="G28" s="24" t="n">
        <f aca="false">IF(F28="","ÍTEM SIN DILIGENCIAR",IF(ROUND(F28*1.19,0)&lt;=0,"NO SE ADMITEN VALORES EN CERO",IF(ROUND(F28*1.19,0)&gt;E28,"SUPERA PRECIO TECHO",ROUND(F28*1.19,0))))</f>
        <v>6624</v>
      </c>
      <c r="H28" s="54" t="n">
        <f aca="false">ROUND($G28*H$8,0)</f>
        <v>5167</v>
      </c>
      <c r="I28" s="54" t="n">
        <f aca="false">ROUND($G28*I$8,0)</f>
        <v>662</v>
      </c>
      <c r="J28" s="54" t="n">
        <f aca="false">ROUND($G28*J$8,0)</f>
        <v>66</v>
      </c>
      <c r="K28" s="54" t="n">
        <f aca="false">$G28-H28-I28-J28</f>
        <v>729</v>
      </c>
      <c r="L28" s="54" t="n">
        <v>6895</v>
      </c>
      <c r="M28" s="55" t="n">
        <f aca="false">1-F28/L28</f>
        <v>0.192748368382886</v>
      </c>
    </row>
    <row r="29" s="27" customFormat="true" ht="13.5" hidden="false" customHeight="false" outlineLevel="0" collapsed="false">
      <c r="A29" s="18" t="n">
        <v>20</v>
      </c>
      <c r="B29" s="25" t="s">
        <v>15</v>
      </c>
      <c r="C29" s="28" t="s">
        <v>38</v>
      </c>
      <c r="D29" s="30" t="s">
        <v>33</v>
      </c>
      <c r="E29" s="22" t="n">
        <v>10524</v>
      </c>
      <c r="F29" s="23" t="n">
        <f aca="false">'Formato presentación oferta'!F29</f>
        <v>7031</v>
      </c>
      <c r="G29" s="24" t="n">
        <f aca="false">IF(F29="","ÍTEM SIN DILIGENCIAR",IF(ROUND(F29*1.19,0)&lt;=0,"NO SE ADMITEN VALORES EN CERO",IF(ROUND(F29*1.19,0)&gt;E29,"SUPERA PRECIO TECHO",ROUND(F29*1.19,0))))</f>
        <v>8367</v>
      </c>
      <c r="H29" s="54" t="n">
        <f aca="false">ROUND($G29*H$8,0)</f>
        <v>6526</v>
      </c>
      <c r="I29" s="54" t="n">
        <f aca="false">ROUND($G29*I$8,0)</f>
        <v>837</v>
      </c>
      <c r="J29" s="54" t="n">
        <f aca="false">ROUND($G29*J$8,0)</f>
        <v>84</v>
      </c>
      <c r="K29" s="54" t="n">
        <f aca="false">$G29-H29-I29-J29</f>
        <v>920</v>
      </c>
      <c r="L29" s="54" t="n">
        <v>8710</v>
      </c>
      <c r="M29" s="55" t="n">
        <f aca="false">1-F29/L29</f>
        <v>0.192766934557979</v>
      </c>
    </row>
    <row r="30" s="27" customFormat="true" ht="13.5" hidden="false" customHeight="false" outlineLevel="0" collapsed="false">
      <c r="A30" s="18" t="n">
        <v>21</v>
      </c>
      <c r="B30" s="25" t="s">
        <v>15</v>
      </c>
      <c r="C30" s="28" t="s">
        <v>39</v>
      </c>
      <c r="D30" s="30" t="s">
        <v>33</v>
      </c>
      <c r="E30" s="22" t="n">
        <v>10115</v>
      </c>
      <c r="F30" s="23" t="n">
        <f aca="false">'Formato presentación oferta'!F30</f>
        <v>6759</v>
      </c>
      <c r="G30" s="24" t="n">
        <f aca="false">IF(F30="","ÍTEM SIN DILIGENCIAR",IF(ROUND(F30*1.19,0)&lt;=0,"NO SE ADMITEN VALORES EN CERO",IF(ROUND(F30*1.19,0)&gt;E30,"SUPERA PRECIO TECHO",ROUND(F30*1.19,0))))</f>
        <v>8043</v>
      </c>
      <c r="H30" s="54" t="n">
        <f aca="false">ROUND($G30*H$8,0)</f>
        <v>6274</v>
      </c>
      <c r="I30" s="54" t="n">
        <f aca="false">ROUND($G30*I$8,0)</f>
        <v>804</v>
      </c>
      <c r="J30" s="54" t="n">
        <f aca="false">ROUND($G30*J$8,0)</f>
        <v>80</v>
      </c>
      <c r="K30" s="54" t="n">
        <f aca="false">$G30-H30-I30-J30</f>
        <v>885</v>
      </c>
      <c r="L30" s="54" t="n">
        <v>8372</v>
      </c>
      <c r="M30" s="55" t="n">
        <f aca="false">1-F30/L30</f>
        <v>0.192666029622551</v>
      </c>
    </row>
    <row r="31" s="27" customFormat="true" ht="13.5" hidden="false" customHeight="false" outlineLevel="0" collapsed="false">
      <c r="A31" s="18" t="n">
        <v>22</v>
      </c>
      <c r="B31" s="25" t="s">
        <v>15</v>
      </c>
      <c r="C31" s="28" t="s">
        <v>40</v>
      </c>
      <c r="D31" s="30" t="s">
        <v>33</v>
      </c>
      <c r="E31" s="22" t="n">
        <v>6399</v>
      </c>
      <c r="F31" s="23" t="n">
        <f aca="false">'Formato presentación oferta'!F31</f>
        <v>4275</v>
      </c>
      <c r="G31" s="24" t="n">
        <f aca="false">IF(F31="","ÍTEM SIN DILIGENCIAR",IF(ROUND(F31*1.19,0)&lt;=0,"NO SE ADMITEN VALORES EN CERO",IF(ROUND(F31*1.19,0)&gt;E31,"SUPERA PRECIO TECHO",ROUND(F31*1.19,0))))</f>
        <v>5087</v>
      </c>
      <c r="H31" s="54" t="n">
        <f aca="false">ROUND($G31*H$8,0)</f>
        <v>3968</v>
      </c>
      <c r="I31" s="54" t="n">
        <f aca="false">ROUND($G31*I$8,0)</f>
        <v>509</v>
      </c>
      <c r="J31" s="54" t="n">
        <f aca="false">ROUND($G31*J$8,0)</f>
        <v>51</v>
      </c>
      <c r="K31" s="54" t="n">
        <f aca="false">$G31-H31-I31-J31</f>
        <v>559</v>
      </c>
      <c r="L31" s="54" t="n">
        <v>5296</v>
      </c>
      <c r="M31" s="55" t="n">
        <f aca="false">1-F31/L31</f>
        <v>0.192787009063444</v>
      </c>
    </row>
    <row r="32" s="27" customFormat="true" ht="27" hidden="false" customHeight="true" outlineLevel="0" collapsed="false">
      <c r="A32" s="18" t="n">
        <v>23</v>
      </c>
      <c r="B32" s="25" t="s">
        <v>41</v>
      </c>
      <c r="C32" s="20" t="s">
        <v>42</v>
      </c>
      <c r="D32" s="30" t="s">
        <v>43</v>
      </c>
      <c r="E32" s="22" t="n">
        <v>892500</v>
      </c>
      <c r="F32" s="23" t="n">
        <f aca="false">'Formato presentación oferta'!F32</f>
        <v>596384</v>
      </c>
      <c r="G32" s="24" t="n">
        <f aca="false">IF(F32="","ÍTEM SIN DILIGENCIAR",IF(ROUND(F32*1.19,0)&lt;=0,"NO SE ADMITEN VALORES EN CERO",IF(ROUND(F32*1.19,0)&gt;E32,"SUPERA PRECIO TECHO",ROUND(F32*1.19,0))))</f>
        <v>709697</v>
      </c>
      <c r="H32" s="54" t="n">
        <f aca="false">ROUND($G32*H$8,0)</f>
        <v>553564</v>
      </c>
      <c r="I32" s="54" t="n">
        <f aca="false">ROUND($G32*I$8,0)</f>
        <v>70970</v>
      </c>
      <c r="J32" s="54" t="n">
        <f aca="false">ROUND($G32*J$8,0)</f>
        <v>7097</v>
      </c>
      <c r="K32" s="54" t="n">
        <f aca="false">$G32-H32-I32-J32</f>
        <v>78066</v>
      </c>
      <c r="L32" s="54" t="n">
        <v>738750</v>
      </c>
      <c r="M32" s="55" t="n">
        <f aca="false">1-F32/L32</f>
        <v>0.192712013536379</v>
      </c>
    </row>
    <row r="33" s="27" customFormat="true" ht="27" hidden="false" customHeight="true" outlineLevel="0" collapsed="false">
      <c r="A33" s="18" t="n">
        <v>24</v>
      </c>
      <c r="B33" s="25" t="s">
        <v>41</v>
      </c>
      <c r="C33" s="20" t="s">
        <v>44</v>
      </c>
      <c r="D33" s="30" t="s">
        <v>43</v>
      </c>
      <c r="E33" s="22" t="n">
        <v>833000</v>
      </c>
      <c r="F33" s="23" t="n">
        <f aca="false">'Formato presentación oferta'!F33</f>
        <v>556625</v>
      </c>
      <c r="G33" s="24" t="n">
        <f aca="false">IF(F33="","ÍTEM SIN DILIGENCIAR",IF(ROUND(F33*1.19,0)&lt;=0,"NO SE ADMITEN VALORES EN CERO",IF(ROUND(F33*1.19,0)&gt;E33,"SUPERA PRECIO TECHO",ROUND(F33*1.19,0))))</f>
        <v>662384</v>
      </c>
      <c r="H33" s="54" t="n">
        <f aca="false">ROUND($G33*H$8,0)</f>
        <v>516660</v>
      </c>
      <c r="I33" s="54" t="n">
        <f aca="false">ROUND($G33*I$8,0)</f>
        <v>66238</v>
      </c>
      <c r="J33" s="54" t="n">
        <f aca="false">ROUND($G33*J$8,0)</f>
        <v>6624</v>
      </c>
      <c r="K33" s="54" t="n">
        <f aca="false">$G33-H33-I33-J33</f>
        <v>72862</v>
      </c>
      <c r="L33" s="54" t="n">
        <v>689500</v>
      </c>
      <c r="M33" s="55" t="n">
        <f aca="false">1-F33/L33</f>
        <v>0.192712110224801</v>
      </c>
    </row>
    <row r="34" s="27" customFormat="true" ht="27" hidden="false" customHeight="true" outlineLevel="0" collapsed="false">
      <c r="A34" s="18" t="n">
        <v>25</v>
      </c>
      <c r="B34" s="25" t="s">
        <v>41</v>
      </c>
      <c r="C34" s="20" t="s">
        <v>45</v>
      </c>
      <c r="D34" s="30" t="s">
        <v>43</v>
      </c>
      <c r="E34" s="22" t="n">
        <v>595000</v>
      </c>
      <c r="F34" s="23" t="n">
        <f aca="false">'Formato presentación oferta'!F34</f>
        <v>397590</v>
      </c>
      <c r="G34" s="24" t="n">
        <f aca="false">IF(F34="","ÍTEM SIN DILIGENCIAR",IF(ROUND(F34*1.19,0)&lt;=0,"NO SE ADMITEN VALORES EN CERO",IF(ROUND(F34*1.19,0)&gt;E34,"SUPERA PRECIO TECHO",ROUND(F34*1.19,0))))</f>
        <v>473132</v>
      </c>
      <c r="H34" s="54" t="n">
        <f aca="false">ROUND($G34*H$8,0)</f>
        <v>369043</v>
      </c>
      <c r="I34" s="54" t="n">
        <f aca="false">ROUND($G34*I$8,0)</f>
        <v>47313</v>
      </c>
      <c r="J34" s="54" t="n">
        <f aca="false">ROUND($G34*J$8,0)</f>
        <v>4731</v>
      </c>
      <c r="K34" s="54" t="n">
        <f aca="false">$G34-H34-I34-J34</f>
        <v>52045</v>
      </c>
      <c r="L34" s="54" t="n">
        <v>492500</v>
      </c>
      <c r="M34" s="55" t="n">
        <f aca="false">1-F34/L34</f>
        <v>0.192710659898477</v>
      </c>
    </row>
    <row r="35" s="27" customFormat="true" ht="27" hidden="false" customHeight="true" outlineLevel="0" collapsed="false">
      <c r="A35" s="18" t="n">
        <v>26</v>
      </c>
      <c r="B35" s="25" t="s">
        <v>41</v>
      </c>
      <c r="C35" s="20" t="s">
        <v>46</v>
      </c>
      <c r="D35" s="30" t="s">
        <v>43</v>
      </c>
      <c r="E35" s="22" t="n">
        <v>600807</v>
      </c>
      <c r="F35" s="23" t="n">
        <f aca="false">'Formato presentación oferta'!F35</f>
        <v>401469</v>
      </c>
      <c r="G35" s="24" t="n">
        <f aca="false">IF(F35="","ÍTEM SIN DILIGENCIAR",IF(ROUND(F35*1.19,0)&lt;=0,"NO SE ADMITEN VALORES EN CERO",IF(ROUND(F35*1.19,0)&gt;E35,"SUPERA PRECIO TECHO",ROUND(F35*1.19,0))))</f>
        <v>477748</v>
      </c>
      <c r="H35" s="54" t="n">
        <f aca="false">ROUND($G35*H$8,0)</f>
        <v>372643</v>
      </c>
      <c r="I35" s="54" t="n">
        <f aca="false">ROUND($G35*I$8,0)</f>
        <v>47775</v>
      </c>
      <c r="J35" s="54" t="n">
        <f aca="false">ROUND($G35*J$8,0)</f>
        <v>4777</v>
      </c>
      <c r="K35" s="54" t="n">
        <f aca="false">$G35-H35-I35-J35</f>
        <v>52553</v>
      </c>
      <c r="L35" s="54" t="n">
        <v>497305</v>
      </c>
      <c r="M35" s="55" t="n">
        <f aca="false">1-F35/L35</f>
        <v>0.192710710730839</v>
      </c>
    </row>
    <row r="36" s="27" customFormat="true" ht="27" hidden="false" customHeight="true" outlineLevel="0" collapsed="false">
      <c r="A36" s="18" t="n">
        <v>27</v>
      </c>
      <c r="B36" s="25" t="s">
        <v>41</v>
      </c>
      <c r="C36" s="20" t="s">
        <v>47</v>
      </c>
      <c r="D36" s="30" t="s">
        <v>43</v>
      </c>
      <c r="E36" s="22" t="n">
        <v>416500</v>
      </c>
      <c r="F36" s="23" t="n">
        <f aca="false">'Formato presentación oferta'!F36</f>
        <v>278313</v>
      </c>
      <c r="G36" s="24" t="n">
        <f aca="false">IF(F36="","ÍTEM SIN DILIGENCIAR",IF(ROUND(F36*1.19,0)&lt;=0,"NO SE ADMITEN VALORES EN CERO",IF(ROUND(F36*1.19,0)&gt;E36,"SUPERA PRECIO TECHO",ROUND(F36*1.19,0))))</f>
        <v>331192</v>
      </c>
      <c r="H36" s="54" t="n">
        <f aca="false">ROUND($G36*H$8,0)</f>
        <v>258330</v>
      </c>
      <c r="I36" s="54" t="n">
        <f aca="false">ROUND($G36*I$8,0)</f>
        <v>33119</v>
      </c>
      <c r="J36" s="54" t="n">
        <f aca="false">ROUND($G36*J$8,0)</f>
        <v>3312</v>
      </c>
      <c r="K36" s="54" t="n">
        <f aca="false">$G36-H36-I36-J36</f>
        <v>36431</v>
      </c>
      <c r="L36" s="54" t="n">
        <v>344750</v>
      </c>
      <c r="M36" s="55" t="n">
        <f aca="false">1-F36/L36</f>
        <v>0.192710659898477</v>
      </c>
    </row>
    <row r="37" s="27" customFormat="true" ht="27" hidden="false" customHeight="true" outlineLevel="0" collapsed="false">
      <c r="A37" s="18" t="n">
        <v>28</v>
      </c>
      <c r="B37" s="25" t="s">
        <v>41</v>
      </c>
      <c r="C37" s="20" t="s">
        <v>48</v>
      </c>
      <c r="D37" s="30" t="s">
        <v>43</v>
      </c>
      <c r="E37" s="22" t="n">
        <v>440871</v>
      </c>
      <c r="F37" s="23" t="n">
        <f aca="false">'Formato presentación oferta'!F37</f>
        <v>294597</v>
      </c>
      <c r="G37" s="24" t="n">
        <f aca="false">IF(F37="","ÍTEM SIN DILIGENCIAR",IF(ROUND(F37*1.19,0)&lt;=0,"NO SE ADMITEN VALORES EN CERO",IF(ROUND(F37*1.19,0)&gt;E37,"SUPERA PRECIO TECHO",ROUND(F37*1.19,0))))</f>
        <v>350570</v>
      </c>
      <c r="H37" s="54" t="n">
        <f aca="false">ROUND($G37*H$8,0)</f>
        <v>273445</v>
      </c>
      <c r="I37" s="54" t="n">
        <f aca="false">ROUND($G37*I$8,0)</f>
        <v>35057</v>
      </c>
      <c r="J37" s="54" t="n">
        <f aca="false">ROUND($G37*J$8,0)</f>
        <v>3506</v>
      </c>
      <c r="K37" s="54" t="n">
        <f aca="false">$G37-H37-I37-J37</f>
        <v>38562</v>
      </c>
      <c r="L37" s="54" t="n">
        <v>364921</v>
      </c>
      <c r="M37" s="55" t="n">
        <f aca="false">1-F37/L37</f>
        <v>0.192710203030245</v>
      </c>
    </row>
    <row r="38" s="27" customFormat="true" ht="54.75" hidden="false" customHeight="true" outlineLevel="0" collapsed="false">
      <c r="A38" s="18" t="n">
        <v>29</v>
      </c>
      <c r="B38" s="25" t="s">
        <v>49</v>
      </c>
      <c r="C38" s="20" t="s">
        <v>50</v>
      </c>
      <c r="D38" s="30" t="s">
        <v>51</v>
      </c>
      <c r="E38" s="22" t="n">
        <v>1698423</v>
      </c>
      <c r="F38" s="23" t="n">
        <f aca="false">'Formato presentación oferta'!F38</f>
        <v>1134916</v>
      </c>
      <c r="G38" s="24" t="n">
        <f aca="false">IF(F38="","ÍTEM SIN DILIGENCIAR",IF(ROUND(F38*1.19,0)&lt;=0,"NO SE ADMITEN VALORES EN CERO",IF(ROUND(F38*1.19,0)&gt;E38,"SUPERA PRECIO TECHO",ROUND(F38*1.19,0))))</f>
        <v>1350550</v>
      </c>
      <c r="H38" s="54" t="n">
        <f aca="false">ROUND($G38*H$8,0)</f>
        <v>1053429</v>
      </c>
      <c r="I38" s="54" t="n">
        <f aca="false">ROUND($G38*I$8,0)</f>
        <v>135055</v>
      </c>
      <c r="J38" s="54" t="n">
        <f aca="false">ROUND($G38*J$8,0)</f>
        <v>13506</v>
      </c>
      <c r="K38" s="54" t="n">
        <f aca="false">$G38-H38-I38-J38</f>
        <v>148560</v>
      </c>
      <c r="L38" s="54" t="n">
        <v>1405837</v>
      </c>
      <c r="M38" s="55" t="n">
        <f aca="false">1-F38/L38</f>
        <v>0.192711530568622</v>
      </c>
    </row>
    <row r="39" s="27" customFormat="true" ht="13.5" hidden="false" customHeight="false" outlineLevel="0" collapsed="false">
      <c r="A39" s="18" t="n">
        <v>30</v>
      </c>
      <c r="B39" s="25" t="s">
        <v>49</v>
      </c>
      <c r="C39" s="20" t="s">
        <v>52</v>
      </c>
      <c r="D39" s="30" t="s">
        <v>51</v>
      </c>
      <c r="E39" s="22" t="n">
        <v>133410</v>
      </c>
      <c r="F39" s="23" t="n">
        <f aca="false">'Formato presentación oferta'!F39</f>
        <v>89146</v>
      </c>
      <c r="G39" s="24" t="n">
        <f aca="false">IF(F39="","ÍTEM SIN DILIGENCIAR",IF(ROUND(F39*1.19,0)&lt;=0,"NO SE ADMITEN VALORES EN CERO",IF(ROUND(F39*1.19,0)&gt;E39,"SUPERA PRECIO TECHO",ROUND(F39*1.19,0))))</f>
        <v>106084</v>
      </c>
      <c r="H39" s="54" t="n">
        <f aca="false">ROUND($G39*H$8,0)</f>
        <v>82746</v>
      </c>
      <c r="I39" s="54" t="n">
        <f aca="false">ROUND($G39*I$8,0)</f>
        <v>10608</v>
      </c>
      <c r="J39" s="54" t="n">
        <f aca="false">ROUND($G39*J$8,0)</f>
        <v>1061</v>
      </c>
      <c r="K39" s="54" t="n">
        <f aca="false">$G39-H39-I39-J39</f>
        <v>11669</v>
      </c>
      <c r="L39" s="54" t="n">
        <v>110427</v>
      </c>
      <c r="M39" s="55" t="n">
        <f aca="false">1-F39/L39</f>
        <v>0.192715549639128</v>
      </c>
    </row>
    <row r="40" s="27" customFormat="true" ht="27" hidden="false" customHeight="true" outlineLevel="0" collapsed="false">
      <c r="A40" s="18" t="n">
        <v>31</v>
      </c>
      <c r="B40" s="25" t="s">
        <v>49</v>
      </c>
      <c r="C40" s="20" t="s">
        <v>53</v>
      </c>
      <c r="D40" s="30" t="s">
        <v>51</v>
      </c>
      <c r="E40" s="22" t="n">
        <v>221954</v>
      </c>
      <c r="F40" s="23" t="n">
        <f aca="false">'Formato presentación oferta'!F40</f>
        <v>148313</v>
      </c>
      <c r="G40" s="24" t="n">
        <f aca="false">IF(F40="","ÍTEM SIN DILIGENCIAR",IF(ROUND(F40*1.19,0)&lt;=0,"NO SE ADMITEN VALORES EN CERO",IF(ROUND(F40*1.19,0)&gt;E40,"SUPERA PRECIO TECHO",ROUND(F40*1.19,0))))</f>
        <v>176492</v>
      </c>
      <c r="H40" s="54" t="n">
        <f aca="false">ROUND($G40*H$8,0)</f>
        <v>137664</v>
      </c>
      <c r="I40" s="54" t="n">
        <f aca="false">ROUND($G40*I$8,0)</f>
        <v>17649</v>
      </c>
      <c r="J40" s="54" t="n">
        <f aca="false">ROUND($G40*J$8,0)</f>
        <v>1765</v>
      </c>
      <c r="K40" s="54" t="n">
        <f aca="false">$G40-H40-I40-J40</f>
        <v>19414</v>
      </c>
      <c r="L40" s="54" t="n">
        <v>183717</v>
      </c>
      <c r="M40" s="55" t="n">
        <f aca="false">1-F40/L40</f>
        <v>0.192709438974074</v>
      </c>
    </row>
    <row r="41" s="27" customFormat="true" ht="27" hidden="false" customHeight="true" outlineLevel="0" collapsed="false">
      <c r="A41" s="18" t="n">
        <v>32</v>
      </c>
      <c r="B41" s="25" t="s">
        <v>49</v>
      </c>
      <c r="C41" s="20" t="s">
        <v>54</v>
      </c>
      <c r="D41" s="30" t="s">
        <v>51</v>
      </c>
      <c r="E41" s="22" t="n">
        <v>319439</v>
      </c>
      <c r="F41" s="23" t="n">
        <f aca="false">'Formato presentación oferta'!F41</f>
        <v>213454</v>
      </c>
      <c r="G41" s="24" t="n">
        <f aca="false">IF(F41="","ÍTEM SIN DILIGENCIAR",IF(ROUND(F41*1.19,0)&lt;=0,"NO SE ADMITEN VALORES EN CERO",IF(ROUND(F41*1.19,0)&gt;E41,"SUPERA PRECIO TECHO",ROUND(F41*1.19,0))))</f>
        <v>254010</v>
      </c>
      <c r="H41" s="54" t="n">
        <f aca="false">ROUND($G41*H$8,0)</f>
        <v>198128</v>
      </c>
      <c r="I41" s="54" t="n">
        <f aca="false">ROUND($G41*I$8,0)</f>
        <v>25401</v>
      </c>
      <c r="J41" s="54" t="n">
        <f aca="false">ROUND($G41*J$8,0)</f>
        <v>2540</v>
      </c>
      <c r="K41" s="54" t="n">
        <f aca="false">$G41-H41-I41-J41</f>
        <v>27941</v>
      </c>
      <c r="L41" s="54" t="n">
        <v>264409</v>
      </c>
      <c r="M41" s="55" t="n">
        <f aca="false">1-F41/L41</f>
        <v>0.192712804783498</v>
      </c>
    </row>
    <row r="42" s="27" customFormat="true" ht="13.5" hidden="false" customHeight="false" outlineLevel="0" collapsed="false">
      <c r="A42" s="18" t="n">
        <v>33</v>
      </c>
      <c r="B42" s="25" t="s">
        <v>49</v>
      </c>
      <c r="C42" s="20" t="s">
        <v>55</v>
      </c>
      <c r="D42" s="30" t="s">
        <v>51</v>
      </c>
      <c r="E42" s="22" t="n">
        <v>178500</v>
      </c>
      <c r="F42" s="23" t="n">
        <f aca="false">'Formato presentación oferta'!F42</f>
        <v>119277</v>
      </c>
      <c r="G42" s="24" t="n">
        <f aca="false">IF(F42="","ÍTEM SIN DILIGENCIAR",IF(ROUND(F42*1.19,0)&lt;=0,"NO SE ADMITEN VALORES EN CERO",IF(ROUND(F42*1.19,0)&gt;E42,"SUPERA PRECIO TECHO",ROUND(F42*1.19,0))))</f>
        <v>141940</v>
      </c>
      <c r="H42" s="54" t="n">
        <f aca="false">ROUND($G42*H$8,0)</f>
        <v>110713</v>
      </c>
      <c r="I42" s="54" t="n">
        <f aca="false">ROUND($G42*I$8,0)</f>
        <v>14194</v>
      </c>
      <c r="J42" s="54" t="n">
        <f aca="false">ROUND($G42*J$8,0)</f>
        <v>1419</v>
      </c>
      <c r="K42" s="54" t="n">
        <f aca="false">$G42-H42-I42-J42</f>
        <v>15614</v>
      </c>
      <c r="L42" s="54" t="n">
        <v>147750</v>
      </c>
      <c r="M42" s="55" t="n">
        <f aca="false">1-F42/L42</f>
        <v>0.192710659898477</v>
      </c>
    </row>
    <row r="43" s="27" customFormat="true" ht="13.5" hidden="false" customHeight="false" outlineLevel="0" collapsed="false">
      <c r="A43" s="18" t="n">
        <v>34</v>
      </c>
      <c r="B43" s="25" t="s">
        <v>49</v>
      </c>
      <c r="C43" s="20" t="s">
        <v>56</v>
      </c>
      <c r="D43" s="30" t="s">
        <v>51</v>
      </c>
      <c r="E43" s="22" t="n">
        <v>76636</v>
      </c>
      <c r="F43" s="23" t="n">
        <f aca="false">'Formato presentación oferta'!F43</f>
        <v>51210</v>
      </c>
      <c r="G43" s="24" t="n">
        <f aca="false">IF(F43="","ÍTEM SIN DILIGENCIAR",IF(ROUND(F43*1.19,0)&lt;=0,"NO SE ADMITEN VALORES EN CERO",IF(ROUND(F43*1.19,0)&gt;E43,"SUPERA PRECIO TECHO",ROUND(F43*1.19,0))))</f>
        <v>60940</v>
      </c>
      <c r="H43" s="54" t="n">
        <f aca="false">ROUND($G43*H$8,0)</f>
        <v>47533</v>
      </c>
      <c r="I43" s="54" t="n">
        <f aca="false">ROUND($G43*I$8,0)</f>
        <v>6094</v>
      </c>
      <c r="J43" s="54" t="n">
        <f aca="false">ROUND($G43*J$8,0)</f>
        <v>609</v>
      </c>
      <c r="K43" s="54" t="n">
        <f aca="false">$G43-H43-I43-J43</f>
        <v>6704</v>
      </c>
      <c r="L43" s="54" t="n">
        <v>63434</v>
      </c>
      <c r="M43" s="55" t="n">
        <f aca="false">1-F43/L43</f>
        <v>0.192704228016521</v>
      </c>
    </row>
    <row r="44" s="27" customFormat="true" ht="13.5" hidden="false" customHeight="false" outlineLevel="0" collapsed="false">
      <c r="A44" s="18" t="n">
        <v>35</v>
      </c>
      <c r="B44" s="25" t="s">
        <v>49</v>
      </c>
      <c r="C44" s="20" t="s">
        <v>57</v>
      </c>
      <c r="D44" s="30" t="s">
        <v>51</v>
      </c>
      <c r="E44" s="22" t="n">
        <v>89006</v>
      </c>
      <c r="F44" s="23" t="n">
        <f aca="false">'Formato presentación oferta'!F44</f>
        <v>59475</v>
      </c>
      <c r="G44" s="24" t="n">
        <f aca="false">IF(F44="","ÍTEM SIN DILIGENCIAR",IF(ROUND(F44*1.19,0)&lt;=0,"NO SE ADMITEN VALORES EN CERO",IF(ROUND(F44*1.19,0)&gt;E44,"SUPERA PRECIO TECHO",ROUND(F44*1.19,0))))</f>
        <v>70775</v>
      </c>
      <c r="H44" s="54" t="n">
        <f aca="false">ROUND($G44*H$8,0)</f>
        <v>55205</v>
      </c>
      <c r="I44" s="54" t="n">
        <f aca="false">ROUND($G44*I$8,0)</f>
        <v>7078</v>
      </c>
      <c r="J44" s="54" t="n">
        <f aca="false">ROUND($G44*J$8,0)</f>
        <v>708</v>
      </c>
      <c r="K44" s="54" t="n">
        <f aca="false">$G44-H44-I44-J44</f>
        <v>7784</v>
      </c>
      <c r="L44" s="54" t="n">
        <v>73672</v>
      </c>
      <c r="M44" s="55" t="n">
        <f aca="false">1-F44/L44</f>
        <v>0.192705505483766</v>
      </c>
    </row>
    <row r="45" s="27" customFormat="true" ht="82.5" hidden="false" customHeight="true" outlineLevel="0" collapsed="false">
      <c r="A45" s="18" t="n">
        <v>36</v>
      </c>
      <c r="B45" s="31" t="s">
        <v>58</v>
      </c>
      <c r="C45" s="20" t="s">
        <v>59</v>
      </c>
      <c r="D45" s="30" t="s">
        <v>51</v>
      </c>
      <c r="E45" s="22" t="n">
        <v>4174723</v>
      </c>
      <c r="F45" s="23" t="n">
        <f aca="false">'Formato presentación oferta'!F45</f>
        <v>2789623</v>
      </c>
      <c r="G45" s="24" t="n">
        <f aca="false">IF(F45="","ÍTEM SIN DILIGENCIAR",IF(ROUND(F45*1.19,0)&lt;=0,"NO SE ADMITEN VALORES EN CERO",IF(ROUND(F45*1.19,0)&gt;E45,"SUPERA PRECIO TECHO",ROUND(F45*1.19,0))))</f>
        <v>3319651</v>
      </c>
      <c r="H45" s="54" t="n">
        <f aca="false">ROUND($G45*H$8,0)</f>
        <v>2589328</v>
      </c>
      <c r="I45" s="54" t="n">
        <f aca="false">ROUND($G45*I$8,0)</f>
        <v>331965</v>
      </c>
      <c r="J45" s="54" t="n">
        <f aca="false">ROUND($G45*J$8,0)</f>
        <v>33197</v>
      </c>
      <c r="K45" s="54" t="n">
        <f aca="false">$G45-H45-I45-J45</f>
        <v>365161</v>
      </c>
      <c r="L45" s="54" t="n">
        <v>3455547</v>
      </c>
      <c r="M45" s="55" t="n">
        <f aca="false">1-F45/L45</f>
        <v>0.19271160253355</v>
      </c>
    </row>
    <row r="46" s="27" customFormat="true" ht="76.5" hidden="false" customHeight="true" outlineLevel="0" collapsed="false">
      <c r="A46" s="18" t="n">
        <v>37</v>
      </c>
      <c r="B46" s="31" t="s">
        <v>58</v>
      </c>
      <c r="C46" s="20" t="s">
        <v>60</v>
      </c>
      <c r="D46" s="30" t="s">
        <v>51</v>
      </c>
      <c r="E46" s="22" t="n">
        <v>2869975</v>
      </c>
      <c r="F46" s="23" t="n">
        <f aca="false">'Formato presentación oferta'!F46</f>
        <v>1917767</v>
      </c>
      <c r="G46" s="24" t="n">
        <f aca="false">IF(F46="","ÍTEM SIN DILIGENCIAR",IF(ROUND(F46*1.19,0)&lt;=0,"NO SE ADMITEN VALORES EN CERO",IF(ROUND(F46*1.19,0)&gt;E46,"SUPERA PRECIO TECHO",ROUND(F46*1.19,0))))</f>
        <v>2282143</v>
      </c>
      <c r="H46" s="54" t="n">
        <f aca="false">ROUND($G46*H$8,0)</f>
        <v>1780072</v>
      </c>
      <c r="I46" s="54" t="n">
        <f aca="false">ROUND($G46*I$8,0)</f>
        <v>228214</v>
      </c>
      <c r="J46" s="54" t="n">
        <f aca="false">ROUND($G46*J$8,0)</f>
        <v>22821</v>
      </c>
      <c r="K46" s="54" t="n">
        <f aca="false">$G46-H46-I46-J46</f>
        <v>251036</v>
      </c>
      <c r="L46" s="54" t="n">
        <v>2375566</v>
      </c>
      <c r="M46" s="55" t="n">
        <f aca="false">1-F46/L46</f>
        <v>0.192711547479632</v>
      </c>
    </row>
    <row r="47" s="27" customFormat="true" ht="27" hidden="false" customHeight="true" outlineLevel="0" collapsed="false">
      <c r="A47" s="18" t="n">
        <v>38</v>
      </c>
      <c r="B47" s="31" t="s">
        <v>58</v>
      </c>
      <c r="C47" s="20" t="s">
        <v>61</v>
      </c>
      <c r="D47" s="30" t="s">
        <v>51</v>
      </c>
      <c r="E47" s="22" t="n">
        <v>2169040</v>
      </c>
      <c r="F47" s="23" t="n">
        <f aca="false">'Formato presentación oferta'!F47</f>
        <v>1449390</v>
      </c>
      <c r="G47" s="24" t="n">
        <f aca="false">IF(F47="","ÍTEM SIN DILIGENCIAR",IF(ROUND(F47*1.19,0)&lt;=0,"NO SE ADMITEN VALORES EN CERO",IF(ROUND(F47*1.19,0)&gt;E47,"SUPERA PRECIO TECHO",ROUND(F47*1.19,0))))</f>
        <v>1724774</v>
      </c>
      <c r="H47" s="54" t="n">
        <f aca="false">ROUND($G47*H$8,0)</f>
        <v>1345324</v>
      </c>
      <c r="I47" s="54" t="n">
        <f aca="false">ROUND($G47*I$8,0)</f>
        <v>172477</v>
      </c>
      <c r="J47" s="54" t="n">
        <f aca="false">ROUND($G47*J$8,0)</f>
        <v>17248</v>
      </c>
      <c r="K47" s="54" t="n">
        <f aca="false">$G47-H47-I47-J47</f>
        <v>189725</v>
      </c>
      <c r="L47" s="54" t="n">
        <v>1795381</v>
      </c>
      <c r="M47" s="55" t="n">
        <f aca="false">1-F47/L47</f>
        <v>0.192711741964519</v>
      </c>
    </row>
    <row r="48" s="27" customFormat="true" ht="41.25" hidden="false" customHeight="true" outlineLevel="0" collapsed="false">
      <c r="A48" s="18" t="n">
        <v>39</v>
      </c>
      <c r="B48" s="31" t="s">
        <v>58</v>
      </c>
      <c r="C48" s="20" t="s">
        <v>62</v>
      </c>
      <c r="D48" s="30" t="s">
        <v>51</v>
      </c>
      <c r="E48" s="22" t="n">
        <v>3304963</v>
      </c>
      <c r="F48" s="23" t="n">
        <f aca="false">'Formato presentación oferta'!F48</f>
        <v>2208434</v>
      </c>
      <c r="G48" s="24" t="n">
        <f aca="false">IF(F48="","ÍTEM SIN DILIGENCIAR",IF(ROUND(F48*1.19,0)&lt;=0,"NO SE ADMITEN VALORES EN CERO",IF(ROUND(F48*1.19,0)&gt;E48,"SUPERA PRECIO TECHO",ROUND(F48*1.19,0))))</f>
        <v>2628036</v>
      </c>
      <c r="H48" s="54" t="n">
        <f aca="false">ROUND($G48*H$8,0)</f>
        <v>2049868</v>
      </c>
      <c r="I48" s="54" t="n">
        <f aca="false">ROUND($G48*I$8,0)</f>
        <v>262804</v>
      </c>
      <c r="J48" s="54" t="n">
        <f aca="false">ROUND($G48*J$8,0)</f>
        <v>26280</v>
      </c>
      <c r="K48" s="54" t="n">
        <f aca="false">$G48-H48-I48-J48</f>
        <v>289084</v>
      </c>
      <c r="L48" s="54" t="n">
        <v>2735619</v>
      </c>
      <c r="M48" s="55" t="n">
        <f aca="false">1-F48/L48</f>
        <v>0.192711411932729</v>
      </c>
    </row>
    <row r="49" s="27" customFormat="true" ht="41.25" hidden="false" customHeight="true" outlineLevel="0" collapsed="false">
      <c r="A49" s="18" t="n">
        <v>40</v>
      </c>
      <c r="B49" s="31" t="s">
        <v>58</v>
      </c>
      <c r="C49" s="20" t="s">
        <v>63</v>
      </c>
      <c r="D49" s="30" t="s">
        <v>51</v>
      </c>
      <c r="E49" s="22" t="n">
        <v>5417574</v>
      </c>
      <c r="F49" s="23" t="n">
        <f aca="false">'Formato presentación oferta'!F49</f>
        <v>3620119</v>
      </c>
      <c r="G49" s="24" t="n">
        <f aca="false">IF(F49="","ÍTEM SIN DILIGENCIAR",IF(ROUND(F49*1.19,0)&lt;=0,"NO SE ADMITEN VALORES EN CERO",IF(ROUND(F49*1.19,0)&gt;E49,"SUPERA PRECIO TECHO",ROUND(F49*1.19,0))))</f>
        <v>4307942</v>
      </c>
      <c r="H49" s="54" t="n">
        <f aca="false">ROUND($G49*H$8,0)</f>
        <v>3360195</v>
      </c>
      <c r="I49" s="54" t="n">
        <f aca="false">ROUND($G49*I$8,0)</f>
        <v>430794</v>
      </c>
      <c r="J49" s="54" t="n">
        <f aca="false">ROUND($G49*J$8,0)</f>
        <v>43079</v>
      </c>
      <c r="K49" s="54" t="n">
        <f aca="false">$G49-H49-I49-J49</f>
        <v>473874</v>
      </c>
      <c r="L49" s="54" t="n">
        <v>4484294</v>
      </c>
      <c r="M49" s="55" t="n">
        <f aca="false">1-F49/L49</f>
        <v>0.192711494830624</v>
      </c>
    </row>
    <row r="50" s="27" customFormat="true" ht="41.25" hidden="false" customHeight="true" outlineLevel="0" collapsed="false">
      <c r="A50" s="18" t="n">
        <v>41</v>
      </c>
      <c r="B50" s="31" t="s">
        <v>58</v>
      </c>
      <c r="C50" s="20" t="s">
        <v>64</v>
      </c>
      <c r="D50" s="30" t="s">
        <v>51</v>
      </c>
      <c r="E50" s="22" t="n">
        <v>4503012</v>
      </c>
      <c r="F50" s="23" t="n">
        <f aca="false">'Formato presentación oferta'!F50</f>
        <v>3008992</v>
      </c>
      <c r="G50" s="24" t="n">
        <f aca="false">IF(F50="","ÍTEM SIN DILIGENCIAR",IF(ROUND(F50*1.19,0)&lt;=0,"NO SE ADMITEN VALORES EN CERO",IF(ROUND(F50*1.19,0)&gt;E50,"SUPERA PRECIO TECHO",ROUND(F50*1.19,0))))</f>
        <v>3580700</v>
      </c>
      <c r="H50" s="54" t="n">
        <f aca="false">ROUND($G50*H$8,0)</f>
        <v>2792946</v>
      </c>
      <c r="I50" s="54" t="n">
        <f aca="false">ROUND($G50*I$8,0)</f>
        <v>358070</v>
      </c>
      <c r="J50" s="54" t="n">
        <f aca="false">ROUND($G50*J$8,0)</f>
        <v>35807</v>
      </c>
      <c r="K50" s="54" t="n">
        <f aca="false">$G50-H50-I50-J50</f>
        <v>393877</v>
      </c>
      <c r="L50" s="54" t="n">
        <v>3727282</v>
      </c>
      <c r="M50" s="55" t="n">
        <f aca="false">1-F50/L50</f>
        <v>0.192711471790973</v>
      </c>
    </row>
    <row r="51" s="27" customFormat="true" ht="27" hidden="false" customHeight="true" outlineLevel="0" collapsed="false">
      <c r="A51" s="18" t="n">
        <v>42</v>
      </c>
      <c r="B51" s="31" t="s">
        <v>58</v>
      </c>
      <c r="C51" s="20" t="s">
        <v>65</v>
      </c>
      <c r="D51" s="30" t="s">
        <v>51</v>
      </c>
      <c r="E51" s="22" t="n">
        <v>417514</v>
      </c>
      <c r="F51" s="23" t="n">
        <f aca="false">'Formato presentación oferta'!F51</f>
        <v>278990</v>
      </c>
      <c r="G51" s="24" t="n">
        <f aca="false">IF(F51="","ÍTEM SIN DILIGENCIAR",IF(ROUND(F51*1.19,0)&lt;=0,"NO SE ADMITEN VALORES EN CERO",IF(ROUND(F51*1.19,0)&gt;E51,"SUPERA PRECIO TECHO",ROUND(F51*1.19,0))))</f>
        <v>331998</v>
      </c>
      <c r="H51" s="54" t="n">
        <f aca="false">ROUND($G51*H$8,0)</f>
        <v>258958</v>
      </c>
      <c r="I51" s="54" t="n">
        <f aca="false">ROUND($G51*I$8,0)</f>
        <v>33200</v>
      </c>
      <c r="J51" s="54" t="n">
        <f aca="false">ROUND($G51*J$8,0)</f>
        <v>3320</v>
      </c>
      <c r="K51" s="54" t="n">
        <f aca="false">$G51-H51-I51-J51</f>
        <v>36520</v>
      </c>
      <c r="L51" s="54" t="n">
        <v>345589</v>
      </c>
      <c r="M51" s="55" t="n">
        <f aca="false">1-F51/L51</f>
        <v>0.19271157357439</v>
      </c>
    </row>
    <row r="52" s="27" customFormat="true" ht="27" hidden="false" customHeight="true" outlineLevel="0" collapsed="false">
      <c r="A52" s="18" t="n">
        <v>43</v>
      </c>
      <c r="B52" s="31" t="s">
        <v>58</v>
      </c>
      <c r="C52" s="20" t="s">
        <v>66</v>
      </c>
      <c r="D52" s="30" t="s">
        <v>51</v>
      </c>
      <c r="E52" s="22" t="n">
        <v>900603</v>
      </c>
      <c r="F52" s="23" t="n">
        <f aca="false">'Formato presentación oferta'!F52</f>
        <v>601798</v>
      </c>
      <c r="G52" s="24" t="n">
        <f aca="false">IF(F52="","ÍTEM SIN DILIGENCIAR",IF(ROUND(F52*1.19,0)&lt;=0,"NO SE ADMITEN VALORES EN CERO",IF(ROUND(F52*1.19,0)&gt;E52,"SUPERA PRECIO TECHO",ROUND(F52*1.19,0))))</f>
        <v>716140</v>
      </c>
      <c r="H52" s="54" t="n">
        <f aca="false">ROUND($G52*H$8,0)</f>
        <v>558589</v>
      </c>
      <c r="I52" s="54" t="n">
        <f aca="false">ROUND($G52*I$8,0)</f>
        <v>71614</v>
      </c>
      <c r="J52" s="54" t="n">
        <f aca="false">ROUND($G52*J$8,0)</f>
        <v>7161</v>
      </c>
      <c r="K52" s="54" t="n">
        <f aca="false">$G52-H52-I52-J52</f>
        <v>78776</v>
      </c>
      <c r="L52" s="54" t="n">
        <v>745456</v>
      </c>
      <c r="M52" s="55" t="n">
        <f aca="false">1-F52/L52</f>
        <v>0.192711575196927</v>
      </c>
    </row>
    <row r="53" s="27" customFormat="true" ht="27" hidden="false" customHeight="true" outlineLevel="0" collapsed="false">
      <c r="A53" s="18" t="n">
        <v>44</v>
      </c>
      <c r="B53" s="31" t="s">
        <v>58</v>
      </c>
      <c r="C53" s="20" t="s">
        <v>67</v>
      </c>
      <c r="D53" s="30" t="s">
        <v>51</v>
      </c>
      <c r="E53" s="22" t="n">
        <v>2047276</v>
      </c>
      <c r="F53" s="23" t="n">
        <f aca="false">'Formato presentación oferta'!F53</f>
        <v>1368026</v>
      </c>
      <c r="G53" s="24" t="n">
        <f aca="false">IF(F53="","ÍTEM SIN DILIGENCIAR",IF(ROUND(F53*1.19,0)&lt;=0,"NO SE ADMITEN VALORES EN CERO",IF(ROUND(F53*1.19,0)&gt;E53,"SUPERA PRECIO TECHO",ROUND(F53*1.19,0))))</f>
        <v>1627951</v>
      </c>
      <c r="H53" s="54" t="n">
        <f aca="false">ROUND($G53*H$8,0)</f>
        <v>1269802</v>
      </c>
      <c r="I53" s="54" t="n">
        <f aca="false">ROUND($G53*I$8,0)</f>
        <v>162795</v>
      </c>
      <c r="J53" s="54" t="n">
        <f aca="false">ROUND($G53*J$8,0)</f>
        <v>16280</v>
      </c>
      <c r="K53" s="54" t="n">
        <f aca="false">$G53-H53-I53-J53</f>
        <v>179074</v>
      </c>
      <c r="L53" s="54" t="n">
        <v>1694594</v>
      </c>
      <c r="M53" s="55" t="n">
        <f aca="false">1-F53/L53</f>
        <v>0.19271164656549</v>
      </c>
    </row>
    <row r="54" s="27" customFormat="true" ht="27" hidden="false" customHeight="true" outlineLevel="0" collapsed="false">
      <c r="A54" s="18" t="n">
        <v>45</v>
      </c>
      <c r="B54" s="31" t="s">
        <v>58</v>
      </c>
      <c r="C54" s="20" t="s">
        <v>68</v>
      </c>
      <c r="D54" s="30" t="s">
        <v>51</v>
      </c>
      <c r="E54" s="22" t="n">
        <v>2665863</v>
      </c>
      <c r="F54" s="23" t="n">
        <f aca="false">'Formato presentación oferta'!F54</f>
        <v>1781377</v>
      </c>
      <c r="G54" s="24" t="n">
        <f aca="false">IF(F54="","ÍTEM SIN DILIGENCIAR",IF(ROUND(F54*1.19,0)&lt;=0,"NO SE ADMITEN VALORES EN CERO",IF(ROUND(F54*1.19,0)&gt;E54,"SUPERA PRECIO TECHO",ROUND(F54*1.19,0))))</f>
        <v>2119839</v>
      </c>
      <c r="H54" s="54" t="n">
        <f aca="false">ROUND($G54*H$8,0)</f>
        <v>1653474</v>
      </c>
      <c r="I54" s="54" t="n">
        <f aca="false">ROUND($G54*I$8,0)</f>
        <v>211984</v>
      </c>
      <c r="J54" s="54" t="n">
        <f aca="false">ROUND($G54*J$8,0)</f>
        <v>21198</v>
      </c>
      <c r="K54" s="54" t="n">
        <f aca="false">$G54-H54-I54-J54</f>
        <v>233183</v>
      </c>
      <c r="L54" s="54" t="n">
        <v>2206617</v>
      </c>
      <c r="M54" s="55" t="n">
        <f aca="false">1-F54/L54</f>
        <v>0.192711286099944</v>
      </c>
    </row>
    <row r="55" s="27" customFormat="true" ht="41.25" hidden="false" customHeight="true" outlineLevel="0" collapsed="false">
      <c r="A55" s="18" t="n">
        <v>46</v>
      </c>
      <c r="B55" s="31" t="s">
        <v>58</v>
      </c>
      <c r="C55" s="20" t="s">
        <v>69</v>
      </c>
      <c r="D55" s="30" t="s">
        <v>51</v>
      </c>
      <c r="E55" s="22" t="n">
        <v>380800</v>
      </c>
      <c r="F55" s="23" t="n">
        <f aca="false">'Formato presentación oferta'!F55</f>
        <v>254457</v>
      </c>
      <c r="G55" s="24" t="n">
        <f aca="false">IF(F55="","ÍTEM SIN DILIGENCIAR",IF(ROUND(F55*1.19,0)&lt;=0,"NO SE ADMITEN VALORES EN CERO",IF(ROUND(F55*1.19,0)&gt;E55,"SUPERA PRECIO TECHO",ROUND(F55*1.19,0))))</f>
        <v>302804</v>
      </c>
      <c r="H55" s="54" t="n">
        <f aca="false">ROUND($G55*H$8,0)</f>
        <v>236187</v>
      </c>
      <c r="I55" s="54" t="n">
        <f aca="false">ROUND($G55*I$8,0)</f>
        <v>30280</v>
      </c>
      <c r="J55" s="54" t="n">
        <f aca="false">ROUND($G55*J$8,0)</f>
        <v>3028</v>
      </c>
      <c r="K55" s="54" t="n">
        <f aca="false">$G55-H55-I55-J55</f>
        <v>33309</v>
      </c>
      <c r="L55" s="54" t="n">
        <v>315200</v>
      </c>
      <c r="M55" s="55" t="n">
        <f aca="false">1-F55/L55</f>
        <v>0.192712563451777</v>
      </c>
    </row>
    <row r="56" s="27" customFormat="true" ht="27" hidden="false" customHeight="true" outlineLevel="0" collapsed="false">
      <c r="A56" s="18" t="n">
        <v>47</v>
      </c>
      <c r="B56" s="31" t="s">
        <v>58</v>
      </c>
      <c r="C56" s="20" t="s">
        <v>70</v>
      </c>
      <c r="D56" s="30" t="s">
        <v>51</v>
      </c>
      <c r="E56" s="22" t="n">
        <v>183923</v>
      </c>
      <c r="F56" s="23" t="n">
        <f aca="false">'Formato presentación oferta'!F56</f>
        <v>122900</v>
      </c>
      <c r="G56" s="24" t="n">
        <f aca="false">IF(F56="","ÍTEM SIN DILIGENCIAR",IF(ROUND(F56*1.19,0)&lt;=0,"NO SE ADMITEN VALORES EN CERO",IF(ROUND(F56*1.19,0)&gt;E56,"SUPERA PRECIO TECHO",ROUND(F56*1.19,0))))</f>
        <v>146251</v>
      </c>
      <c r="H56" s="54" t="n">
        <f aca="false">ROUND($G56*H$8,0)</f>
        <v>114076</v>
      </c>
      <c r="I56" s="54" t="n">
        <f aca="false">ROUND($G56*I$8,0)</f>
        <v>14625</v>
      </c>
      <c r="J56" s="54" t="n">
        <f aca="false">ROUND($G56*J$8,0)</f>
        <v>1463</v>
      </c>
      <c r="K56" s="54" t="n">
        <f aca="false">$G56-H56-I56-J56</f>
        <v>16087</v>
      </c>
      <c r="L56" s="54" t="n">
        <v>152238</v>
      </c>
      <c r="M56" s="55" t="n">
        <f aca="false">1-F56/L56</f>
        <v>0.192711412393752</v>
      </c>
    </row>
    <row r="57" s="27" customFormat="true" ht="27" hidden="false" customHeight="true" outlineLevel="0" collapsed="false">
      <c r="A57" s="18" t="n">
        <v>48</v>
      </c>
      <c r="B57" s="31" t="s">
        <v>58</v>
      </c>
      <c r="C57" s="20" t="s">
        <v>71</v>
      </c>
      <c r="D57" s="30" t="s">
        <v>51</v>
      </c>
      <c r="E57" s="22" t="n">
        <v>247872</v>
      </c>
      <c r="F57" s="23" t="n">
        <f aca="false">'Formato presentación oferta'!F57</f>
        <v>165631</v>
      </c>
      <c r="G57" s="24" t="n">
        <f aca="false">IF(F57="","ÍTEM SIN DILIGENCIAR",IF(ROUND(F57*1.19,0)&lt;=0,"NO SE ADMITEN VALORES EN CERO",IF(ROUND(F57*1.19,0)&gt;E57,"SUPERA PRECIO TECHO",ROUND(F57*1.19,0))))</f>
        <v>197101</v>
      </c>
      <c r="H57" s="54" t="n">
        <f aca="false">ROUND($G57*H$8,0)</f>
        <v>153739</v>
      </c>
      <c r="I57" s="54" t="n">
        <f aca="false">ROUND($G57*I$8,0)</f>
        <v>19710</v>
      </c>
      <c r="J57" s="54" t="n">
        <f aca="false">ROUND($G57*J$8,0)</f>
        <v>1971</v>
      </c>
      <c r="K57" s="54" t="n">
        <f aca="false">$G57-H57-I57-J57</f>
        <v>21681</v>
      </c>
      <c r="L57" s="54" t="n">
        <v>205170</v>
      </c>
      <c r="M57" s="55" t="n">
        <f aca="false">1-F57/L57</f>
        <v>0.192713359652971</v>
      </c>
    </row>
    <row r="58" s="27" customFormat="true" ht="27" hidden="false" customHeight="true" outlineLevel="0" collapsed="false">
      <c r="A58" s="18" t="n">
        <v>49</v>
      </c>
      <c r="B58" s="31" t="s">
        <v>58</v>
      </c>
      <c r="C58" s="20" t="s">
        <v>72</v>
      </c>
      <c r="D58" s="30" t="s">
        <v>51</v>
      </c>
      <c r="E58" s="22" t="n">
        <v>166600</v>
      </c>
      <c r="F58" s="23" t="n">
        <f aca="false">'Formato presentación oferta'!F58</f>
        <v>111325</v>
      </c>
      <c r="G58" s="24" t="n">
        <f aca="false">IF(F58="","ÍTEM SIN DILIGENCIAR",IF(ROUND(F58*1.19,0)&lt;=0,"NO SE ADMITEN VALORES EN CERO",IF(ROUND(F58*1.19,0)&gt;E58,"SUPERA PRECIO TECHO",ROUND(F58*1.19,0))))</f>
        <v>132477</v>
      </c>
      <c r="H58" s="54" t="n">
        <f aca="false">ROUND($G58*H$8,0)</f>
        <v>103332</v>
      </c>
      <c r="I58" s="54" t="n">
        <f aca="false">ROUND($G58*I$8,0)</f>
        <v>13248</v>
      </c>
      <c r="J58" s="54" t="n">
        <f aca="false">ROUND($G58*J$8,0)</f>
        <v>1325</v>
      </c>
      <c r="K58" s="54" t="n">
        <f aca="false">$G58-H58-I58-J58</f>
        <v>14572</v>
      </c>
      <c r="L58" s="54" t="n">
        <v>137900</v>
      </c>
      <c r="M58" s="55" t="n">
        <f aca="false">1-F58/L58</f>
        <v>0.192712110224801</v>
      </c>
    </row>
    <row r="59" s="27" customFormat="true" ht="41.25" hidden="false" customHeight="true" outlineLevel="0" collapsed="false">
      <c r="A59" s="18" t="n">
        <v>50</v>
      </c>
      <c r="B59" s="31" t="s">
        <v>58</v>
      </c>
      <c r="C59" s="20" t="s">
        <v>73</v>
      </c>
      <c r="D59" s="30" t="s">
        <v>51</v>
      </c>
      <c r="E59" s="22" t="n">
        <v>416500</v>
      </c>
      <c r="F59" s="23" t="n">
        <f aca="false">'Formato presentación oferta'!F59</f>
        <v>278313</v>
      </c>
      <c r="G59" s="24" t="n">
        <f aca="false">IF(F59="","ÍTEM SIN DILIGENCIAR",IF(ROUND(F59*1.19,0)&lt;=0,"NO SE ADMITEN VALORES EN CERO",IF(ROUND(F59*1.19,0)&gt;E59,"SUPERA PRECIO TECHO",ROUND(F59*1.19,0))))</f>
        <v>331192</v>
      </c>
      <c r="H59" s="54" t="n">
        <f aca="false">ROUND($G59*H$8,0)</f>
        <v>258330</v>
      </c>
      <c r="I59" s="54" t="n">
        <f aca="false">ROUND($G59*I$8,0)</f>
        <v>33119</v>
      </c>
      <c r="J59" s="54" t="n">
        <f aca="false">ROUND($G59*J$8,0)</f>
        <v>3312</v>
      </c>
      <c r="K59" s="54" t="n">
        <f aca="false">$G59-H59-I59-J59</f>
        <v>36431</v>
      </c>
      <c r="L59" s="54" t="n">
        <v>344750</v>
      </c>
      <c r="M59" s="55" t="n">
        <f aca="false">1-F59/L59</f>
        <v>0.192710659898477</v>
      </c>
    </row>
    <row r="60" s="27" customFormat="true" ht="27" hidden="false" customHeight="true" outlineLevel="0" collapsed="false">
      <c r="A60" s="18" t="n">
        <v>51</v>
      </c>
      <c r="B60" s="31" t="s">
        <v>58</v>
      </c>
      <c r="C60" s="20" t="s">
        <v>74</v>
      </c>
      <c r="D60" s="30" t="s">
        <v>51</v>
      </c>
      <c r="E60" s="22" t="n">
        <v>215790</v>
      </c>
      <c r="F60" s="23" t="n">
        <f aca="false">'Formato presentación oferta'!F60</f>
        <v>144194</v>
      </c>
      <c r="G60" s="24" t="n">
        <f aca="false">IF(F60="","ÍTEM SIN DILIGENCIAR",IF(ROUND(F60*1.19,0)&lt;=0,"NO SE ADMITEN VALORES EN CERO",IF(ROUND(F60*1.19,0)&gt;E60,"SUPERA PRECIO TECHO",ROUND(F60*1.19,0))))</f>
        <v>171591</v>
      </c>
      <c r="H60" s="54" t="n">
        <f aca="false">ROUND($G60*H$8,0)</f>
        <v>133841</v>
      </c>
      <c r="I60" s="54" t="n">
        <f aca="false">ROUND($G60*I$8,0)</f>
        <v>17159</v>
      </c>
      <c r="J60" s="54" t="n">
        <f aca="false">ROUND($G60*J$8,0)</f>
        <v>1716</v>
      </c>
      <c r="K60" s="54" t="n">
        <f aca="false">$G60-H60-I60-J60</f>
        <v>18875</v>
      </c>
      <c r="L60" s="54" t="n">
        <v>178615</v>
      </c>
      <c r="M60" s="55" t="n">
        <f aca="false">1-F60/L60</f>
        <v>0.192710578618817</v>
      </c>
    </row>
    <row r="61" s="27" customFormat="true" ht="27" hidden="false" customHeight="true" outlineLevel="0" collapsed="false">
      <c r="A61" s="18" t="n">
        <v>52</v>
      </c>
      <c r="B61" s="31" t="s">
        <v>58</v>
      </c>
      <c r="C61" s="20" t="s">
        <v>75</v>
      </c>
      <c r="D61" s="30" t="s">
        <v>51</v>
      </c>
      <c r="E61" s="22" t="n">
        <v>158670</v>
      </c>
      <c r="F61" s="23" t="n">
        <f aca="false">'Formato presentación oferta'!F61</f>
        <v>106025</v>
      </c>
      <c r="G61" s="24" t="n">
        <f aca="false">IF(F61="","ÍTEM SIN DILIGENCIAR",IF(ROUND(F61*1.19,0)&lt;=0,"NO SE ADMITEN VALORES EN CERO",IF(ROUND(F61*1.19,0)&gt;E61,"SUPERA PRECIO TECHO",ROUND(F61*1.19,0))))</f>
        <v>126170</v>
      </c>
      <c r="H61" s="54" t="n">
        <f aca="false">ROUND($G61*H$8,0)</f>
        <v>98413</v>
      </c>
      <c r="I61" s="54" t="n">
        <f aca="false">ROUND($G61*I$8,0)</f>
        <v>12617</v>
      </c>
      <c r="J61" s="54" t="n">
        <f aca="false">ROUND($G61*J$8,0)</f>
        <v>1262</v>
      </c>
      <c r="K61" s="54" t="n">
        <f aca="false">$G61-H61-I61-J61</f>
        <v>13878</v>
      </c>
      <c r="L61" s="54" t="n">
        <v>131335</v>
      </c>
      <c r="M61" s="55" t="n">
        <f aca="false">1-F61/L61</f>
        <v>0.192713290440477</v>
      </c>
    </row>
    <row r="62" s="27" customFormat="true" ht="13.5" hidden="false" customHeight="false" outlineLevel="0" collapsed="false">
      <c r="A62" s="18" t="n">
        <v>53</v>
      </c>
      <c r="B62" s="31" t="s">
        <v>58</v>
      </c>
      <c r="C62" s="20" t="s">
        <v>76</v>
      </c>
      <c r="D62" s="30" t="s">
        <v>51</v>
      </c>
      <c r="E62" s="22" t="n">
        <v>38080</v>
      </c>
      <c r="F62" s="23" t="n">
        <f aca="false">'Formato presentación oferta'!F62</f>
        <v>25446</v>
      </c>
      <c r="G62" s="24" t="n">
        <f aca="false">IF(F62="","ÍTEM SIN DILIGENCIAR",IF(ROUND(F62*1.19,0)&lt;=0,"NO SE ADMITEN VALORES EN CERO",IF(ROUND(F62*1.19,0)&gt;E62,"SUPERA PRECIO TECHO",ROUND(F62*1.19,0))))</f>
        <v>30281</v>
      </c>
      <c r="H62" s="54" t="n">
        <f aca="false">ROUND($G62*H$8,0)</f>
        <v>23619</v>
      </c>
      <c r="I62" s="54" t="n">
        <f aca="false">ROUND($G62*I$8,0)</f>
        <v>3028</v>
      </c>
      <c r="J62" s="54" t="n">
        <f aca="false">ROUND($G62*J$8,0)</f>
        <v>303</v>
      </c>
      <c r="K62" s="54" t="n">
        <f aca="false">$G62-H62-I62-J62</f>
        <v>3331</v>
      </c>
      <c r="L62" s="54" t="n">
        <v>31520</v>
      </c>
      <c r="M62" s="55" t="n">
        <f aca="false">1-F62/L62</f>
        <v>0.192703045685279</v>
      </c>
    </row>
    <row r="63" s="27" customFormat="true" ht="27" hidden="false" customHeight="true" outlineLevel="0" collapsed="false">
      <c r="A63" s="18" t="n">
        <v>54</v>
      </c>
      <c r="B63" s="31" t="s">
        <v>58</v>
      </c>
      <c r="C63" s="20" t="s">
        <v>77</v>
      </c>
      <c r="D63" s="30" t="s">
        <v>51</v>
      </c>
      <c r="E63" s="22" t="n">
        <v>153184</v>
      </c>
      <c r="F63" s="23" t="n">
        <f aca="false">'Formato presentación oferta'!F63</f>
        <v>102360</v>
      </c>
      <c r="G63" s="24" t="n">
        <f aca="false">IF(F63="","ÍTEM SIN DILIGENCIAR",IF(ROUND(F63*1.19,0)&lt;=0,"NO SE ADMITEN VALORES EN CERO",IF(ROUND(F63*1.19,0)&gt;E63,"SUPERA PRECIO TECHO",ROUND(F63*1.19,0))))</f>
        <v>121808</v>
      </c>
      <c r="H63" s="54" t="n">
        <f aca="false">ROUND($G63*H$8,0)</f>
        <v>95010</v>
      </c>
      <c r="I63" s="54" t="n">
        <f aca="false">ROUND($G63*I$8,0)</f>
        <v>12181</v>
      </c>
      <c r="J63" s="54" t="n">
        <f aca="false">ROUND($G63*J$8,0)</f>
        <v>1218</v>
      </c>
      <c r="K63" s="54" t="n">
        <f aca="false">$G63-H63-I63-J63</f>
        <v>13399</v>
      </c>
      <c r="L63" s="54" t="n">
        <v>126795</v>
      </c>
      <c r="M63" s="55" t="n">
        <f aca="false">1-F63/L63</f>
        <v>0.192712646397729</v>
      </c>
    </row>
    <row r="64" s="27" customFormat="true" ht="13.5" hidden="false" customHeight="false" outlineLevel="0" collapsed="false">
      <c r="A64" s="18" t="n">
        <v>55</v>
      </c>
      <c r="B64" s="31" t="s">
        <v>78</v>
      </c>
      <c r="C64" s="20" t="s">
        <v>79</v>
      </c>
      <c r="D64" s="30" t="s">
        <v>80</v>
      </c>
      <c r="E64" s="22" t="n">
        <v>389129</v>
      </c>
      <c r="F64" s="23" t="n">
        <f aca="false">'Formato presentación oferta'!F64</f>
        <v>260023</v>
      </c>
      <c r="G64" s="24" t="n">
        <f aca="false">IF(F64="","ÍTEM SIN DILIGENCIAR",IF(ROUND(F64*1.19,0)&lt;=0,"NO SE ADMITEN VALORES EN CERO",IF(ROUND(F64*1.19,0)&gt;E64,"SUPERA PRECIO TECHO",ROUND(F64*1.19,0))))</f>
        <v>309427</v>
      </c>
      <c r="H64" s="54" t="n">
        <f aca="false">ROUND($G64*H$8,0)</f>
        <v>241353</v>
      </c>
      <c r="I64" s="54" t="n">
        <f aca="false">ROUND($G64*I$8,0)</f>
        <v>30943</v>
      </c>
      <c r="J64" s="54" t="n">
        <f aca="false">ROUND($G64*J$8,0)</f>
        <v>3094</v>
      </c>
      <c r="K64" s="54" t="n">
        <f aca="false">$G64-H64-I64-J64</f>
        <v>34037</v>
      </c>
      <c r="L64" s="54" t="n">
        <v>322094</v>
      </c>
      <c r="M64" s="55" t="n">
        <f aca="false">1-F64/L64</f>
        <v>0.192710823548405</v>
      </c>
    </row>
    <row r="65" s="27" customFormat="true" ht="27" hidden="false" customHeight="true" outlineLevel="0" collapsed="false">
      <c r="A65" s="18" t="n">
        <v>56</v>
      </c>
      <c r="B65" s="31" t="s">
        <v>78</v>
      </c>
      <c r="C65" s="20" t="s">
        <v>81</v>
      </c>
      <c r="D65" s="30" t="s">
        <v>80</v>
      </c>
      <c r="E65" s="22" t="n">
        <v>95200</v>
      </c>
      <c r="F65" s="23" t="n">
        <f aca="false">'Formato presentación oferta'!F65</f>
        <v>63614</v>
      </c>
      <c r="G65" s="24" t="n">
        <f aca="false">IF(F65="","ÍTEM SIN DILIGENCIAR",IF(ROUND(F65*1.19,0)&lt;=0,"NO SE ADMITEN VALORES EN CERO",IF(ROUND(F65*1.19,0)&gt;E65,"SUPERA PRECIO TECHO",ROUND(F65*1.19,0))))</f>
        <v>75701</v>
      </c>
      <c r="H65" s="54" t="n">
        <f aca="false">ROUND($G65*H$8,0)</f>
        <v>59047</v>
      </c>
      <c r="I65" s="54" t="n">
        <f aca="false">ROUND($G65*I$8,0)</f>
        <v>7570</v>
      </c>
      <c r="J65" s="54" t="n">
        <f aca="false">ROUND($G65*J$8,0)</f>
        <v>757</v>
      </c>
      <c r="K65" s="54" t="n">
        <f aca="false">$G65-H65-I65-J65</f>
        <v>8327</v>
      </c>
      <c r="L65" s="54" t="n">
        <v>78800</v>
      </c>
      <c r="M65" s="55" t="n">
        <f aca="false">1-F65/L65</f>
        <v>0.192715736040609</v>
      </c>
    </row>
    <row r="66" s="27" customFormat="true" ht="13.5" hidden="false" customHeight="false" outlineLevel="0" collapsed="false">
      <c r="A66" s="18" t="n">
        <v>57</v>
      </c>
      <c r="B66" s="31" t="s">
        <v>78</v>
      </c>
      <c r="C66" s="20" t="s">
        <v>82</v>
      </c>
      <c r="D66" s="30" t="s">
        <v>80</v>
      </c>
      <c r="E66" s="22" t="n">
        <v>371280</v>
      </c>
      <c r="F66" s="23" t="n">
        <f aca="false">'Formato presentación oferta'!F66</f>
        <v>248096</v>
      </c>
      <c r="G66" s="24" t="n">
        <f aca="false">IF(F66="","ÍTEM SIN DILIGENCIAR",IF(ROUND(F66*1.19,0)&lt;=0,"NO SE ADMITEN VALORES EN CERO",IF(ROUND(F66*1.19,0)&gt;E66,"SUPERA PRECIO TECHO",ROUND(F66*1.19,0))))</f>
        <v>295234</v>
      </c>
      <c r="H66" s="54" t="n">
        <f aca="false">ROUND($G66*H$8,0)</f>
        <v>230283</v>
      </c>
      <c r="I66" s="54" t="n">
        <f aca="false">ROUND($G66*I$8,0)</f>
        <v>29523</v>
      </c>
      <c r="J66" s="54" t="n">
        <f aca="false">ROUND($G66*J$8,0)</f>
        <v>2952</v>
      </c>
      <c r="K66" s="54" t="n">
        <f aca="false">$G66-H66-I66-J66</f>
        <v>32476</v>
      </c>
      <c r="L66" s="54" t="n">
        <v>307320</v>
      </c>
      <c r="M66" s="55" t="n">
        <f aca="false">1-F66/L66</f>
        <v>0.192711180528439</v>
      </c>
    </row>
    <row r="67" s="27" customFormat="true" ht="27" hidden="false" customHeight="true" outlineLevel="0" collapsed="false">
      <c r="A67" s="18" t="n">
        <v>58</v>
      </c>
      <c r="B67" s="31" t="s">
        <v>78</v>
      </c>
      <c r="C67" s="20" t="s">
        <v>83</v>
      </c>
      <c r="D67" s="30" t="s">
        <v>80</v>
      </c>
      <c r="E67" s="22" t="n">
        <v>142800</v>
      </c>
      <c r="F67" s="23" t="n">
        <f aca="false">'Formato presentación oferta'!F67</f>
        <v>95422</v>
      </c>
      <c r="G67" s="24" t="n">
        <f aca="false">IF(F67="","ÍTEM SIN DILIGENCIAR",IF(ROUND(F67*1.19,0)&lt;=0,"NO SE ADMITEN VALORES EN CERO",IF(ROUND(F67*1.19,0)&gt;E67,"SUPERA PRECIO TECHO",ROUND(F67*1.19,0))))</f>
        <v>113552</v>
      </c>
      <c r="H67" s="54" t="n">
        <f aca="false">ROUND($G67*H$8,0)</f>
        <v>88571</v>
      </c>
      <c r="I67" s="54" t="n">
        <f aca="false">ROUND($G67*I$8,0)</f>
        <v>11355</v>
      </c>
      <c r="J67" s="54" t="n">
        <f aca="false">ROUND($G67*J$8,0)</f>
        <v>1136</v>
      </c>
      <c r="K67" s="54" t="n">
        <f aca="false">$G67-H67-I67-J67</f>
        <v>12490</v>
      </c>
      <c r="L67" s="54" t="n">
        <v>118200</v>
      </c>
      <c r="M67" s="55" t="n">
        <f aca="false">1-F67/L67</f>
        <v>0.192707275803723</v>
      </c>
    </row>
    <row r="68" s="27" customFormat="true" ht="13.5" hidden="false" customHeight="false" outlineLevel="0" collapsed="false">
      <c r="A68" s="18" t="n">
        <v>59</v>
      </c>
      <c r="B68" s="31" t="s">
        <v>78</v>
      </c>
      <c r="C68" s="20" t="s">
        <v>84</v>
      </c>
      <c r="D68" s="30" t="s">
        <v>80</v>
      </c>
      <c r="E68" s="22" t="n">
        <v>1428000</v>
      </c>
      <c r="F68" s="23" t="n">
        <f aca="false">'Formato presentación oferta'!F68</f>
        <v>954215</v>
      </c>
      <c r="G68" s="24" t="n">
        <f aca="false">IF(F68="","ÍTEM SIN DILIGENCIAR",IF(ROUND(F68*1.19,0)&lt;=0,"NO SE ADMITEN VALORES EN CERO",IF(ROUND(F68*1.19,0)&gt;E68,"SUPERA PRECIO TECHO",ROUND(F68*1.19,0))))</f>
        <v>1135516</v>
      </c>
      <c r="H68" s="54" t="n">
        <f aca="false">ROUND($G68*H$8,0)</f>
        <v>885702</v>
      </c>
      <c r="I68" s="54" t="n">
        <f aca="false">ROUND($G68*I$8,0)</f>
        <v>113552</v>
      </c>
      <c r="J68" s="54" t="n">
        <f aca="false">ROUND($G68*J$8,0)</f>
        <v>11355</v>
      </c>
      <c r="K68" s="54" t="n">
        <f aca="false">$G68-H68-I68-J68</f>
        <v>124907</v>
      </c>
      <c r="L68" s="54" t="n">
        <v>1182000</v>
      </c>
      <c r="M68" s="55" t="n">
        <f aca="false">1-F68/L68</f>
        <v>0.192711505922166</v>
      </c>
    </row>
    <row r="69" s="27" customFormat="true" ht="27" hidden="false" customHeight="true" outlineLevel="0" collapsed="false">
      <c r="A69" s="18" t="n">
        <v>60</v>
      </c>
      <c r="B69" s="31" t="s">
        <v>78</v>
      </c>
      <c r="C69" s="20" t="s">
        <v>85</v>
      </c>
      <c r="D69" s="30" t="s">
        <v>80</v>
      </c>
      <c r="E69" s="22" t="n">
        <v>297500</v>
      </c>
      <c r="F69" s="23" t="n">
        <f aca="false">'Formato presentación oferta'!F69</f>
        <v>198795</v>
      </c>
      <c r="G69" s="24" t="n">
        <f aca="false">IF(F69="","ÍTEM SIN DILIGENCIAR",IF(ROUND(F69*1.19,0)&lt;=0,"NO SE ADMITEN VALORES EN CERO",IF(ROUND(F69*1.19,0)&gt;E69,"SUPERA PRECIO TECHO",ROUND(F69*1.19,0))))</f>
        <v>236566</v>
      </c>
      <c r="H69" s="54" t="n">
        <f aca="false">ROUND($G69*H$8,0)</f>
        <v>184521</v>
      </c>
      <c r="I69" s="54" t="n">
        <f aca="false">ROUND($G69*I$8,0)</f>
        <v>23657</v>
      </c>
      <c r="J69" s="54" t="n">
        <f aca="false">ROUND($G69*J$8,0)</f>
        <v>2366</v>
      </c>
      <c r="K69" s="54" t="n">
        <f aca="false">$G69-H69-I69-J69</f>
        <v>26022</v>
      </c>
      <c r="L69" s="54" t="n">
        <v>246250</v>
      </c>
      <c r="M69" s="55" t="n">
        <f aca="false">1-F69/L69</f>
        <v>0.192710659898477</v>
      </c>
    </row>
    <row r="70" s="27" customFormat="true" ht="27" hidden="false" customHeight="true" outlineLevel="0" collapsed="false">
      <c r="A70" s="18" t="n">
        <v>61</v>
      </c>
      <c r="B70" s="31" t="s">
        <v>78</v>
      </c>
      <c r="C70" s="20" t="s">
        <v>86</v>
      </c>
      <c r="D70" s="30" t="s">
        <v>80</v>
      </c>
      <c r="E70" s="22" t="n">
        <v>416500</v>
      </c>
      <c r="F70" s="23" t="n">
        <f aca="false">'Formato presentación oferta'!F70</f>
        <v>278313</v>
      </c>
      <c r="G70" s="24" t="n">
        <f aca="false">IF(F70="","ÍTEM SIN DILIGENCIAR",IF(ROUND(F70*1.19,0)&lt;=0,"NO SE ADMITEN VALORES EN CERO",IF(ROUND(F70*1.19,0)&gt;E70,"SUPERA PRECIO TECHO",ROUND(F70*1.19,0))))</f>
        <v>331192</v>
      </c>
      <c r="H70" s="54" t="n">
        <f aca="false">ROUND($G70*H$8,0)</f>
        <v>258330</v>
      </c>
      <c r="I70" s="54" t="n">
        <f aca="false">ROUND($G70*I$8,0)</f>
        <v>33119</v>
      </c>
      <c r="J70" s="54" t="n">
        <f aca="false">ROUND($G70*J$8,0)</f>
        <v>3312</v>
      </c>
      <c r="K70" s="54" t="n">
        <f aca="false">$G70-H70-I70-J70</f>
        <v>36431</v>
      </c>
      <c r="L70" s="54" t="n">
        <v>344750</v>
      </c>
      <c r="M70" s="55" t="n">
        <f aca="false">1-F70/L70</f>
        <v>0.192710659898477</v>
      </c>
    </row>
    <row r="71" s="27" customFormat="true" ht="27" hidden="false" customHeight="true" outlineLevel="0" collapsed="false">
      <c r="A71" s="18" t="n">
        <v>62</v>
      </c>
      <c r="B71" s="31" t="s">
        <v>78</v>
      </c>
      <c r="C71" s="20" t="s">
        <v>87</v>
      </c>
      <c r="D71" s="30" t="s">
        <v>80</v>
      </c>
      <c r="E71" s="22" t="n">
        <v>261800</v>
      </c>
      <c r="F71" s="23" t="n">
        <f aca="false">'Formato presentación oferta'!F71</f>
        <v>174939</v>
      </c>
      <c r="G71" s="24" t="n">
        <f aca="false">IF(F71="","ÍTEM SIN DILIGENCIAR",IF(ROUND(F71*1.19,0)&lt;=0,"NO SE ADMITEN VALORES EN CERO",IF(ROUND(F71*1.19,0)&gt;E71,"SUPERA PRECIO TECHO",ROUND(F71*1.19,0))))</f>
        <v>208177</v>
      </c>
      <c r="H71" s="54" t="n">
        <f aca="false">ROUND($G71*H$8,0)</f>
        <v>162378</v>
      </c>
      <c r="I71" s="54" t="n">
        <f aca="false">ROUND($G71*I$8,0)</f>
        <v>20818</v>
      </c>
      <c r="J71" s="54" t="n">
        <f aca="false">ROUND($G71*J$8,0)</f>
        <v>2082</v>
      </c>
      <c r="K71" s="54" t="n">
        <f aca="false">$G71-H71-I71-J71</f>
        <v>22899</v>
      </c>
      <c r="L71" s="54" t="n">
        <v>216700</v>
      </c>
      <c r="M71" s="55" t="n">
        <f aca="false">1-F71/L71</f>
        <v>0.192713428703276</v>
      </c>
    </row>
    <row r="72" s="27" customFormat="true" ht="41.25" hidden="false" customHeight="true" outlineLevel="0" collapsed="false">
      <c r="A72" s="18" t="n">
        <v>63</v>
      </c>
      <c r="B72" s="31" t="s">
        <v>78</v>
      </c>
      <c r="C72" s="20" t="s">
        <v>88</v>
      </c>
      <c r="D72" s="30" t="s">
        <v>80</v>
      </c>
      <c r="E72" s="22" t="n">
        <v>1188488</v>
      </c>
      <c r="F72" s="23" t="n">
        <f aca="false">'Formato presentación oferta'!F72</f>
        <v>794168</v>
      </c>
      <c r="G72" s="24" t="n">
        <f aca="false">IF(F72="","ÍTEM SIN DILIGENCIAR",IF(ROUND(F72*1.19,0)&lt;=0,"NO SE ADMITEN VALORES EN CERO",IF(ROUND(F72*1.19,0)&gt;E72,"SUPERA PRECIO TECHO",ROUND(F72*1.19,0))))</f>
        <v>945060</v>
      </c>
      <c r="H72" s="54" t="n">
        <f aca="false">ROUND($G72*H$8,0)</f>
        <v>737147</v>
      </c>
      <c r="I72" s="54" t="n">
        <f aca="false">ROUND($G72*I$8,0)</f>
        <v>94506</v>
      </c>
      <c r="J72" s="54" t="n">
        <f aca="false">ROUND($G72*J$8,0)</f>
        <v>9451</v>
      </c>
      <c r="K72" s="54" t="n">
        <f aca="false">$G72-H72-I72-J72</f>
        <v>103956</v>
      </c>
      <c r="L72" s="54" t="n">
        <v>983748</v>
      </c>
      <c r="M72" s="55" t="n">
        <f aca="false">1-F72/L72</f>
        <v>0.192711954687583</v>
      </c>
    </row>
    <row r="73" s="27" customFormat="true" ht="41.25" hidden="false" customHeight="true" outlineLevel="0" collapsed="false">
      <c r="A73" s="18" t="n">
        <v>64</v>
      </c>
      <c r="B73" s="31" t="s">
        <v>78</v>
      </c>
      <c r="C73" s="20" t="s">
        <v>89</v>
      </c>
      <c r="D73" s="30" t="s">
        <v>80</v>
      </c>
      <c r="E73" s="22" t="n">
        <v>1899944</v>
      </c>
      <c r="F73" s="23" t="n">
        <f aca="false">'Formato presentación oferta'!F73</f>
        <v>1269576</v>
      </c>
      <c r="G73" s="24" t="n">
        <f aca="false">IF(F73="","ÍTEM SIN DILIGENCIAR",IF(ROUND(F73*1.19,0)&lt;=0,"NO SE ADMITEN VALORES EN CERO",IF(ROUND(F73*1.19,0)&gt;E73,"SUPERA PRECIO TECHO",ROUND(F73*1.19,0))))</f>
        <v>1510795</v>
      </c>
      <c r="H73" s="54" t="n">
        <f aca="false">ROUND($G73*H$8,0)</f>
        <v>1178420</v>
      </c>
      <c r="I73" s="54" t="n">
        <f aca="false">ROUND($G73*I$8,0)</f>
        <v>151080</v>
      </c>
      <c r="J73" s="54" t="n">
        <f aca="false">ROUND($G73*J$8,0)</f>
        <v>15108</v>
      </c>
      <c r="K73" s="54" t="n">
        <f aca="false">$G73-H73-I73-J73</f>
        <v>166187</v>
      </c>
      <c r="L73" s="54" t="n">
        <v>1572642</v>
      </c>
      <c r="M73" s="55" t="n">
        <f aca="false">1-F73/L73</f>
        <v>0.192711373599332</v>
      </c>
    </row>
    <row r="74" s="27" customFormat="true" ht="41.25" hidden="false" customHeight="true" outlineLevel="0" collapsed="false">
      <c r="A74" s="18" t="n">
        <v>65</v>
      </c>
      <c r="B74" s="31" t="s">
        <v>78</v>
      </c>
      <c r="C74" s="20" t="s">
        <v>90</v>
      </c>
      <c r="D74" s="30" t="s">
        <v>80</v>
      </c>
      <c r="E74" s="22" t="n">
        <v>1709431</v>
      </c>
      <c r="F74" s="23" t="n">
        <f aca="false">'Formato presentación oferta'!F74</f>
        <v>1142271</v>
      </c>
      <c r="G74" s="24" t="n">
        <f aca="false">IF(F74="","ÍTEM SIN DILIGENCIAR",IF(ROUND(F74*1.19,0)&lt;=0,"NO SE ADMITEN VALORES EN CERO",IF(ROUND(F74*1.19,0)&gt;E74,"SUPERA PRECIO TECHO",ROUND(F74*1.19,0))))</f>
        <v>1359302</v>
      </c>
      <c r="H74" s="54" t="n">
        <f aca="false">ROUND($G74*H$8,0)</f>
        <v>1060256</v>
      </c>
      <c r="I74" s="54" t="n">
        <f aca="false">ROUND($G74*I$8,0)</f>
        <v>135930</v>
      </c>
      <c r="J74" s="54" t="n">
        <f aca="false">ROUND($G74*J$8,0)</f>
        <v>13593</v>
      </c>
      <c r="K74" s="54" t="n">
        <f aca="false">$G74-H74-I74-J74</f>
        <v>149523</v>
      </c>
      <c r="L74" s="54" t="n">
        <v>1414948</v>
      </c>
      <c r="M74" s="55" t="n">
        <f aca="false">1-F74/L74</f>
        <v>0.192711675623415</v>
      </c>
    </row>
    <row r="75" s="27" customFormat="true" ht="41.25" hidden="false" customHeight="true" outlineLevel="0" collapsed="false">
      <c r="A75" s="18" t="n">
        <v>66</v>
      </c>
      <c r="B75" s="31" t="s">
        <v>78</v>
      </c>
      <c r="C75" s="20" t="s">
        <v>91</v>
      </c>
      <c r="D75" s="30" t="s">
        <v>80</v>
      </c>
      <c r="E75" s="22" t="n">
        <v>2517767</v>
      </c>
      <c r="F75" s="23" t="n">
        <f aca="false">'Formato presentación oferta'!F75</f>
        <v>1682416</v>
      </c>
      <c r="G75" s="24" t="n">
        <f aca="false">IF(F75="","ÍTEM SIN DILIGENCIAR",IF(ROUND(F75*1.19,0)&lt;=0,"NO SE ADMITEN VALORES EN CERO",IF(ROUND(F75*1.19,0)&gt;E75,"SUPERA PRECIO TECHO",ROUND(F75*1.19,0))))</f>
        <v>2002075</v>
      </c>
      <c r="H75" s="54" t="n">
        <f aca="false">ROUND($G75*H$8,0)</f>
        <v>1561619</v>
      </c>
      <c r="I75" s="54" t="n">
        <f aca="false">ROUND($G75*I$8,0)</f>
        <v>200208</v>
      </c>
      <c r="J75" s="54" t="n">
        <f aca="false">ROUND($G75*J$8,0)</f>
        <v>20021</v>
      </c>
      <c r="K75" s="54" t="n">
        <f aca="false">$G75-H75-I75-J75</f>
        <v>220227</v>
      </c>
      <c r="L75" s="54" t="n">
        <v>2084033</v>
      </c>
      <c r="M75" s="55" t="n">
        <f aca="false">1-F75/L75</f>
        <v>0.192711439790061</v>
      </c>
    </row>
    <row r="76" s="27" customFormat="true" ht="41.25" hidden="false" customHeight="true" outlineLevel="0" collapsed="false">
      <c r="A76" s="18" t="n">
        <v>67</v>
      </c>
      <c r="B76" s="31" t="s">
        <v>78</v>
      </c>
      <c r="C76" s="20" t="s">
        <v>92</v>
      </c>
      <c r="D76" s="30" t="s">
        <v>80</v>
      </c>
      <c r="E76" s="22" t="n">
        <v>3196617</v>
      </c>
      <c r="F76" s="23" t="n">
        <f aca="false">'Formato presentación oferta'!F76</f>
        <v>2136035</v>
      </c>
      <c r="G76" s="24" t="n">
        <f aca="false">IF(F76="","ÍTEM SIN DILIGENCIAR",IF(ROUND(F76*1.19,0)&lt;=0,"NO SE ADMITEN VALORES EN CERO",IF(ROUND(F76*1.19,0)&gt;E76,"SUPERA PRECIO TECHO",ROUND(F76*1.19,0))))</f>
        <v>2541882</v>
      </c>
      <c r="H76" s="54" t="n">
        <f aca="false">ROUND($G76*H$8,0)</f>
        <v>1982668</v>
      </c>
      <c r="I76" s="54" t="n">
        <f aca="false">ROUND($G76*I$8,0)</f>
        <v>254188</v>
      </c>
      <c r="J76" s="54" t="n">
        <f aca="false">ROUND($G76*J$8,0)</f>
        <v>25419</v>
      </c>
      <c r="K76" s="54" t="n">
        <f aca="false">$G76-H76-I76-J76</f>
        <v>279607</v>
      </c>
      <c r="L76" s="54" t="n">
        <v>2645938</v>
      </c>
      <c r="M76" s="55" t="n">
        <f aca="false">1-F76/L76</f>
        <v>0.192711620604867</v>
      </c>
    </row>
    <row r="77" s="27" customFormat="true" ht="41.25" hidden="false" customHeight="true" outlineLevel="0" collapsed="false">
      <c r="A77" s="18" t="n">
        <v>68</v>
      </c>
      <c r="B77" s="31" t="s">
        <v>78</v>
      </c>
      <c r="C77" s="20" t="s">
        <v>93</v>
      </c>
      <c r="D77" s="30" t="s">
        <v>80</v>
      </c>
      <c r="E77" s="22" t="n">
        <v>3321829</v>
      </c>
      <c r="F77" s="23" t="n">
        <f aca="false">'Formato presentación oferta'!F77</f>
        <v>2219704</v>
      </c>
      <c r="G77" s="24" t="n">
        <f aca="false">IF(F77="","ÍTEM SIN DILIGENCIAR",IF(ROUND(F77*1.19,0)&lt;=0,"NO SE ADMITEN VALORES EN CERO",IF(ROUND(F77*1.19,0)&gt;E77,"SUPERA PRECIO TECHO",ROUND(F77*1.19,0))))</f>
        <v>2641448</v>
      </c>
      <c r="H77" s="54" t="n">
        <f aca="false">ROUND($G77*H$8,0)</f>
        <v>2060329</v>
      </c>
      <c r="I77" s="54" t="n">
        <f aca="false">ROUND($G77*I$8,0)</f>
        <v>264145</v>
      </c>
      <c r="J77" s="54" t="n">
        <f aca="false">ROUND($G77*J$8,0)</f>
        <v>26414</v>
      </c>
      <c r="K77" s="54" t="n">
        <f aca="false">$G77-H77-I77-J77</f>
        <v>290560</v>
      </c>
      <c r="L77" s="54" t="n">
        <v>2749580</v>
      </c>
      <c r="M77" s="55" t="n">
        <f aca="false">1-F77/L77</f>
        <v>0.192711614137432</v>
      </c>
    </row>
    <row r="78" s="27" customFormat="true" ht="13.5" hidden="false" customHeight="false" outlineLevel="0" collapsed="false">
      <c r="A78" s="18" t="n">
        <v>69</v>
      </c>
      <c r="B78" s="31" t="s">
        <v>94</v>
      </c>
      <c r="C78" s="20" t="s">
        <v>95</v>
      </c>
      <c r="D78" s="30" t="s">
        <v>80</v>
      </c>
      <c r="E78" s="22" t="n">
        <v>190400</v>
      </c>
      <c r="F78" s="23" t="n">
        <f aca="false">'Formato presentación oferta'!F78</f>
        <v>127229</v>
      </c>
      <c r="G78" s="24" t="n">
        <f aca="false">IF(F78="","ÍTEM SIN DILIGENCIAR",IF(ROUND(F78*1.19,0)&lt;=0,"NO SE ADMITEN VALORES EN CERO",IF(ROUND(F78*1.19,0)&gt;E78,"SUPERA PRECIO TECHO",ROUND(F78*1.19,0))))</f>
        <v>151403</v>
      </c>
      <c r="H78" s="54" t="n">
        <f aca="false">ROUND($G78*H$8,0)</f>
        <v>118094</v>
      </c>
      <c r="I78" s="54" t="n">
        <f aca="false">ROUND($G78*I$8,0)</f>
        <v>15140</v>
      </c>
      <c r="J78" s="54" t="n">
        <f aca="false">ROUND($G78*J$8,0)</f>
        <v>1514</v>
      </c>
      <c r="K78" s="54" t="n">
        <f aca="false">$G78-H78-I78-J78</f>
        <v>16655</v>
      </c>
      <c r="L78" s="54" t="n">
        <v>157600</v>
      </c>
      <c r="M78" s="55" t="n">
        <f aca="false">1-F78/L78</f>
        <v>0.192709390862944</v>
      </c>
    </row>
    <row r="79" s="27" customFormat="true" ht="13.5" hidden="false" customHeight="false" outlineLevel="0" collapsed="false">
      <c r="A79" s="18" t="n">
        <v>70</v>
      </c>
      <c r="B79" s="31" t="s">
        <v>94</v>
      </c>
      <c r="C79" s="20" t="s">
        <v>96</v>
      </c>
      <c r="D79" s="30" t="s">
        <v>28</v>
      </c>
      <c r="E79" s="22" t="n">
        <v>2103432</v>
      </c>
      <c r="F79" s="23" t="n">
        <f aca="false">'Formato presentación oferta'!F79</f>
        <v>1405550</v>
      </c>
      <c r="G79" s="24" t="n">
        <f aca="false">IF(F79="","ÍTEM SIN DILIGENCIAR",IF(ROUND(F79*1.19,0)&lt;=0,"NO SE ADMITEN VALORES EN CERO",IF(ROUND(F79*1.19,0)&gt;E79,"SUPERA PRECIO TECHO",ROUND(F79*1.19,0))))</f>
        <v>1672605</v>
      </c>
      <c r="H79" s="54" t="n">
        <f aca="false">ROUND($G79*H$8,0)</f>
        <v>1304632</v>
      </c>
      <c r="I79" s="54" t="n">
        <f aca="false">ROUND($G79*I$8,0)</f>
        <v>167261</v>
      </c>
      <c r="J79" s="54" t="n">
        <f aca="false">ROUND($G79*J$8,0)</f>
        <v>16726</v>
      </c>
      <c r="K79" s="54" t="n">
        <f aca="false">$G79-H79-I79-J79</f>
        <v>183986</v>
      </c>
      <c r="L79" s="54" t="n">
        <v>1741075</v>
      </c>
      <c r="M79" s="55" t="n">
        <f aca="false">1-F79/L79</f>
        <v>0.19271139956636</v>
      </c>
    </row>
    <row r="80" s="27" customFormat="true" ht="13.5" hidden="false" customHeight="false" outlineLevel="0" collapsed="false">
      <c r="A80" s="18" t="n">
        <v>71</v>
      </c>
      <c r="B80" s="31" t="s">
        <v>94</v>
      </c>
      <c r="C80" s="20" t="s">
        <v>97</v>
      </c>
      <c r="D80" s="30" t="s">
        <v>28</v>
      </c>
      <c r="E80" s="22" t="n">
        <v>3568810</v>
      </c>
      <c r="F80" s="23" t="n">
        <f aca="false">'Formato presentación oferta'!F80</f>
        <v>2384742</v>
      </c>
      <c r="G80" s="24" t="n">
        <f aca="false">IF(F80="","ÍTEM SIN DILIGENCIAR",IF(ROUND(F80*1.19,0)&lt;=0,"NO SE ADMITEN VALORES EN CERO",IF(ROUND(F80*1.19,0)&gt;E80,"SUPERA PRECIO TECHO",ROUND(F80*1.19,0))))</f>
        <v>2837843</v>
      </c>
      <c r="H80" s="54" t="n">
        <f aca="false">ROUND($G80*H$8,0)</f>
        <v>2213518</v>
      </c>
      <c r="I80" s="54" t="n">
        <f aca="false">ROUND($G80*I$8,0)</f>
        <v>283784</v>
      </c>
      <c r="J80" s="54" t="n">
        <f aca="false">ROUND($G80*J$8,0)</f>
        <v>28378</v>
      </c>
      <c r="K80" s="54" t="n">
        <f aca="false">$G80-H80-I80-J80</f>
        <v>312163</v>
      </c>
      <c r="L80" s="54" t="n">
        <v>2954015</v>
      </c>
      <c r="M80" s="55" t="n">
        <f aca="false">1-F80/L80</f>
        <v>0.192711614531409</v>
      </c>
    </row>
    <row r="81" s="27" customFormat="true" ht="13.5" hidden="false" customHeight="false" outlineLevel="0" collapsed="false">
      <c r="A81" s="18" t="n">
        <v>72</v>
      </c>
      <c r="B81" s="31" t="s">
        <v>94</v>
      </c>
      <c r="C81" s="20" t="s">
        <v>98</v>
      </c>
      <c r="D81" s="30" t="s">
        <v>80</v>
      </c>
      <c r="E81" s="22" t="n">
        <v>119000</v>
      </c>
      <c r="F81" s="23" t="n">
        <f aca="false">'Formato presentación oferta'!F81</f>
        <v>79518</v>
      </c>
      <c r="G81" s="24" t="n">
        <f aca="false">IF(F81="","ÍTEM SIN DILIGENCIAR",IF(ROUND(F81*1.19,0)&lt;=0,"NO SE ADMITEN VALORES EN CERO",IF(ROUND(F81*1.19,0)&gt;E81,"SUPERA PRECIO TECHO",ROUND(F81*1.19,0))))</f>
        <v>94626</v>
      </c>
      <c r="H81" s="54" t="n">
        <f aca="false">ROUND($G81*H$8,0)</f>
        <v>73808</v>
      </c>
      <c r="I81" s="54" t="n">
        <f aca="false">ROUND($G81*I$8,0)</f>
        <v>9463</v>
      </c>
      <c r="J81" s="54" t="n">
        <f aca="false">ROUND($G81*J$8,0)</f>
        <v>946</v>
      </c>
      <c r="K81" s="54" t="n">
        <f aca="false">$G81-H81-I81-J81</f>
        <v>10409</v>
      </c>
      <c r="L81" s="54" t="n">
        <v>98500</v>
      </c>
      <c r="M81" s="55" t="n">
        <f aca="false">1-F81/L81</f>
        <v>0.192710659898477</v>
      </c>
    </row>
    <row r="82" s="27" customFormat="true" ht="13.5" hidden="false" customHeight="false" outlineLevel="0" collapsed="false">
      <c r="A82" s="18" t="n">
        <v>73</v>
      </c>
      <c r="B82" s="31" t="s">
        <v>94</v>
      </c>
      <c r="C82" s="20" t="s">
        <v>99</v>
      </c>
      <c r="D82" s="30" t="s">
        <v>80</v>
      </c>
      <c r="E82" s="22" t="n">
        <v>128772</v>
      </c>
      <c r="F82" s="23" t="n">
        <f aca="false">'Formato presentación oferta'!F82</f>
        <v>86046</v>
      </c>
      <c r="G82" s="24" t="n">
        <f aca="false">IF(F82="","ÍTEM SIN DILIGENCIAR",IF(ROUND(F82*1.19,0)&lt;=0,"NO SE ADMITEN VALORES EN CERO",IF(ROUND(F82*1.19,0)&gt;E82,"SUPERA PRECIO TECHO",ROUND(F82*1.19,0))))</f>
        <v>102395</v>
      </c>
      <c r="H82" s="54" t="n">
        <f aca="false">ROUND($G82*H$8,0)</f>
        <v>79868</v>
      </c>
      <c r="I82" s="54" t="n">
        <f aca="false">ROUND($G82*I$8,0)</f>
        <v>10240</v>
      </c>
      <c r="J82" s="54" t="n">
        <f aca="false">ROUND($G82*J$8,0)</f>
        <v>1024</v>
      </c>
      <c r="K82" s="54" t="n">
        <f aca="false">$G82-H82-I82-J82</f>
        <v>11263</v>
      </c>
      <c r="L82" s="54" t="n">
        <v>106587</v>
      </c>
      <c r="M82" s="55" t="n">
        <f aca="false">1-F82/L82</f>
        <v>0.19271580962031</v>
      </c>
    </row>
    <row r="83" s="27" customFormat="true" ht="13.5" hidden="false" customHeight="false" outlineLevel="0" collapsed="false">
      <c r="A83" s="18" t="n">
        <v>74</v>
      </c>
      <c r="B83" s="31" t="s">
        <v>94</v>
      </c>
      <c r="C83" s="20" t="s">
        <v>100</v>
      </c>
      <c r="D83" s="30" t="s">
        <v>80</v>
      </c>
      <c r="E83" s="22" t="n">
        <v>133280</v>
      </c>
      <c r="F83" s="23" t="n">
        <f aca="false">'Formato presentación oferta'!F83</f>
        <v>89060</v>
      </c>
      <c r="G83" s="24" t="n">
        <f aca="false">IF(F83="","ÍTEM SIN DILIGENCIAR",IF(ROUND(F83*1.19,0)&lt;=0,"NO SE ADMITEN VALORES EN CERO",IF(ROUND(F83*1.19,0)&gt;E83,"SUPERA PRECIO TECHO",ROUND(F83*1.19,0))))</f>
        <v>105981</v>
      </c>
      <c r="H83" s="54" t="n">
        <f aca="false">ROUND($G83*H$8,0)</f>
        <v>82665</v>
      </c>
      <c r="I83" s="54" t="n">
        <f aca="false">ROUND($G83*I$8,0)</f>
        <v>10598</v>
      </c>
      <c r="J83" s="54" t="n">
        <f aca="false">ROUND($G83*J$8,0)</f>
        <v>1060</v>
      </c>
      <c r="K83" s="54" t="n">
        <f aca="false">$G83-H83-I83-J83</f>
        <v>11658</v>
      </c>
      <c r="L83" s="54" t="n">
        <v>110320</v>
      </c>
      <c r="M83" s="55" t="n">
        <f aca="false">1-F83/L83</f>
        <v>0.192712110224801</v>
      </c>
    </row>
    <row r="84" s="27" customFormat="true" ht="13.5" hidden="false" customHeight="false" outlineLevel="0" collapsed="false">
      <c r="A84" s="18" t="n">
        <v>75</v>
      </c>
      <c r="B84" s="31" t="s">
        <v>94</v>
      </c>
      <c r="C84" s="20" t="s">
        <v>101</v>
      </c>
      <c r="D84" s="30" t="s">
        <v>80</v>
      </c>
      <c r="E84" s="22" t="n">
        <v>297500</v>
      </c>
      <c r="F84" s="23" t="n">
        <f aca="false">'Formato presentación oferta'!F84</f>
        <v>198795</v>
      </c>
      <c r="G84" s="24" t="n">
        <f aca="false">IF(F84="","ÍTEM SIN DILIGENCIAR",IF(ROUND(F84*1.19,0)&lt;=0,"NO SE ADMITEN VALORES EN CERO",IF(ROUND(F84*1.19,0)&gt;E84,"SUPERA PRECIO TECHO",ROUND(F84*1.19,0))))</f>
        <v>236566</v>
      </c>
      <c r="H84" s="54" t="n">
        <f aca="false">ROUND($G84*H$8,0)</f>
        <v>184521</v>
      </c>
      <c r="I84" s="54" t="n">
        <f aca="false">ROUND($G84*I$8,0)</f>
        <v>23657</v>
      </c>
      <c r="J84" s="54" t="n">
        <f aca="false">ROUND($G84*J$8,0)</f>
        <v>2366</v>
      </c>
      <c r="K84" s="54" t="n">
        <f aca="false">$G84-H84-I84-J84</f>
        <v>26022</v>
      </c>
      <c r="L84" s="54" t="n">
        <v>246250</v>
      </c>
      <c r="M84" s="55" t="n">
        <f aca="false">1-F84/L84</f>
        <v>0.192710659898477</v>
      </c>
    </row>
    <row r="85" s="27" customFormat="true" ht="54.75" hidden="false" customHeight="true" outlineLevel="0" collapsed="false">
      <c r="A85" s="18" t="n">
        <v>76</v>
      </c>
      <c r="B85" s="31" t="s">
        <v>94</v>
      </c>
      <c r="C85" s="20" t="s">
        <v>102</v>
      </c>
      <c r="D85" s="30" t="s">
        <v>80</v>
      </c>
      <c r="E85" s="22" t="n">
        <v>367019</v>
      </c>
      <c r="F85" s="23" t="n">
        <f aca="false">'Formato presentación oferta'!F85</f>
        <v>245248</v>
      </c>
      <c r="G85" s="24" t="n">
        <f aca="false">IF(F85="","ÍTEM SIN DILIGENCIAR",IF(ROUND(F85*1.19,0)&lt;=0,"NO SE ADMITEN VALORES EN CERO",IF(ROUND(F85*1.19,0)&gt;E85,"SUPERA PRECIO TECHO",ROUND(F85*1.19,0))))</f>
        <v>291845</v>
      </c>
      <c r="H85" s="54" t="n">
        <f aca="false">ROUND($G85*H$8,0)</f>
        <v>227639</v>
      </c>
      <c r="I85" s="54" t="n">
        <f aca="false">ROUND($G85*I$8,0)</f>
        <v>29185</v>
      </c>
      <c r="J85" s="54" t="n">
        <f aca="false">ROUND($G85*J$8,0)</f>
        <v>2918</v>
      </c>
      <c r="K85" s="54" t="n">
        <f aca="false">$G85-H85-I85-J85</f>
        <v>32103</v>
      </c>
      <c r="L85" s="54" t="n">
        <v>303792</v>
      </c>
      <c r="M85" s="55" t="n">
        <f aca="false">1-F85/L85</f>
        <v>0.192710802127772</v>
      </c>
    </row>
    <row r="86" s="27" customFormat="true" ht="54.75" hidden="false" customHeight="true" outlineLevel="0" collapsed="false">
      <c r="A86" s="18" t="n">
        <v>77</v>
      </c>
      <c r="B86" s="31" t="s">
        <v>94</v>
      </c>
      <c r="C86" s="20" t="s">
        <v>103</v>
      </c>
      <c r="D86" s="30" t="s">
        <v>80</v>
      </c>
      <c r="E86" s="22" t="n">
        <v>423422</v>
      </c>
      <c r="F86" s="23" t="n">
        <f aca="false">'Formato presentación oferta'!F86</f>
        <v>282937</v>
      </c>
      <c r="G86" s="24" t="n">
        <f aca="false">IF(F86="","ÍTEM SIN DILIGENCIAR",IF(ROUND(F86*1.19,0)&lt;=0,"NO SE ADMITEN VALORES EN CERO",IF(ROUND(F86*1.19,0)&gt;E86,"SUPERA PRECIO TECHO",ROUND(F86*1.19,0))))</f>
        <v>336695</v>
      </c>
      <c r="H86" s="54" t="n">
        <f aca="false">ROUND($G86*H$8,0)</f>
        <v>262622</v>
      </c>
      <c r="I86" s="54" t="n">
        <f aca="false">ROUND($G86*I$8,0)</f>
        <v>33670</v>
      </c>
      <c r="J86" s="54" t="n">
        <f aca="false">ROUND($G86*J$8,0)</f>
        <v>3367</v>
      </c>
      <c r="K86" s="54" t="n">
        <f aca="false">$G86-H86-I86-J86</f>
        <v>37036</v>
      </c>
      <c r="L86" s="54" t="n">
        <v>350478</v>
      </c>
      <c r="M86" s="55" t="n">
        <f aca="false">1-F86/L86</f>
        <v>0.19271109741553</v>
      </c>
    </row>
    <row r="87" s="27" customFormat="true" ht="54.75" hidden="false" customHeight="true" outlineLevel="0" collapsed="false">
      <c r="A87" s="18" t="n">
        <v>78</v>
      </c>
      <c r="B87" s="31" t="s">
        <v>94</v>
      </c>
      <c r="C87" s="20" t="s">
        <v>104</v>
      </c>
      <c r="D87" s="30" t="s">
        <v>80</v>
      </c>
      <c r="E87" s="22" t="n">
        <v>619681</v>
      </c>
      <c r="F87" s="23" t="n">
        <f aca="false">'Formato presentación oferta'!F87</f>
        <v>414081</v>
      </c>
      <c r="G87" s="24" t="n">
        <f aca="false">IF(F87="","ÍTEM SIN DILIGENCIAR",IF(ROUND(F87*1.19,0)&lt;=0,"NO SE ADMITEN VALORES EN CERO",IF(ROUND(F87*1.19,0)&gt;E87,"SUPERA PRECIO TECHO",ROUND(F87*1.19,0))))</f>
        <v>492756</v>
      </c>
      <c r="H87" s="54" t="n">
        <f aca="false">ROUND($G87*H$8,0)</f>
        <v>384350</v>
      </c>
      <c r="I87" s="54" t="n">
        <f aca="false">ROUND($G87*I$8,0)</f>
        <v>49276</v>
      </c>
      <c r="J87" s="54" t="n">
        <f aca="false">ROUND($G87*J$8,0)</f>
        <v>4928</v>
      </c>
      <c r="K87" s="54" t="n">
        <f aca="false">$G87-H87-I87-J87</f>
        <v>54202</v>
      </c>
      <c r="L87" s="54" t="n">
        <v>512928</v>
      </c>
      <c r="M87" s="55" t="n">
        <f aca="false">1-F87/L87</f>
        <v>0.192711257720382</v>
      </c>
    </row>
    <row r="88" s="27" customFormat="true" ht="54.75" hidden="false" customHeight="true" outlineLevel="0" collapsed="false">
      <c r="A88" s="18" t="n">
        <v>79</v>
      </c>
      <c r="B88" s="31" t="s">
        <v>94</v>
      </c>
      <c r="C88" s="20" t="s">
        <v>105</v>
      </c>
      <c r="D88" s="30" t="s">
        <v>80</v>
      </c>
      <c r="E88" s="22" t="n">
        <v>1047200</v>
      </c>
      <c r="F88" s="23" t="n">
        <f aca="false">'Formato presentación oferta'!F88</f>
        <v>699758</v>
      </c>
      <c r="G88" s="24" t="n">
        <f aca="false">IF(F88="","ÍTEM SIN DILIGENCIAR",IF(ROUND(F88*1.19,0)&lt;=0,"NO SE ADMITEN VALORES EN CERO",IF(ROUND(F88*1.19,0)&gt;E88,"SUPERA PRECIO TECHO",ROUND(F88*1.19,0))))</f>
        <v>832712</v>
      </c>
      <c r="H88" s="54" t="n">
        <f aca="false">ROUND($G88*H$8,0)</f>
        <v>649515</v>
      </c>
      <c r="I88" s="54" t="n">
        <f aca="false">ROUND($G88*I$8,0)</f>
        <v>83271</v>
      </c>
      <c r="J88" s="54" t="n">
        <f aca="false">ROUND($G88*J$8,0)</f>
        <v>8327</v>
      </c>
      <c r="K88" s="54" t="n">
        <f aca="false">$G88-H88-I88-J88</f>
        <v>91599</v>
      </c>
      <c r="L88" s="54" t="n">
        <v>866800</v>
      </c>
      <c r="M88" s="55" t="n">
        <f aca="false">1-F88/L88</f>
        <v>0.192711121365944</v>
      </c>
    </row>
    <row r="89" s="27" customFormat="true" ht="54.75" hidden="false" customHeight="true" outlineLevel="0" collapsed="false">
      <c r="A89" s="18" t="n">
        <v>80</v>
      </c>
      <c r="B89" s="31" t="s">
        <v>94</v>
      </c>
      <c r="C89" s="20" t="s">
        <v>106</v>
      </c>
      <c r="D89" s="30" t="s">
        <v>80</v>
      </c>
      <c r="E89" s="22" t="n">
        <v>11899623</v>
      </c>
      <c r="F89" s="23" t="n">
        <f aca="false">'Formato presentación oferta'!F89</f>
        <v>7265598</v>
      </c>
      <c r="G89" s="24" t="n">
        <f aca="false">IF(F89="","ÍTEM SIN DILIGENCIAR",IF(ROUND(F89*1.19,0)&lt;=0,"NO SE ADMITEN VALORES EN CERO",IF(ROUND(F89*1.19,0)&gt;E89,"SUPERA PRECIO TECHO",ROUND(F89*1.19,0))))</f>
        <v>8646062</v>
      </c>
      <c r="H89" s="54" t="n">
        <f aca="false">ROUND($G89*H$8,0)</f>
        <v>6743928</v>
      </c>
      <c r="I89" s="54" t="n">
        <f aca="false">ROUND($G89*I$8,0)</f>
        <v>864606</v>
      </c>
      <c r="J89" s="54" t="n">
        <f aca="false">ROUND($G89*J$8,0)</f>
        <v>86461</v>
      </c>
      <c r="K89" s="54" t="n">
        <f aca="false">$G89-H89-I89-J89</f>
        <v>951067</v>
      </c>
      <c r="L89" s="54" t="n">
        <v>9000000</v>
      </c>
      <c r="M89" s="55" t="n">
        <f aca="false">1-F89/L89</f>
        <v>0.192711333333333</v>
      </c>
    </row>
    <row r="90" s="27" customFormat="true" ht="54.75" hidden="false" customHeight="true" outlineLevel="0" collapsed="false">
      <c r="A90" s="18" t="n">
        <v>81</v>
      </c>
      <c r="B90" s="31" t="s">
        <v>94</v>
      </c>
      <c r="C90" s="20" t="s">
        <v>107</v>
      </c>
      <c r="D90" s="30" t="s">
        <v>80</v>
      </c>
      <c r="E90" s="22" t="n">
        <v>4165000</v>
      </c>
      <c r="F90" s="23" t="n">
        <f aca="false">'Formato presentación oferta'!F90</f>
        <v>2783127</v>
      </c>
      <c r="G90" s="24" t="n">
        <f aca="false">IF(F90="","ÍTEM SIN DILIGENCIAR",IF(ROUND(F90*1.19,0)&lt;=0,"NO SE ADMITEN VALORES EN CERO",IF(ROUND(F90*1.19,0)&gt;E90,"SUPERA PRECIO TECHO",ROUND(F90*1.19,0))))</f>
        <v>3311921</v>
      </c>
      <c r="H90" s="54" t="n">
        <f aca="false">ROUND($G90*H$8,0)</f>
        <v>2583298</v>
      </c>
      <c r="I90" s="54" t="n">
        <f aca="false">ROUND($G90*I$8,0)</f>
        <v>331192</v>
      </c>
      <c r="J90" s="54" t="n">
        <f aca="false">ROUND($G90*J$8,0)</f>
        <v>33119</v>
      </c>
      <c r="K90" s="54" t="n">
        <f aca="false">$G90-H90-I90-J90</f>
        <v>364312</v>
      </c>
      <c r="L90" s="54" t="n">
        <v>3447500</v>
      </c>
      <c r="M90" s="55" t="n">
        <f aca="false">1-F90/L90</f>
        <v>0.192711530094271</v>
      </c>
    </row>
    <row r="91" s="27" customFormat="true" ht="54.75" hidden="false" customHeight="true" outlineLevel="0" collapsed="false">
      <c r="A91" s="18" t="n">
        <v>82</v>
      </c>
      <c r="B91" s="31" t="s">
        <v>94</v>
      </c>
      <c r="C91" s="20" t="s">
        <v>108</v>
      </c>
      <c r="D91" s="30" t="s">
        <v>80</v>
      </c>
      <c r="E91" s="22" t="n">
        <v>5635487</v>
      </c>
      <c r="F91" s="23" t="n">
        <f aca="false">'Formato presentación oferta'!F91</f>
        <v>3765732</v>
      </c>
      <c r="G91" s="24" t="n">
        <f aca="false">IF(F91="","ÍTEM SIN DILIGENCIAR",IF(ROUND(F91*1.19,0)&lt;=0,"NO SE ADMITEN VALORES EN CERO",IF(ROUND(F91*1.19,0)&gt;E91,"SUPERA PRECIO TECHO",ROUND(F91*1.19,0))))</f>
        <v>4481221</v>
      </c>
      <c r="H91" s="54" t="n">
        <f aca="false">ROUND($G91*H$8,0)</f>
        <v>3495352</v>
      </c>
      <c r="I91" s="54" t="n">
        <f aca="false">ROUND($G91*I$8,0)</f>
        <v>448122</v>
      </c>
      <c r="J91" s="54" t="n">
        <f aca="false">ROUND($G91*J$8,0)</f>
        <v>44812</v>
      </c>
      <c r="K91" s="54" t="n">
        <f aca="false">$G91-H91-I91-J91</f>
        <v>492935</v>
      </c>
      <c r="L91" s="54" t="n">
        <v>4664667</v>
      </c>
      <c r="M91" s="55" t="n">
        <f aca="false">1-F91/L91</f>
        <v>0.192711505451515</v>
      </c>
    </row>
    <row r="92" s="27" customFormat="true" ht="54.75" hidden="false" customHeight="true" outlineLevel="0" collapsed="false">
      <c r="A92" s="18" t="n">
        <v>83</v>
      </c>
      <c r="B92" s="31" t="s">
        <v>94</v>
      </c>
      <c r="C92" s="20" t="s">
        <v>109</v>
      </c>
      <c r="D92" s="30" t="s">
        <v>80</v>
      </c>
      <c r="E92" s="22" t="n">
        <v>3332000</v>
      </c>
      <c r="F92" s="23" t="n">
        <f aca="false">'Formato presentación oferta'!F92</f>
        <v>2226502</v>
      </c>
      <c r="G92" s="24" t="n">
        <f aca="false">IF(F92="","ÍTEM SIN DILIGENCIAR",IF(ROUND(F92*1.19,0)&lt;=0,"NO SE ADMITEN VALORES EN CERO",IF(ROUND(F92*1.19,0)&gt;E92,"SUPERA PRECIO TECHO",ROUND(F92*1.19,0))))</f>
        <v>2649537</v>
      </c>
      <c r="H92" s="54" t="n">
        <f aca="false">ROUND($G92*H$8,0)</f>
        <v>2066639</v>
      </c>
      <c r="I92" s="54" t="n">
        <f aca="false">ROUND($G92*I$8,0)</f>
        <v>264954</v>
      </c>
      <c r="J92" s="54" t="n">
        <f aca="false">ROUND($G92*J$8,0)</f>
        <v>26495</v>
      </c>
      <c r="K92" s="54" t="n">
        <f aca="false">$G92-H92-I92-J92</f>
        <v>291449</v>
      </c>
      <c r="L92" s="54" t="n">
        <v>2758000</v>
      </c>
      <c r="M92" s="55" t="n">
        <f aca="false">1-F92/L92</f>
        <v>0.192711385061639</v>
      </c>
    </row>
    <row r="93" s="27" customFormat="true" ht="27" hidden="false" customHeight="true" outlineLevel="0" collapsed="false">
      <c r="A93" s="18" t="n">
        <v>84</v>
      </c>
      <c r="B93" s="31" t="s">
        <v>94</v>
      </c>
      <c r="C93" s="20" t="s">
        <v>110</v>
      </c>
      <c r="D93" s="30" t="s">
        <v>80</v>
      </c>
      <c r="E93" s="22" t="n">
        <v>226100</v>
      </c>
      <c r="F93" s="23" t="n">
        <f aca="false">'Formato presentación oferta'!F93</f>
        <v>151084</v>
      </c>
      <c r="G93" s="24" t="n">
        <f aca="false">IF(F93="","ÍTEM SIN DILIGENCIAR",IF(ROUND(F93*1.19,0)&lt;=0,"NO SE ADMITEN VALORES EN CERO",IF(ROUND(F93*1.19,0)&gt;E93,"SUPERA PRECIO TECHO",ROUND(F93*1.19,0))))</f>
        <v>179790</v>
      </c>
      <c r="H93" s="54" t="n">
        <f aca="false">ROUND($G93*H$8,0)</f>
        <v>140236</v>
      </c>
      <c r="I93" s="54" t="n">
        <f aca="false">ROUND($G93*I$8,0)</f>
        <v>17979</v>
      </c>
      <c r="J93" s="54" t="n">
        <f aca="false">ROUND($G93*J$8,0)</f>
        <v>1798</v>
      </c>
      <c r="K93" s="54" t="n">
        <f aca="false">$G93-H93-I93-J93</f>
        <v>19777</v>
      </c>
      <c r="L93" s="54" t="n">
        <v>187150</v>
      </c>
      <c r="M93" s="55" t="n">
        <f aca="false">1-F93/L93</f>
        <v>0.192711728559979</v>
      </c>
    </row>
    <row r="94" s="27" customFormat="true" ht="27" hidden="false" customHeight="true" outlineLevel="0" collapsed="false">
      <c r="A94" s="18" t="n">
        <v>85</v>
      </c>
      <c r="B94" s="31" t="s">
        <v>94</v>
      </c>
      <c r="C94" s="20" t="s">
        <v>111</v>
      </c>
      <c r="D94" s="30" t="s">
        <v>80</v>
      </c>
      <c r="E94" s="22" t="n">
        <v>470050</v>
      </c>
      <c r="F94" s="23" t="n">
        <f aca="false">'Formato presentación oferta'!F94</f>
        <v>314096</v>
      </c>
      <c r="G94" s="24" t="n">
        <f aca="false">IF(F94="","ÍTEM SIN DILIGENCIAR",IF(ROUND(F94*1.19,0)&lt;=0,"NO SE ADMITEN VALORES EN CERO",IF(ROUND(F94*1.19,0)&gt;E94,"SUPERA PRECIO TECHO",ROUND(F94*1.19,0))))</f>
        <v>373774</v>
      </c>
      <c r="H94" s="54" t="n">
        <f aca="false">ROUND($G94*H$8,0)</f>
        <v>291544</v>
      </c>
      <c r="I94" s="54" t="n">
        <f aca="false">ROUND($G94*I$8,0)</f>
        <v>37377</v>
      </c>
      <c r="J94" s="54" t="n">
        <f aca="false">ROUND($G94*J$8,0)</f>
        <v>3738</v>
      </c>
      <c r="K94" s="54" t="n">
        <f aca="false">$G94-H94-I94-J94</f>
        <v>41115</v>
      </c>
      <c r="L94" s="54" t="n">
        <v>389075</v>
      </c>
      <c r="M94" s="55" t="n">
        <f aca="false">1-F94/L94</f>
        <v>0.192710916918332</v>
      </c>
    </row>
    <row r="95" s="27" customFormat="true" ht="54.75" hidden="false" customHeight="true" outlineLevel="0" collapsed="false">
      <c r="A95" s="18" t="n">
        <v>86</v>
      </c>
      <c r="B95" s="31" t="s">
        <v>94</v>
      </c>
      <c r="C95" s="20" t="s">
        <v>112</v>
      </c>
      <c r="D95" s="30" t="s">
        <v>80</v>
      </c>
      <c r="E95" s="22" t="n">
        <v>821100</v>
      </c>
      <c r="F95" s="23" t="n">
        <f aca="false">'Formato presentación oferta'!F95</f>
        <v>548674</v>
      </c>
      <c r="G95" s="24" t="n">
        <f aca="false">IF(F95="","ÍTEM SIN DILIGENCIAR",IF(ROUND(F95*1.19,0)&lt;=0,"NO SE ADMITEN VALORES EN CERO",IF(ROUND(F95*1.19,0)&gt;E95,"SUPERA PRECIO TECHO",ROUND(F95*1.19,0))))</f>
        <v>652922</v>
      </c>
      <c r="H95" s="54" t="n">
        <f aca="false">ROUND($G95*H$8,0)</f>
        <v>509279</v>
      </c>
      <c r="I95" s="54" t="n">
        <f aca="false">ROUND($G95*I$8,0)</f>
        <v>65292</v>
      </c>
      <c r="J95" s="54" t="n">
        <f aca="false">ROUND($G95*J$8,0)</f>
        <v>6529</v>
      </c>
      <c r="K95" s="54" t="n">
        <f aca="false">$G95-H95-I95-J95</f>
        <v>71822</v>
      </c>
      <c r="L95" s="54" t="n">
        <v>679650</v>
      </c>
      <c r="M95" s="55" t="n">
        <f aca="false">1-F95/L95</f>
        <v>0.192710954167586</v>
      </c>
    </row>
    <row r="96" s="27" customFormat="true" ht="54.75" hidden="false" customHeight="true" outlineLevel="0" collapsed="false">
      <c r="A96" s="18" t="n">
        <v>87</v>
      </c>
      <c r="B96" s="31" t="s">
        <v>94</v>
      </c>
      <c r="C96" s="20" t="s">
        <v>113</v>
      </c>
      <c r="D96" s="30" t="s">
        <v>80</v>
      </c>
      <c r="E96" s="22" t="n">
        <v>1801205</v>
      </c>
      <c r="F96" s="23" t="n">
        <f aca="false">'Formato presentación oferta'!F96</f>
        <v>1203596</v>
      </c>
      <c r="G96" s="24" t="n">
        <f aca="false">IF(F96="","ÍTEM SIN DILIGENCIAR",IF(ROUND(F96*1.19,0)&lt;=0,"NO SE ADMITEN VALORES EN CERO",IF(ROUND(F96*1.19,0)&gt;E96,"SUPERA PRECIO TECHO",ROUND(F96*1.19,0))))</f>
        <v>1432279</v>
      </c>
      <c r="H96" s="54" t="n">
        <f aca="false">ROUND($G96*H$8,0)</f>
        <v>1117178</v>
      </c>
      <c r="I96" s="54" t="n">
        <f aca="false">ROUND($G96*I$8,0)</f>
        <v>143228</v>
      </c>
      <c r="J96" s="54" t="n">
        <f aca="false">ROUND($G96*J$8,0)</f>
        <v>14323</v>
      </c>
      <c r="K96" s="54" t="n">
        <f aca="false">$G96-H96-I96-J96</f>
        <v>157550</v>
      </c>
      <c r="L96" s="54" t="n">
        <v>1490912</v>
      </c>
      <c r="M96" s="55" t="n">
        <f aca="false">1-F96/L96</f>
        <v>0.192711575196927</v>
      </c>
    </row>
    <row r="97" s="27" customFormat="true" ht="13.5" hidden="false" customHeight="false" outlineLevel="0" collapsed="false">
      <c r="A97" s="18" t="n">
        <v>88</v>
      </c>
      <c r="B97" s="31" t="s">
        <v>94</v>
      </c>
      <c r="C97" s="20" t="s">
        <v>114</v>
      </c>
      <c r="D97" s="30" t="s">
        <v>80</v>
      </c>
      <c r="E97" s="22" t="n">
        <v>1466663</v>
      </c>
      <c r="F97" s="23" t="n">
        <f aca="false">'Formato presentación oferta'!F97</f>
        <v>980049</v>
      </c>
      <c r="G97" s="24" t="n">
        <f aca="false">IF(F97="","ÍTEM SIN DILIGENCIAR",IF(ROUND(F97*1.19,0)&lt;=0,"NO SE ADMITEN VALORES EN CERO",IF(ROUND(F97*1.19,0)&gt;E97,"SUPERA PRECIO TECHO",ROUND(F97*1.19,0))))</f>
        <v>1166258</v>
      </c>
      <c r="H97" s="54" t="n">
        <f aca="false">ROUND($G97*H$8,0)</f>
        <v>909681</v>
      </c>
      <c r="I97" s="54" t="n">
        <f aca="false">ROUND($G97*I$8,0)</f>
        <v>116626</v>
      </c>
      <c r="J97" s="54" t="n">
        <f aca="false">ROUND($G97*J$8,0)</f>
        <v>11663</v>
      </c>
      <c r="K97" s="54" t="n">
        <f aca="false">$G97-H97-I97-J97</f>
        <v>128288</v>
      </c>
      <c r="L97" s="54" t="n">
        <v>1214001</v>
      </c>
      <c r="M97" s="55" t="n">
        <f aca="false">1-F97/L97</f>
        <v>0.192711538128881</v>
      </c>
    </row>
    <row r="98" s="27" customFormat="true" ht="13.5" hidden="false" customHeight="false" outlineLevel="0" collapsed="false">
      <c r="A98" s="18" t="n">
        <v>89</v>
      </c>
      <c r="B98" s="31" t="s">
        <v>94</v>
      </c>
      <c r="C98" s="20" t="s">
        <v>115</v>
      </c>
      <c r="D98" s="30" t="s">
        <v>80</v>
      </c>
      <c r="E98" s="22" t="n">
        <v>1309000</v>
      </c>
      <c r="F98" s="23" t="n">
        <f aca="false">'Formato presentación oferta'!F98</f>
        <v>874697</v>
      </c>
      <c r="G98" s="24" t="n">
        <f aca="false">IF(F98="","ÍTEM SIN DILIGENCIAR",IF(ROUND(F98*1.19,0)&lt;=0,"NO SE ADMITEN VALORES EN CERO",IF(ROUND(F98*1.19,0)&gt;E98,"SUPERA PRECIO TECHO",ROUND(F98*1.19,0))))</f>
        <v>1040889</v>
      </c>
      <c r="H98" s="54" t="n">
        <f aca="false">ROUND($G98*H$8,0)</f>
        <v>811893</v>
      </c>
      <c r="I98" s="54" t="n">
        <f aca="false">ROUND($G98*I$8,0)</f>
        <v>104089</v>
      </c>
      <c r="J98" s="54" t="n">
        <f aca="false">ROUND($G98*J$8,0)</f>
        <v>10409</v>
      </c>
      <c r="K98" s="54" t="n">
        <f aca="false">$G98-H98-I98-J98</f>
        <v>114498</v>
      </c>
      <c r="L98" s="54" t="n">
        <v>1083500</v>
      </c>
      <c r="M98" s="55" t="n">
        <f aca="false">1-F98/L98</f>
        <v>0.19271158283341</v>
      </c>
    </row>
    <row r="99" s="27" customFormat="true" ht="13.5" hidden="false" customHeight="false" outlineLevel="0" collapsed="false">
      <c r="A99" s="18" t="n">
        <v>90</v>
      </c>
      <c r="B99" s="31" t="s">
        <v>94</v>
      </c>
      <c r="C99" s="20" t="s">
        <v>116</v>
      </c>
      <c r="D99" s="30" t="s">
        <v>80</v>
      </c>
      <c r="E99" s="22" t="n">
        <v>714000</v>
      </c>
      <c r="F99" s="23" t="n">
        <f aca="false">'Formato presentación oferta'!F99</f>
        <v>477108</v>
      </c>
      <c r="G99" s="24" t="n">
        <f aca="false">IF(F99="","ÍTEM SIN DILIGENCIAR",IF(ROUND(F99*1.19,0)&lt;=0,"NO SE ADMITEN VALORES EN CERO",IF(ROUND(F99*1.19,0)&gt;E99,"SUPERA PRECIO TECHO",ROUND(F99*1.19,0))))</f>
        <v>567759</v>
      </c>
      <c r="H99" s="54" t="n">
        <f aca="false">ROUND($G99*H$8,0)</f>
        <v>442852</v>
      </c>
      <c r="I99" s="54" t="n">
        <f aca="false">ROUND($G99*I$8,0)</f>
        <v>56776</v>
      </c>
      <c r="J99" s="54" t="n">
        <f aca="false">ROUND($G99*J$8,0)</f>
        <v>5678</v>
      </c>
      <c r="K99" s="54" t="n">
        <f aca="false">$G99-H99-I99-J99</f>
        <v>62453</v>
      </c>
      <c r="L99" s="54" t="n">
        <v>591000</v>
      </c>
      <c r="M99" s="55" t="n">
        <f aca="false">1-F99/L99</f>
        <v>0.192710659898477</v>
      </c>
    </row>
    <row r="100" s="27" customFormat="true" ht="27" hidden="false" customHeight="true" outlineLevel="0" collapsed="false">
      <c r="A100" s="18" t="n">
        <v>91</v>
      </c>
      <c r="B100" s="32" t="s">
        <v>117</v>
      </c>
      <c r="C100" s="20" t="s">
        <v>118</v>
      </c>
      <c r="D100" s="30" t="s">
        <v>80</v>
      </c>
      <c r="E100" s="22" t="n">
        <v>4165000</v>
      </c>
      <c r="F100" s="23" t="n">
        <f aca="false">'Formato presentación oferta'!F100</f>
        <v>2783127</v>
      </c>
      <c r="G100" s="24" t="n">
        <f aca="false">IF(F100="","ÍTEM SIN DILIGENCIAR",IF(ROUND(F100*1.19,0)&lt;=0,"NO SE ADMITEN VALORES EN CERO",IF(ROUND(F100*1.19,0)&gt;E100,"SUPERA PRECIO TECHO",ROUND(F100*1.19,0))))</f>
        <v>3311921</v>
      </c>
      <c r="H100" s="54" t="n">
        <f aca="false">ROUND($G100*H$8,0)</f>
        <v>2583298</v>
      </c>
      <c r="I100" s="54" t="n">
        <f aca="false">ROUND($G100*I$8,0)</f>
        <v>331192</v>
      </c>
      <c r="J100" s="54" t="n">
        <f aca="false">ROUND($G100*J$8,0)</f>
        <v>33119</v>
      </c>
      <c r="K100" s="54" t="n">
        <f aca="false">$G100-H100-I100-J100</f>
        <v>364312</v>
      </c>
      <c r="L100" s="54" t="n">
        <v>3447500</v>
      </c>
      <c r="M100" s="55" t="n">
        <f aca="false">1-F100/L100</f>
        <v>0.192711530094271</v>
      </c>
    </row>
    <row r="101" s="27" customFormat="true" ht="13.5" hidden="false" customHeight="false" outlineLevel="0" collapsed="false">
      <c r="A101" s="18" t="n">
        <v>92</v>
      </c>
      <c r="B101" s="31" t="s">
        <v>119</v>
      </c>
      <c r="C101" s="20" t="s">
        <v>120</v>
      </c>
      <c r="D101" s="30" t="s">
        <v>121</v>
      </c>
      <c r="E101" s="22" t="n">
        <v>2543297</v>
      </c>
      <c r="F101" s="23" t="n">
        <f aca="false">'Formato presentación oferta'!F101</f>
        <v>1699476</v>
      </c>
      <c r="G101" s="24" t="n">
        <f aca="false">IF(F101="","ÍTEM SIN DILIGENCIAR",IF(ROUND(F101*1.19,0)&lt;=0,"NO SE ADMITEN VALORES EN CERO",IF(ROUND(F101*1.19,0)&gt;E101,"SUPERA PRECIO TECHO",ROUND(F101*1.19,0))))</f>
        <v>2022376</v>
      </c>
      <c r="H101" s="54" t="n">
        <f aca="false">ROUND($G101*H$8,0)</f>
        <v>1577453</v>
      </c>
      <c r="I101" s="54" t="n">
        <f aca="false">ROUND($G101*I$8,0)</f>
        <v>202238</v>
      </c>
      <c r="J101" s="54" t="n">
        <f aca="false">ROUND($G101*J$8,0)</f>
        <v>20224</v>
      </c>
      <c r="K101" s="54" t="n">
        <f aca="false">$G101-H101-I101-J101</f>
        <v>222461</v>
      </c>
      <c r="L101" s="54" t="n">
        <v>2105165</v>
      </c>
      <c r="M101" s="55" t="n">
        <f aca="false">1-F101/L101</f>
        <v>0.192711260162505</v>
      </c>
    </row>
    <row r="102" s="27" customFormat="true" ht="13.5" hidden="false" customHeight="false" outlineLevel="0" collapsed="false">
      <c r="A102" s="18" t="n">
        <v>93</v>
      </c>
      <c r="B102" s="31" t="s">
        <v>119</v>
      </c>
      <c r="C102" s="20" t="s">
        <v>122</v>
      </c>
      <c r="D102" s="30" t="s">
        <v>121</v>
      </c>
      <c r="E102" s="22" t="n">
        <v>5085565</v>
      </c>
      <c r="F102" s="23" t="n">
        <f aca="false">'Formato presentación oferta'!F102</f>
        <v>3398265</v>
      </c>
      <c r="G102" s="24" t="n">
        <f aca="false">IF(F102="","ÍTEM SIN DILIGENCIAR",IF(ROUND(F102*1.19,0)&lt;=0,"NO SE ADMITEN VALORES EN CERO",IF(ROUND(F102*1.19,0)&gt;E102,"SUPERA PRECIO TECHO",ROUND(F102*1.19,0))))</f>
        <v>4043935</v>
      </c>
      <c r="H102" s="54" t="n">
        <f aca="false">ROUND($G102*H$8,0)</f>
        <v>3154269</v>
      </c>
      <c r="I102" s="54" t="n">
        <f aca="false">ROUND($G102*I$8,0)</f>
        <v>404394</v>
      </c>
      <c r="J102" s="54" t="n">
        <f aca="false">ROUND($G102*J$8,0)</f>
        <v>40439</v>
      </c>
      <c r="K102" s="54" t="n">
        <f aca="false">$G102-H102-I102-J102</f>
        <v>444833</v>
      </c>
      <c r="L102" s="54" t="n">
        <v>4209480</v>
      </c>
      <c r="M102" s="55" t="n">
        <f aca="false">1-F102/L102</f>
        <v>0.192711451295647</v>
      </c>
    </row>
    <row r="103" s="27" customFormat="true" ht="13.5" hidden="false" customHeight="false" outlineLevel="0" collapsed="false">
      <c r="A103" s="18" t="n">
        <v>94</v>
      </c>
      <c r="B103" s="31" t="s">
        <v>119</v>
      </c>
      <c r="C103" s="20" t="s">
        <v>123</v>
      </c>
      <c r="D103" s="30" t="s">
        <v>121</v>
      </c>
      <c r="E103" s="22" t="n">
        <v>8282714</v>
      </c>
      <c r="F103" s="23" t="n">
        <f aca="false">'Formato presentación oferta'!F103</f>
        <v>5247375</v>
      </c>
      <c r="G103" s="24" t="n">
        <f aca="false">IF(F103="","ÍTEM SIN DILIGENCIAR",IF(ROUND(F103*1.19,0)&lt;=0,"NO SE ADMITEN VALORES EN CERO",IF(ROUND(F103*1.19,0)&gt;E103,"SUPERA PRECIO TECHO",ROUND(F103*1.19,0))))</f>
        <v>6244376</v>
      </c>
      <c r="H103" s="54" t="n">
        <f aca="false">ROUND($G103*H$8,0)</f>
        <v>4870613</v>
      </c>
      <c r="I103" s="54" t="n">
        <f aca="false">ROUND($G103*I$8,0)</f>
        <v>624438</v>
      </c>
      <c r="J103" s="54" t="n">
        <f aca="false">ROUND($G103*J$8,0)</f>
        <v>62444</v>
      </c>
      <c r="K103" s="54" t="n">
        <f aca="false">$G103-H103-I103-J103</f>
        <v>686881</v>
      </c>
      <c r="L103" s="54" t="n">
        <v>6500000</v>
      </c>
      <c r="M103" s="55" t="n">
        <f aca="false">1-F103/L103</f>
        <v>0.192711538461538</v>
      </c>
    </row>
    <row r="104" s="27" customFormat="true" ht="13.5" hidden="false" customHeight="false" outlineLevel="0" collapsed="false">
      <c r="A104" s="18" t="n">
        <v>95</v>
      </c>
      <c r="B104" s="31" t="s">
        <v>119</v>
      </c>
      <c r="C104" s="20" t="s">
        <v>124</v>
      </c>
      <c r="D104" s="30" t="s">
        <v>121</v>
      </c>
      <c r="E104" s="22" t="n">
        <v>16325191</v>
      </c>
      <c r="F104" s="23" t="n">
        <f aca="false">'Formato presentación oferta'!F104</f>
        <v>9687463</v>
      </c>
      <c r="G104" s="24" t="n">
        <f aca="false">IF(F104="","ÍTEM SIN DILIGENCIAR",IF(ROUND(F104*1.19,0)&lt;=0,"NO SE ADMITEN VALORES EN CERO",IF(ROUND(F104*1.19,0)&gt;E104,"SUPERA PRECIO TECHO",ROUND(F104*1.19,0))))</f>
        <v>11528081</v>
      </c>
      <c r="H104" s="54" t="n">
        <f aca="false">ROUND($G104*H$8,0)</f>
        <v>8991903</v>
      </c>
      <c r="I104" s="54" t="n">
        <f aca="false">ROUND($G104*I$8,0)</f>
        <v>1152808</v>
      </c>
      <c r="J104" s="54" t="n">
        <f aca="false">ROUND($G104*J$8,0)</f>
        <v>115281</v>
      </c>
      <c r="K104" s="54" t="n">
        <f aca="false">$G104-H104-I104-J104</f>
        <v>1268089</v>
      </c>
      <c r="L104" s="54" t="n">
        <v>12000000</v>
      </c>
      <c r="M104" s="55" t="n">
        <f aca="false">1-F104/L104</f>
        <v>0.192711416666667</v>
      </c>
    </row>
    <row r="105" s="27" customFormat="true" ht="13.5" hidden="false" customHeight="false" outlineLevel="0" collapsed="false">
      <c r="A105" s="18" t="n">
        <v>96</v>
      </c>
      <c r="B105" s="31" t="s">
        <v>119</v>
      </c>
      <c r="C105" s="20" t="s">
        <v>125</v>
      </c>
      <c r="D105" s="30" t="s">
        <v>121</v>
      </c>
      <c r="E105" s="22" t="n">
        <v>23178144</v>
      </c>
      <c r="F105" s="23" t="n">
        <f aca="false">'Formato presentación oferta'!F105</f>
        <v>11302040</v>
      </c>
      <c r="G105" s="24" t="n">
        <f aca="false">IF(F105="","ÍTEM SIN DILIGENCIAR",IF(ROUND(F105*1.19,0)&lt;=0,"NO SE ADMITEN VALORES EN CERO",IF(ROUND(F105*1.19,0)&gt;E105,"SUPERA PRECIO TECHO",ROUND(F105*1.19,0))))</f>
        <v>13449428</v>
      </c>
      <c r="H105" s="54" t="n">
        <f aca="false">ROUND($G105*H$8,0)</f>
        <v>10490554</v>
      </c>
      <c r="I105" s="54" t="n">
        <f aca="false">ROUND($G105*I$8,0)</f>
        <v>1344943</v>
      </c>
      <c r="J105" s="54" t="n">
        <f aca="false">ROUND($G105*J$8,0)</f>
        <v>134494</v>
      </c>
      <c r="K105" s="54" t="n">
        <f aca="false">$G105-H105-I105-J105</f>
        <v>1479437</v>
      </c>
      <c r="L105" s="54" t="n">
        <v>14000000</v>
      </c>
      <c r="M105" s="55" t="n">
        <f aca="false">1-F105/L105</f>
        <v>0.192711428571429</v>
      </c>
    </row>
    <row r="106" s="27" customFormat="true" ht="54.75" hidden="false" customHeight="true" outlineLevel="0" collapsed="false">
      <c r="A106" s="18" t="n">
        <v>97</v>
      </c>
      <c r="B106" s="31" t="s">
        <v>126</v>
      </c>
      <c r="C106" s="20" t="s">
        <v>127</v>
      </c>
      <c r="D106" s="30" t="s">
        <v>80</v>
      </c>
      <c r="E106" s="22" t="n">
        <v>249900</v>
      </c>
      <c r="F106" s="23" t="n">
        <f aca="false">'Formato presentación oferta'!F106</f>
        <v>166988</v>
      </c>
      <c r="G106" s="24" t="n">
        <f aca="false">IF(F106="","ÍTEM SIN DILIGENCIAR",IF(ROUND(F106*1.19,0)&lt;=0,"NO SE ADMITEN VALORES EN CERO",IF(ROUND(F106*1.19,0)&gt;E106,"SUPERA PRECIO TECHO",ROUND(F106*1.19,0))))</f>
        <v>198716</v>
      </c>
      <c r="H106" s="54" t="n">
        <f aca="false">ROUND($G106*H$8,0)</f>
        <v>154998</v>
      </c>
      <c r="I106" s="54" t="n">
        <f aca="false">ROUND($G106*I$8,0)</f>
        <v>19872</v>
      </c>
      <c r="J106" s="54" t="n">
        <f aca="false">ROUND($G106*J$8,0)</f>
        <v>1987</v>
      </c>
      <c r="K106" s="54" t="n">
        <f aca="false">$G106-H106-I106-J106</f>
        <v>21859</v>
      </c>
      <c r="L106" s="54" t="n">
        <v>206850</v>
      </c>
      <c r="M106" s="55" t="n">
        <f aca="false">1-F106/L106</f>
        <v>0.192709693014262</v>
      </c>
    </row>
    <row r="107" s="27" customFormat="true" ht="54.75" hidden="false" customHeight="true" outlineLevel="0" collapsed="false">
      <c r="A107" s="18" t="n">
        <v>98</v>
      </c>
      <c r="B107" s="31" t="s">
        <v>126</v>
      </c>
      <c r="C107" s="20" t="s">
        <v>128</v>
      </c>
      <c r="D107" s="30" t="s">
        <v>80</v>
      </c>
      <c r="E107" s="22" t="n">
        <v>321300</v>
      </c>
      <c r="F107" s="23" t="n">
        <f aca="false">'Formato presentación oferta'!F107</f>
        <v>214698</v>
      </c>
      <c r="G107" s="24" t="n">
        <f aca="false">IF(F107="","ÍTEM SIN DILIGENCIAR",IF(ROUND(F107*1.19,0)&lt;=0,"NO SE ADMITEN VALORES EN CERO",IF(ROUND(F107*1.19,0)&gt;E107,"SUPERA PRECIO TECHO",ROUND(F107*1.19,0))))</f>
        <v>255491</v>
      </c>
      <c r="H107" s="54" t="n">
        <f aca="false">ROUND($G107*H$8,0)</f>
        <v>199283</v>
      </c>
      <c r="I107" s="54" t="n">
        <f aca="false">ROUND($G107*I$8,0)</f>
        <v>25549</v>
      </c>
      <c r="J107" s="54" t="n">
        <f aca="false">ROUND($G107*J$8,0)</f>
        <v>2555</v>
      </c>
      <c r="K107" s="54" t="n">
        <f aca="false">$G107-H107-I107-J107</f>
        <v>28104</v>
      </c>
      <c r="L107" s="54" t="n">
        <v>265950</v>
      </c>
      <c r="M107" s="55" t="n">
        <f aca="false">1-F107/L107</f>
        <v>0.192712915961647</v>
      </c>
    </row>
    <row r="108" s="27" customFormat="true" ht="54.75" hidden="false" customHeight="true" outlineLevel="0" collapsed="false">
      <c r="A108" s="18" t="n">
        <v>99</v>
      </c>
      <c r="B108" s="31" t="s">
        <v>126</v>
      </c>
      <c r="C108" s="20" t="s">
        <v>129</v>
      </c>
      <c r="D108" s="30" t="s">
        <v>80</v>
      </c>
      <c r="E108" s="22" t="n">
        <v>1785000</v>
      </c>
      <c r="F108" s="23" t="n">
        <f aca="false">'Formato presentación oferta'!F108</f>
        <v>1192769</v>
      </c>
      <c r="G108" s="24" t="n">
        <f aca="false">IF(F108="","ÍTEM SIN DILIGENCIAR",IF(ROUND(F108*1.19,0)&lt;=0,"NO SE ADMITEN VALORES EN CERO",IF(ROUND(F108*1.19,0)&gt;E108,"SUPERA PRECIO TECHO",ROUND(F108*1.19,0))))</f>
        <v>1419395</v>
      </c>
      <c r="H108" s="54" t="n">
        <f aca="false">ROUND($G108*H$8,0)</f>
        <v>1107128</v>
      </c>
      <c r="I108" s="54" t="n">
        <f aca="false">ROUND($G108*I$8,0)</f>
        <v>141940</v>
      </c>
      <c r="J108" s="54" t="n">
        <f aca="false">ROUND($G108*J$8,0)</f>
        <v>14194</v>
      </c>
      <c r="K108" s="54" t="n">
        <f aca="false">$G108-H108-I108-J108</f>
        <v>156133</v>
      </c>
      <c r="L108" s="54" t="n">
        <v>1477500</v>
      </c>
      <c r="M108" s="55" t="n">
        <f aca="false">1-F108/L108</f>
        <v>0.192711336717428</v>
      </c>
    </row>
    <row r="109" s="27" customFormat="true" ht="54.75" hidden="false" customHeight="true" outlineLevel="0" collapsed="false">
      <c r="A109" s="18" t="n">
        <v>100</v>
      </c>
      <c r="B109" s="31" t="s">
        <v>126</v>
      </c>
      <c r="C109" s="20" t="s">
        <v>130</v>
      </c>
      <c r="D109" s="30" t="s">
        <v>80</v>
      </c>
      <c r="E109" s="22" t="n">
        <v>2142000</v>
      </c>
      <c r="F109" s="23" t="n">
        <f aca="false">'Formato presentación oferta'!F109</f>
        <v>1431323</v>
      </c>
      <c r="G109" s="24" t="n">
        <f aca="false">IF(F109="","ÍTEM SIN DILIGENCIAR",IF(ROUND(F109*1.19,0)&lt;=0,"NO SE ADMITEN VALORES EN CERO",IF(ROUND(F109*1.19,0)&gt;E109,"SUPERA PRECIO TECHO",ROUND(F109*1.19,0))))</f>
        <v>1703274</v>
      </c>
      <c r="H109" s="54" t="n">
        <f aca="false">ROUND($G109*H$8,0)</f>
        <v>1328554</v>
      </c>
      <c r="I109" s="54" t="n">
        <f aca="false">ROUND($G109*I$8,0)</f>
        <v>170327</v>
      </c>
      <c r="J109" s="54" t="n">
        <f aca="false">ROUND($G109*J$8,0)</f>
        <v>17033</v>
      </c>
      <c r="K109" s="54" t="n">
        <f aca="false">$G109-H109-I109-J109</f>
        <v>187360</v>
      </c>
      <c r="L109" s="54" t="n">
        <v>1773000</v>
      </c>
      <c r="M109" s="55" t="n">
        <f aca="false">1-F109/L109</f>
        <v>0.19271122391427</v>
      </c>
    </row>
    <row r="110" s="27" customFormat="true" ht="27" hidden="false" customHeight="true" outlineLevel="0" collapsed="false">
      <c r="A110" s="18" t="n">
        <v>101</v>
      </c>
      <c r="B110" s="31" t="s">
        <v>126</v>
      </c>
      <c r="C110" s="20" t="s">
        <v>131</v>
      </c>
      <c r="D110" s="30" t="s">
        <v>80</v>
      </c>
      <c r="E110" s="22" t="n">
        <v>3082100</v>
      </c>
      <c r="F110" s="23" t="n">
        <f aca="false">'Formato presentación oferta'!F110</f>
        <v>2059514</v>
      </c>
      <c r="G110" s="24" t="n">
        <f aca="false">IF(F110="","ÍTEM SIN DILIGENCIAR",IF(ROUND(F110*1.19,0)&lt;=0,"NO SE ADMITEN VALORES EN CERO",IF(ROUND(F110*1.19,0)&gt;E110,"SUPERA PRECIO TECHO",ROUND(F110*1.19,0))))</f>
        <v>2450822</v>
      </c>
      <c r="H110" s="54" t="n">
        <f aca="false">ROUND($G110*H$8,0)</f>
        <v>1911641</v>
      </c>
      <c r="I110" s="54" t="n">
        <f aca="false">ROUND($G110*I$8,0)</f>
        <v>245082</v>
      </c>
      <c r="J110" s="54" t="n">
        <f aca="false">ROUND($G110*J$8,0)</f>
        <v>24508</v>
      </c>
      <c r="K110" s="54" t="n">
        <f aca="false">$G110-H110-I110-J110</f>
        <v>269591</v>
      </c>
      <c r="L110" s="54" t="n">
        <v>2551150</v>
      </c>
      <c r="M110" s="55" t="n">
        <f aca="false">1-F110/L110</f>
        <v>0.192711522254669</v>
      </c>
    </row>
    <row r="111" s="27" customFormat="true" ht="41.25" hidden="false" customHeight="true" outlineLevel="0" collapsed="false">
      <c r="A111" s="18" t="n">
        <v>102</v>
      </c>
      <c r="B111" s="31" t="s">
        <v>126</v>
      </c>
      <c r="C111" s="20" t="s">
        <v>132</v>
      </c>
      <c r="D111" s="30" t="s">
        <v>80</v>
      </c>
      <c r="E111" s="22" t="n">
        <v>208026</v>
      </c>
      <c r="F111" s="23" t="n">
        <f aca="false">'Formato presentación oferta'!F111</f>
        <v>139005</v>
      </c>
      <c r="G111" s="24" t="n">
        <f aca="false">IF(F111="","ÍTEM SIN DILIGENCIAR",IF(ROUND(F111*1.19,0)&lt;=0,"NO SE ADMITEN VALORES EN CERO",IF(ROUND(F111*1.19,0)&gt;E111,"SUPERA PRECIO TECHO",ROUND(F111*1.19,0))))</f>
        <v>165416</v>
      </c>
      <c r="H111" s="54" t="n">
        <f aca="false">ROUND($G111*H$8,0)</f>
        <v>129024</v>
      </c>
      <c r="I111" s="54" t="n">
        <f aca="false">ROUND($G111*I$8,0)</f>
        <v>16542</v>
      </c>
      <c r="J111" s="54" t="n">
        <f aca="false">ROUND($G111*J$8,0)</f>
        <v>1654</v>
      </c>
      <c r="K111" s="54" t="n">
        <f aca="false">$G111-H111-I111-J111</f>
        <v>18196</v>
      </c>
      <c r="L111" s="54" t="n">
        <v>172188</v>
      </c>
      <c r="M111" s="55" t="n">
        <f aca="false">1-F111/L111</f>
        <v>0.192713777963621</v>
      </c>
    </row>
    <row r="112" s="27" customFormat="true" ht="13.5" hidden="false" customHeight="false" outlineLevel="0" collapsed="false">
      <c r="A112" s="18" t="n">
        <v>103</v>
      </c>
      <c r="B112" s="31" t="s">
        <v>133</v>
      </c>
      <c r="C112" s="28" t="s">
        <v>134</v>
      </c>
      <c r="D112" s="30" t="s">
        <v>135</v>
      </c>
      <c r="E112" s="22" t="n">
        <v>107100</v>
      </c>
      <c r="F112" s="23" t="n">
        <f aca="false">'Formato presentación oferta'!F112</f>
        <v>71566</v>
      </c>
      <c r="G112" s="24" t="n">
        <f aca="false">IF(F112="","ÍTEM SIN DILIGENCIAR",IF(ROUND(F112*1.19,0)&lt;=0,"NO SE ADMITEN VALORES EN CERO",IF(ROUND(F112*1.19,0)&gt;E112,"SUPERA PRECIO TECHO",ROUND(F112*1.19,0))))</f>
        <v>85164</v>
      </c>
      <c r="H112" s="54" t="n">
        <f aca="false">ROUND($G112*H$8,0)</f>
        <v>66428</v>
      </c>
      <c r="I112" s="54" t="n">
        <f aca="false">ROUND($G112*I$8,0)</f>
        <v>8516</v>
      </c>
      <c r="J112" s="54" t="n">
        <f aca="false">ROUND($G112*J$8,0)</f>
        <v>852</v>
      </c>
      <c r="K112" s="54" t="n">
        <f aca="false">$G112-H112-I112-J112</f>
        <v>9368</v>
      </c>
      <c r="L112" s="54" t="n">
        <v>88650</v>
      </c>
      <c r="M112" s="55" t="n">
        <f aca="false">1-F112/L112</f>
        <v>0.192712915961647</v>
      </c>
    </row>
    <row r="113" s="27" customFormat="true" ht="13.5" hidden="false" customHeight="false" outlineLevel="0" collapsed="false">
      <c r="A113" s="18" t="n">
        <v>104</v>
      </c>
      <c r="B113" s="31" t="s">
        <v>133</v>
      </c>
      <c r="C113" s="28" t="s">
        <v>136</v>
      </c>
      <c r="D113" s="30" t="s">
        <v>137</v>
      </c>
      <c r="E113" s="22" t="n">
        <v>77350</v>
      </c>
      <c r="F113" s="23" t="n">
        <f aca="false">'Formato presentación oferta'!F113</f>
        <v>51687</v>
      </c>
      <c r="G113" s="24" t="n">
        <f aca="false">IF(F113="","ÍTEM SIN DILIGENCIAR",IF(ROUND(F113*1.19,0)&lt;=0,"NO SE ADMITEN VALORES EN CERO",IF(ROUND(F113*1.19,0)&gt;E113,"SUPERA PRECIO TECHO",ROUND(F113*1.19,0))))</f>
        <v>61508</v>
      </c>
      <c r="H113" s="54" t="n">
        <f aca="false">ROUND($G113*H$8,0)</f>
        <v>47976</v>
      </c>
      <c r="I113" s="54" t="n">
        <f aca="false">ROUND($G113*I$8,0)</f>
        <v>6151</v>
      </c>
      <c r="J113" s="54" t="n">
        <f aca="false">ROUND($G113*J$8,0)</f>
        <v>615</v>
      </c>
      <c r="K113" s="54" t="n">
        <f aca="false">$G113-H113-I113-J113</f>
        <v>6766</v>
      </c>
      <c r="L113" s="54" t="n">
        <v>64025</v>
      </c>
      <c r="M113" s="55" t="n">
        <f aca="false">1-F113/L113</f>
        <v>0.192705974228817</v>
      </c>
    </row>
    <row r="114" s="27" customFormat="true" ht="41.25" hidden="false" customHeight="true" outlineLevel="0" collapsed="false">
      <c r="A114" s="18" t="n">
        <v>105</v>
      </c>
      <c r="B114" s="31" t="s">
        <v>138</v>
      </c>
      <c r="C114" s="20" t="s">
        <v>139</v>
      </c>
      <c r="D114" s="30" t="s">
        <v>140</v>
      </c>
      <c r="E114" s="22" t="n">
        <v>101150</v>
      </c>
      <c r="F114" s="23" t="n">
        <f aca="false">'Formato presentación oferta'!F114</f>
        <v>67590</v>
      </c>
      <c r="G114" s="24" t="n">
        <f aca="false">IF(F114="","ÍTEM SIN DILIGENCIAR",IF(ROUND(F114*1.19,0)&lt;=0,"NO SE ADMITEN VALORES EN CERO",IF(ROUND(F114*1.19,0)&gt;E114,"SUPERA PRECIO TECHO",ROUND(F114*1.19,0))))</f>
        <v>80432</v>
      </c>
      <c r="H114" s="54" t="n">
        <f aca="false">ROUND($G114*H$8,0)</f>
        <v>62737</v>
      </c>
      <c r="I114" s="54" t="n">
        <f aca="false">ROUND($G114*I$8,0)</f>
        <v>8043</v>
      </c>
      <c r="J114" s="54" t="n">
        <f aca="false">ROUND($G114*J$8,0)</f>
        <v>804</v>
      </c>
      <c r="K114" s="54" t="n">
        <f aca="false">$G114-H114-I114-J114</f>
        <v>8848</v>
      </c>
      <c r="L114" s="54" t="n">
        <v>83725</v>
      </c>
      <c r="M114" s="55" t="n">
        <f aca="false">1-F114/L114</f>
        <v>0.192714243057629</v>
      </c>
    </row>
    <row r="115" s="27" customFormat="true" ht="138" hidden="false" customHeight="true" outlineLevel="0" collapsed="false">
      <c r="A115" s="18" t="n">
        <v>106</v>
      </c>
      <c r="B115" s="31" t="s">
        <v>141</v>
      </c>
      <c r="C115" s="20" t="s">
        <v>142</v>
      </c>
      <c r="D115" s="30" t="s">
        <v>80</v>
      </c>
      <c r="E115" s="22" t="n">
        <v>5593000</v>
      </c>
      <c r="F115" s="23" t="n">
        <f aca="false">'Formato presentación oferta'!F115</f>
        <v>3229154</v>
      </c>
      <c r="G115" s="24" t="n">
        <f aca="false">IF(F115="","ÍTEM SIN DILIGENCIAR",IF(ROUND(F115*1.19,0)&lt;=0,"NO SE ADMITEN VALORES EN CERO",IF(ROUND(F115*1.19,0)&gt;E115,"SUPERA PRECIO TECHO",ROUND(F115*1.19,0))))</f>
        <v>3842693</v>
      </c>
      <c r="H115" s="54" t="n">
        <f aca="false">ROUND($G115*H$8,0)</f>
        <v>2997301</v>
      </c>
      <c r="I115" s="54" t="n">
        <f aca="false">ROUND($G115*I$8,0)</f>
        <v>384269</v>
      </c>
      <c r="J115" s="54" t="n">
        <f aca="false">ROUND($G115*J$8,0)</f>
        <v>38427</v>
      </c>
      <c r="K115" s="54" t="n">
        <f aca="false">$G115-H115-I115-J115</f>
        <v>422696</v>
      </c>
      <c r="L115" s="54" t="n">
        <v>4000000</v>
      </c>
      <c r="M115" s="55" t="n">
        <f aca="false">1-F115/L115</f>
        <v>0.1927115</v>
      </c>
    </row>
    <row r="116" s="27" customFormat="true" ht="13.5" hidden="false" customHeight="false" outlineLevel="0" collapsed="false">
      <c r="A116" s="18" t="n">
        <v>107</v>
      </c>
      <c r="B116" s="31" t="s">
        <v>141</v>
      </c>
      <c r="C116" s="20" t="s">
        <v>143</v>
      </c>
      <c r="D116" s="30" t="s">
        <v>33</v>
      </c>
      <c r="E116" s="22" t="n">
        <v>11329</v>
      </c>
      <c r="F116" s="23" t="n">
        <f aca="false">'Formato presentación oferta'!F116</f>
        <v>7570</v>
      </c>
      <c r="G116" s="24" t="n">
        <f aca="false">IF(F116="","ÍTEM SIN DILIGENCIAR",IF(ROUND(F116*1.19,0)&lt;=0,"NO SE ADMITEN VALORES EN CERO",IF(ROUND(F116*1.19,0)&gt;E116,"SUPERA PRECIO TECHO",ROUND(F116*1.19,0))))</f>
        <v>9008</v>
      </c>
      <c r="H116" s="54" t="n">
        <f aca="false">ROUND($G116*H$8,0)</f>
        <v>7026</v>
      </c>
      <c r="I116" s="54" t="n">
        <f aca="false">ROUND($G116*I$8,0)</f>
        <v>901</v>
      </c>
      <c r="J116" s="54" t="n">
        <f aca="false">ROUND($G116*J$8,0)</f>
        <v>90</v>
      </c>
      <c r="K116" s="54" t="n">
        <f aca="false">$G116-H116-I116-J116</f>
        <v>991</v>
      </c>
      <c r="L116" s="54" t="n">
        <v>9377</v>
      </c>
      <c r="M116" s="55" t="n">
        <f aca="false">1-F116/L116</f>
        <v>0.192705556148022</v>
      </c>
    </row>
    <row r="117" s="27" customFormat="true" ht="13.5" hidden="false" customHeight="false" outlineLevel="0" collapsed="false">
      <c r="A117" s="18" t="n">
        <v>108</v>
      </c>
      <c r="B117" s="31" t="s">
        <v>141</v>
      </c>
      <c r="C117" s="20" t="s">
        <v>144</v>
      </c>
      <c r="D117" s="30" t="s">
        <v>33</v>
      </c>
      <c r="E117" s="22" t="n">
        <v>10710</v>
      </c>
      <c r="F117" s="23" t="n">
        <f aca="false">'Formato presentación oferta'!F117</f>
        <v>7157</v>
      </c>
      <c r="G117" s="24" t="n">
        <f aca="false">IF(F117="","ÍTEM SIN DILIGENCIAR",IF(ROUND(F117*1.19,0)&lt;=0,"NO SE ADMITEN VALORES EN CERO",IF(ROUND(F117*1.19,0)&gt;E117,"SUPERA PRECIO TECHO",ROUND(F117*1.19,0))))</f>
        <v>8517</v>
      </c>
      <c r="H117" s="54" t="n">
        <f aca="false">ROUND($G117*H$8,0)</f>
        <v>6643</v>
      </c>
      <c r="I117" s="54" t="n">
        <f aca="false">ROUND($G117*I$8,0)</f>
        <v>852</v>
      </c>
      <c r="J117" s="54" t="n">
        <f aca="false">ROUND($G117*J$8,0)</f>
        <v>85</v>
      </c>
      <c r="K117" s="54" t="n">
        <f aca="false">$G117-H117-I117-J117</f>
        <v>937</v>
      </c>
      <c r="L117" s="54" t="n">
        <v>8865</v>
      </c>
      <c r="M117" s="55" t="n">
        <f aca="false">1-F117/L117</f>
        <v>0.192667794698252</v>
      </c>
    </row>
    <row r="118" s="27" customFormat="true" ht="13.5" hidden="false" customHeight="false" outlineLevel="0" collapsed="false">
      <c r="A118" s="18" t="n">
        <v>109</v>
      </c>
      <c r="B118" s="31" t="s">
        <v>141</v>
      </c>
      <c r="C118" s="20" t="s">
        <v>145</v>
      </c>
      <c r="D118" s="30" t="s">
        <v>33</v>
      </c>
      <c r="E118" s="22" t="n">
        <v>357000</v>
      </c>
      <c r="F118" s="23" t="n">
        <f aca="false">'Formato presentación oferta'!F118</f>
        <v>238554</v>
      </c>
      <c r="G118" s="24" t="n">
        <f aca="false">IF(F118="","ÍTEM SIN DILIGENCIAR",IF(ROUND(F118*1.19,0)&lt;=0,"NO SE ADMITEN VALORES EN CERO",IF(ROUND(F118*1.19,0)&gt;E118,"SUPERA PRECIO TECHO",ROUND(F118*1.19,0))))</f>
        <v>283879</v>
      </c>
      <c r="H118" s="54" t="n">
        <f aca="false">ROUND($G118*H$8,0)</f>
        <v>221426</v>
      </c>
      <c r="I118" s="54" t="n">
        <f aca="false">ROUND($G118*I$8,0)</f>
        <v>28388</v>
      </c>
      <c r="J118" s="54" t="n">
        <f aca="false">ROUND($G118*J$8,0)</f>
        <v>2839</v>
      </c>
      <c r="K118" s="54" t="n">
        <f aca="false">$G118-H118-I118-J118</f>
        <v>31226</v>
      </c>
      <c r="L118" s="54" t="n">
        <v>295500</v>
      </c>
      <c r="M118" s="55" t="n">
        <f aca="false">1-F118/L118</f>
        <v>0.192710659898477</v>
      </c>
    </row>
    <row r="119" s="27" customFormat="true" ht="13.5" hidden="false" customHeight="false" outlineLevel="0" collapsed="false">
      <c r="A119" s="18" t="n">
        <v>110</v>
      </c>
      <c r="B119" s="31" t="s">
        <v>141</v>
      </c>
      <c r="C119" s="20" t="s">
        <v>146</v>
      </c>
      <c r="D119" s="30" t="s">
        <v>33</v>
      </c>
      <c r="E119" s="22" t="n">
        <v>447440</v>
      </c>
      <c r="F119" s="23" t="n">
        <f aca="false">'Formato presentación oferta'!F119</f>
        <v>298987</v>
      </c>
      <c r="G119" s="24" t="n">
        <f aca="false">IF(F119="","ÍTEM SIN DILIGENCIAR",IF(ROUND(F119*1.19,0)&lt;=0,"NO SE ADMITEN VALORES EN CERO",IF(ROUND(F119*1.19,0)&gt;E119,"SUPERA PRECIO TECHO",ROUND(F119*1.19,0))))</f>
        <v>355795</v>
      </c>
      <c r="H119" s="54" t="n">
        <f aca="false">ROUND($G119*H$8,0)</f>
        <v>277520</v>
      </c>
      <c r="I119" s="54" t="n">
        <f aca="false">ROUND($G119*I$8,0)</f>
        <v>35580</v>
      </c>
      <c r="J119" s="54" t="n">
        <f aca="false">ROUND($G119*J$8,0)</f>
        <v>3558</v>
      </c>
      <c r="K119" s="54" t="n">
        <f aca="false">$G119-H119-I119-J119</f>
        <v>39137</v>
      </c>
      <c r="L119" s="54" t="n">
        <v>370360</v>
      </c>
      <c r="M119" s="55" t="n">
        <f aca="false">1-F119/L119</f>
        <v>0.192712495949887</v>
      </c>
    </row>
    <row r="120" s="27" customFormat="true" ht="13.5" hidden="false" customHeight="false" outlineLevel="0" collapsed="false">
      <c r="A120" s="18" t="n">
        <v>111</v>
      </c>
      <c r="B120" s="31" t="s">
        <v>141</v>
      </c>
      <c r="C120" s="20" t="s">
        <v>147</v>
      </c>
      <c r="D120" s="30" t="s">
        <v>33</v>
      </c>
      <c r="E120" s="22" t="n">
        <v>263228</v>
      </c>
      <c r="F120" s="23" t="n">
        <f aca="false">'Formato presentación oferta'!F120</f>
        <v>175894</v>
      </c>
      <c r="G120" s="24" t="n">
        <f aca="false">IF(F120="","ÍTEM SIN DILIGENCIAR",IF(ROUND(F120*1.19,0)&lt;=0,"NO SE ADMITEN VALORES EN CERO",IF(ROUND(F120*1.19,0)&gt;E120,"SUPERA PRECIO TECHO",ROUND(F120*1.19,0))))</f>
        <v>209314</v>
      </c>
      <c r="H120" s="54" t="n">
        <f aca="false">ROUND($G120*H$8,0)</f>
        <v>163265</v>
      </c>
      <c r="I120" s="54" t="n">
        <f aca="false">ROUND($G120*I$8,0)</f>
        <v>20931</v>
      </c>
      <c r="J120" s="54" t="n">
        <f aca="false">ROUND($G120*J$8,0)</f>
        <v>2093</v>
      </c>
      <c r="K120" s="54" t="n">
        <f aca="false">$G120-H120-I120-J120</f>
        <v>23025</v>
      </c>
      <c r="L120" s="54" t="n">
        <v>217882</v>
      </c>
      <c r="M120" s="55" t="n">
        <f aca="false">1-F120/L120</f>
        <v>0.192709815404669</v>
      </c>
    </row>
    <row r="121" s="27" customFormat="true" ht="27" hidden="false" customHeight="true" outlineLevel="0" collapsed="false">
      <c r="A121" s="18" t="n">
        <v>112</v>
      </c>
      <c r="B121" s="31" t="s">
        <v>148</v>
      </c>
      <c r="C121" s="28" t="s">
        <v>149</v>
      </c>
      <c r="D121" s="30" t="s">
        <v>80</v>
      </c>
      <c r="E121" s="22" t="n">
        <v>3425</v>
      </c>
      <c r="F121" s="23" t="n">
        <f aca="false">'Formato presentación oferta'!F121</f>
        <v>2288</v>
      </c>
      <c r="G121" s="24" t="n">
        <f aca="false">IF(F121="","ÍTEM SIN DILIGENCIAR",IF(ROUND(F121*1.19,0)&lt;=0,"NO SE ADMITEN VALORES EN CERO",IF(ROUND(F121*1.19,0)&gt;E121,"SUPERA PRECIO TECHO",ROUND(F121*1.19,0))))</f>
        <v>2723</v>
      </c>
      <c r="H121" s="54" t="n">
        <f aca="false">ROUND($G121*H$8,0)</f>
        <v>2124</v>
      </c>
      <c r="I121" s="54" t="n">
        <f aca="false">ROUND($G121*I$8,0)</f>
        <v>272</v>
      </c>
      <c r="J121" s="54" t="n">
        <f aca="false">ROUND($G121*J$8,0)</f>
        <v>27</v>
      </c>
      <c r="K121" s="54" t="n">
        <f aca="false">$G121-H121-I121-J121</f>
        <v>300</v>
      </c>
      <c r="L121" s="54" t="n">
        <v>2834</v>
      </c>
      <c r="M121" s="55" t="n">
        <f aca="false">1-F121/L121</f>
        <v>0.192660550458716</v>
      </c>
    </row>
    <row r="122" s="27" customFormat="true" ht="27" hidden="false" customHeight="true" outlineLevel="0" collapsed="false">
      <c r="A122" s="18" t="n">
        <v>113</v>
      </c>
      <c r="B122" s="31" t="s">
        <v>148</v>
      </c>
      <c r="C122" s="28" t="s">
        <v>150</v>
      </c>
      <c r="D122" s="30" t="s">
        <v>80</v>
      </c>
      <c r="E122" s="22" t="n">
        <v>3242</v>
      </c>
      <c r="F122" s="23" t="n">
        <f aca="false">'Formato presentación oferta'!F122</f>
        <v>2166</v>
      </c>
      <c r="G122" s="24" t="n">
        <f aca="false">IF(F122="","ÍTEM SIN DILIGENCIAR",IF(ROUND(F122*1.19,0)&lt;=0,"NO SE ADMITEN VALORES EN CERO",IF(ROUND(F122*1.19,0)&gt;E122,"SUPERA PRECIO TECHO",ROUND(F122*1.19,0))))</f>
        <v>2578</v>
      </c>
      <c r="H122" s="54" t="n">
        <f aca="false">ROUND($G122*H$8,0)</f>
        <v>2011</v>
      </c>
      <c r="I122" s="54" t="n">
        <f aca="false">ROUND($G122*I$8,0)</f>
        <v>258</v>
      </c>
      <c r="J122" s="54" t="n">
        <f aca="false">ROUND($G122*J$8,0)</f>
        <v>26</v>
      </c>
      <c r="K122" s="54" t="n">
        <f aca="false">$G122-H122-I122-J122</f>
        <v>283</v>
      </c>
      <c r="L122" s="54" t="n">
        <v>2683</v>
      </c>
      <c r="M122" s="55" t="n">
        <f aca="false">1-F122/L122</f>
        <v>0.192694744688781</v>
      </c>
    </row>
    <row r="123" s="27" customFormat="true" ht="13.5" hidden="false" customHeight="false" outlineLevel="0" collapsed="false">
      <c r="A123" s="18" t="n">
        <v>114</v>
      </c>
      <c r="B123" s="31" t="s">
        <v>148</v>
      </c>
      <c r="C123" s="28" t="s">
        <v>151</v>
      </c>
      <c r="D123" s="30" t="s">
        <v>80</v>
      </c>
      <c r="E123" s="22" t="n">
        <v>12976</v>
      </c>
      <c r="F123" s="23" t="n">
        <f aca="false">'Formato presentación oferta'!F123</f>
        <v>8670</v>
      </c>
      <c r="G123" s="24" t="n">
        <f aca="false">IF(F123="","ÍTEM SIN DILIGENCIAR",IF(ROUND(F123*1.19,0)&lt;=0,"NO SE ADMITEN VALORES EN CERO",IF(ROUND(F123*1.19,0)&gt;E123,"SUPERA PRECIO TECHO",ROUND(F123*1.19,0))))</f>
        <v>10317</v>
      </c>
      <c r="H123" s="54" t="n">
        <f aca="false">ROUND($G123*H$8,0)</f>
        <v>8047</v>
      </c>
      <c r="I123" s="54" t="n">
        <f aca="false">ROUND($G123*I$8,0)</f>
        <v>1032</v>
      </c>
      <c r="J123" s="54" t="n">
        <f aca="false">ROUND($G123*J$8,0)</f>
        <v>103</v>
      </c>
      <c r="K123" s="54" t="n">
        <f aca="false">$G123-H123-I123-J123</f>
        <v>1135</v>
      </c>
      <c r="L123" s="54" t="n">
        <v>10740</v>
      </c>
      <c r="M123" s="55" t="n">
        <f aca="false">1-F123/L123</f>
        <v>0.192737430167598</v>
      </c>
    </row>
    <row r="124" s="27" customFormat="true" ht="41.25" hidden="false" customHeight="true" outlineLevel="0" collapsed="false">
      <c r="A124" s="18" t="n">
        <v>115</v>
      </c>
      <c r="B124" s="31" t="s">
        <v>148</v>
      </c>
      <c r="C124" s="20" t="s">
        <v>152</v>
      </c>
      <c r="D124" s="30" t="s">
        <v>80</v>
      </c>
      <c r="E124" s="22" t="n">
        <v>107100</v>
      </c>
      <c r="F124" s="23" t="n">
        <f aca="false">'Formato presentación oferta'!F124</f>
        <v>71566</v>
      </c>
      <c r="G124" s="24" t="n">
        <f aca="false">IF(F124="","ÍTEM SIN DILIGENCIAR",IF(ROUND(F124*1.19,0)&lt;=0,"NO SE ADMITEN VALORES EN CERO",IF(ROUND(F124*1.19,0)&gt;E124,"SUPERA PRECIO TECHO",ROUND(F124*1.19,0))))</f>
        <v>85164</v>
      </c>
      <c r="H124" s="54" t="n">
        <f aca="false">ROUND($G124*H$8,0)</f>
        <v>66428</v>
      </c>
      <c r="I124" s="54" t="n">
        <f aca="false">ROUND($G124*I$8,0)</f>
        <v>8516</v>
      </c>
      <c r="J124" s="54" t="n">
        <f aca="false">ROUND($G124*J$8,0)</f>
        <v>852</v>
      </c>
      <c r="K124" s="54" t="n">
        <f aca="false">$G124-H124-I124-J124</f>
        <v>9368</v>
      </c>
      <c r="L124" s="54" t="n">
        <v>88650</v>
      </c>
      <c r="M124" s="55" t="n">
        <f aca="false">1-F124/L124</f>
        <v>0.192712915961647</v>
      </c>
    </row>
    <row r="125" s="27" customFormat="true" ht="13.5" hidden="false" customHeight="false" outlineLevel="0" collapsed="false">
      <c r="A125" s="18" t="n">
        <v>116</v>
      </c>
      <c r="B125" s="31" t="s">
        <v>148</v>
      </c>
      <c r="C125" s="28" t="s">
        <v>153</v>
      </c>
      <c r="D125" s="30" t="s">
        <v>80</v>
      </c>
      <c r="E125" s="22" t="n">
        <v>48790</v>
      </c>
      <c r="F125" s="23" t="n">
        <f aca="false">'Formato presentación oferta'!F125</f>
        <v>32602</v>
      </c>
      <c r="G125" s="24" t="n">
        <f aca="false">IF(F125="","ÍTEM SIN DILIGENCIAR",IF(ROUND(F125*1.19,0)&lt;=0,"NO SE ADMITEN VALORES EN CERO",IF(ROUND(F125*1.19,0)&gt;E125,"SUPERA PRECIO TECHO",ROUND(F125*1.19,0))))</f>
        <v>38796</v>
      </c>
      <c r="H125" s="54" t="n">
        <f aca="false">ROUND($G125*H$8,0)</f>
        <v>30261</v>
      </c>
      <c r="I125" s="54" t="n">
        <f aca="false">ROUND($G125*I$8,0)</f>
        <v>3880</v>
      </c>
      <c r="J125" s="54" t="n">
        <f aca="false">ROUND($G125*J$8,0)</f>
        <v>388</v>
      </c>
      <c r="K125" s="54" t="n">
        <f aca="false">$G125-H125-I125-J125</f>
        <v>4267</v>
      </c>
      <c r="L125" s="54" t="n">
        <v>40385</v>
      </c>
      <c r="M125" s="55" t="n">
        <f aca="false">1-F125/L125</f>
        <v>0.192720069332673</v>
      </c>
    </row>
    <row r="126" s="27" customFormat="true" ht="69" hidden="false" customHeight="true" outlineLevel="0" collapsed="false">
      <c r="A126" s="18" t="n">
        <v>117</v>
      </c>
      <c r="B126" s="31" t="s">
        <v>148</v>
      </c>
      <c r="C126" s="20" t="s">
        <v>154</v>
      </c>
      <c r="D126" s="30" t="s">
        <v>80</v>
      </c>
      <c r="E126" s="22" t="n">
        <v>22491</v>
      </c>
      <c r="F126" s="23" t="n">
        <f aca="false">'Formato presentación oferta'!F126</f>
        <v>15028</v>
      </c>
      <c r="G126" s="24" t="n">
        <f aca="false">IF(F126="","ÍTEM SIN DILIGENCIAR",IF(ROUND(F126*1.19,0)&lt;=0,"NO SE ADMITEN VALORES EN CERO",IF(ROUND(F126*1.19,0)&gt;E126,"SUPERA PRECIO TECHO",ROUND(F126*1.19,0))))</f>
        <v>17883</v>
      </c>
      <c r="H126" s="54" t="n">
        <f aca="false">ROUND($G126*H$8,0)</f>
        <v>13949</v>
      </c>
      <c r="I126" s="54" t="n">
        <f aca="false">ROUND($G126*I$8,0)</f>
        <v>1788</v>
      </c>
      <c r="J126" s="54" t="n">
        <f aca="false">ROUND($G126*J$8,0)</f>
        <v>179</v>
      </c>
      <c r="K126" s="54" t="n">
        <f aca="false">$G126-H126-I126-J126</f>
        <v>1967</v>
      </c>
      <c r="L126" s="54" t="n">
        <v>18616</v>
      </c>
      <c r="M126" s="55" t="n">
        <f aca="false">1-F126/L126</f>
        <v>0.192737430167598</v>
      </c>
    </row>
    <row r="127" s="27" customFormat="true" ht="27" hidden="false" customHeight="true" outlineLevel="0" collapsed="false">
      <c r="A127" s="18" t="n">
        <v>118</v>
      </c>
      <c r="B127" s="31" t="s">
        <v>148</v>
      </c>
      <c r="C127" s="20" t="s">
        <v>155</v>
      </c>
      <c r="D127" s="30" t="s">
        <v>80</v>
      </c>
      <c r="E127" s="22" t="n">
        <v>117810</v>
      </c>
      <c r="F127" s="23" t="n">
        <f aca="false">'Formato presentación oferta'!F127</f>
        <v>78723</v>
      </c>
      <c r="G127" s="24" t="n">
        <f aca="false">IF(F127="","ÍTEM SIN DILIGENCIAR",IF(ROUND(F127*1.19,0)&lt;=0,"NO SE ADMITEN VALORES EN CERO",IF(ROUND(F127*1.19,0)&gt;E127,"SUPERA PRECIO TECHO",ROUND(F127*1.19,0))))</f>
        <v>93680</v>
      </c>
      <c r="H127" s="54" t="n">
        <f aca="false">ROUND($G127*H$8,0)</f>
        <v>73070</v>
      </c>
      <c r="I127" s="54" t="n">
        <f aca="false">ROUND($G127*I$8,0)</f>
        <v>9368</v>
      </c>
      <c r="J127" s="54" t="n">
        <f aca="false">ROUND($G127*J$8,0)</f>
        <v>937</v>
      </c>
      <c r="K127" s="54" t="n">
        <f aca="false">$G127-H127-I127-J127</f>
        <v>10305</v>
      </c>
      <c r="L127" s="54" t="n">
        <v>97515</v>
      </c>
      <c r="M127" s="55" t="n">
        <f aca="false">1-F127/L127</f>
        <v>0.192708814028611</v>
      </c>
    </row>
    <row r="128" s="27" customFormat="true" ht="13.5" hidden="false" customHeight="false" outlineLevel="0" collapsed="false">
      <c r="A128" s="18" t="n">
        <v>119</v>
      </c>
      <c r="B128" s="31" t="s">
        <v>148</v>
      </c>
      <c r="C128" s="20" t="s">
        <v>156</v>
      </c>
      <c r="D128" s="30" t="s">
        <v>80</v>
      </c>
      <c r="E128" s="22" t="n">
        <v>92061</v>
      </c>
      <c r="F128" s="23" t="n">
        <f aca="false">'Formato presentación oferta'!F128</f>
        <v>61516</v>
      </c>
      <c r="G128" s="24" t="n">
        <f aca="false">IF(F128="","ÍTEM SIN DILIGENCIAR",IF(ROUND(F128*1.19,0)&lt;=0,"NO SE ADMITEN VALORES EN CERO",IF(ROUND(F128*1.19,0)&gt;E128,"SUPERA PRECIO TECHO",ROUND(F128*1.19,0))))</f>
        <v>73204</v>
      </c>
      <c r="H128" s="54" t="n">
        <f aca="false">ROUND($G128*H$8,0)</f>
        <v>57099</v>
      </c>
      <c r="I128" s="54" t="n">
        <f aca="false">ROUND($G128*I$8,0)</f>
        <v>7320</v>
      </c>
      <c r="J128" s="54" t="n">
        <f aca="false">ROUND($G128*J$8,0)</f>
        <v>732</v>
      </c>
      <c r="K128" s="54" t="n">
        <f aca="false">$G128-H128-I128-J128</f>
        <v>8053</v>
      </c>
      <c r="L128" s="54" t="n">
        <v>76201</v>
      </c>
      <c r="M128" s="55" t="n">
        <f aca="false">1-F128/L128</f>
        <v>0.192714006377869</v>
      </c>
    </row>
    <row r="129" s="27" customFormat="true" ht="27" hidden="false" customHeight="true" outlineLevel="0" collapsed="false">
      <c r="A129" s="18" t="n">
        <v>120</v>
      </c>
      <c r="B129" s="31" t="s">
        <v>148</v>
      </c>
      <c r="C129" s="20" t="s">
        <v>157</v>
      </c>
      <c r="D129" s="30" t="s">
        <v>80</v>
      </c>
      <c r="E129" s="22" t="n">
        <v>60928</v>
      </c>
      <c r="F129" s="23" t="n">
        <f aca="false">'Formato presentación oferta'!F129</f>
        <v>40713</v>
      </c>
      <c r="G129" s="24" t="n">
        <f aca="false">IF(F129="","ÍTEM SIN DILIGENCIAR",IF(ROUND(F129*1.19,0)&lt;=0,"NO SE ADMITEN VALORES EN CERO",IF(ROUND(F129*1.19,0)&gt;E129,"SUPERA PRECIO TECHO",ROUND(F129*1.19,0))))</f>
        <v>48448</v>
      </c>
      <c r="H129" s="54" t="n">
        <f aca="false">ROUND($G129*H$8,0)</f>
        <v>37789</v>
      </c>
      <c r="I129" s="54" t="n">
        <f aca="false">ROUND($G129*I$8,0)</f>
        <v>4845</v>
      </c>
      <c r="J129" s="54" t="n">
        <f aca="false">ROUND($G129*J$8,0)</f>
        <v>484</v>
      </c>
      <c r="K129" s="54" t="n">
        <f aca="false">$G129-H129-I129-J129</f>
        <v>5330</v>
      </c>
      <c r="L129" s="54" t="n">
        <v>50432</v>
      </c>
      <c r="M129" s="55" t="n">
        <f aca="false">1-F129/L129</f>
        <v>0.192714942893401</v>
      </c>
    </row>
    <row r="130" s="27" customFormat="true" ht="41.25" hidden="false" customHeight="true" outlineLevel="0" collapsed="false">
      <c r="A130" s="18" t="n">
        <v>121</v>
      </c>
      <c r="B130" s="31" t="s">
        <v>158</v>
      </c>
      <c r="C130" s="20" t="s">
        <v>159</v>
      </c>
      <c r="D130" s="30" t="s">
        <v>160</v>
      </c>
      <c r="E130" s="22" t="n">
        <v>3154095</v>
      </c>
      <c r="F130" s="23" t="n">
        <f aca="false">'Formato presentación oferta'!F130</f>
        <v>2107622</v>
      </c>
      <c r="G130" s="24" t="n">
        <f aca="false">IF(F130="","ÍTEM SIN DILIGENCIAR",IF(ROUND(F130*1.19,0)&lt;=0,"NO SE ADMITEN VALORES EN CERO",IF(ROUND(F130*1.19,0)&gt;E130,"SUPERA PRECIO TECHO",ROUND(F130*1.19,0))))</f>
        <v>2508070</v>
      </c>
      <c r="H130" s="54" t="n">
        <f aca="false">ROUND($G130*H$8,0)</f>
        <v>1956295</v>
      </c>
      <c r="I130" s="54" t="n">
        <f aca="false">ROUND($G130*I$8,0)</f>
        <v>250807</v>
      </c>
      <c r="J130" s="54" t="n">
        <f aca="false">ROUND($G130*J$8,0)</f>
        <v>25081</v>
      </c>
      <c r="K130" s="54" t="n">
        <f aca="false">$G130-H130-I130-J130</f>
        <v>275887</v>
      </c>
      <c r="L130" s="54" t="n">
        <v>2610742</v>
      </c>
      <c r="M130" s="55" t="n">
        <f aca="false">1-F130/L130</f>
        <v>0.192711497344433</v>
      </c>
    </row>
    <row r="131" s="27" customFormat="true" ht="41.25" hidden="false" customHeight="true" outlineLevel="0" collapsed="false">
      <c r="A131" s="18" t="n">
        <v>122</v>
      </c>
      <c r="B131" s="31" t="s">
        <v>161</v>
      </c>
      <c r="C131" s="20" t="s">
        <v>162</v>
      </c>
      <c r="D131" s="30" t="s">
        <v>160</v>
      </c>
      <c r="E131" s="22" t="n">
        <v>210739</v>
      </c>
      <c r="F131" s="23" t="n">
        <f aca="false">'Formato presentación oferta'!F131</f>
        <v>140819</v>
      </c>
      <c r="G131" s="24" t="n">
        <f aca="false">IF(F131="","ÍTEM SIN DILIGENCIAR",IF(ROUND(F131*1.19,0)&lt;=0,"NO SE ADMITEN VALORES EN CERO",IF(ROUND(F131*1.19,0)&gt;E131,"SUPERA PRECIO TECHO",ROUND(F131*1.19,0))))</f>
        <v>167575</v>
      </c>
      <c r="H131" s="54" t="n">
        <f aca="false">ROUND($G131*H$8,0)</f>
        <v>130709</v>
      </c>
      <c r="I131" s="54" t="n">
        <f aca="false">ROUND($G131*I$8,0)</f>
        <v>16758</v>
      </c>
      <c r="J131" s="54" t="n">
        <f aca="false">ROUND($G131*J$8,0)</f>
        <v>1676</v>
      </c>
      <c r="K131" s="54" t="n">
        <f aca="false">$G131-H131-I131-J131</f>
        <v>18432</v>
      </c>
      <c r="L131" s="54" t="n">
        <v>174434</v>
      </c>
      <c r="M131" s="55" t="n">
        <f aca="false">1-F131/L131</f>
        <v>0.192708990219797</v>
      </c>
    </row>
    <row r="132" s="27" customFormat="true" ht="41.25" hidden="false" customHeight="true" outlineLevel="0" collapsed="false">
      <c r="A132" s="18" t="n">
        <v>123</v>
      </c>
      <c r="B132" s="31" t="s">
        <v>163</v>
      </c>
      <c r="C132" s="28" t="s">
        <v>164</v>
      </c>
      <c r="D132" s="30" t="s">
        <v>160</v>
      </c>
      <c r="E132" s="22" t="n">
        <v>423640</v>
      </c>
      <c r="F132" s="23" t="n">
        <f aca="false">'Formato presentación oferta'!F132</f>
        <v>283084</v>
      </c>
      <c r="G132" s="24" t="n">
        <f aca="false">IF(F132="","ÍTEM SIN DILIGENCIAR",IF(ROUND(F132*1.19,0)&lt;=0,"NO SE ADMITEN VALORES EN CERO",IF(ROUND(F132*1.19,0)&gt;E132,"SUPERA PRECIO TECHO",ROUND(F132*1.19,0))))</f>
        <v>336870</v>
      </c>
      <c r="H132" s="54" t="n">
        <f aca="false">ROUND($G132*H$8,0)</f>
        <v>262759</v>
      </c>
      <c r="I132" s="54" t="n">
        <f aca="false">ROUND($G132*I$8,0)</f>
        <v>33687</v>
      </c>
      <c r="J132" s="54" t="n">
        <f aca="false">ROUND($G132*J$8,0)</f>
        <v>3369</v>
      </c>
      <c r="K132" s="54" t="n">
        <f aca="false">$G132-H132-I132-J132</f>
        <v>37055</v>
      </c>
      <c r="L132" s="54" t="n">
        <v>350660</v>
      </c>
      <c r="M132" s="55" t="n">
        <f aca="false">1-F132/L132</f>
        <v>0.192710888039697</v>
      </c>
    </row>
    <row r="133" s="27" customFormat="true" ht="41.25" hidden="false" customHeight="true" outlineLevel="0" collapsed="false">
      <c r="A133" s="18" t="n">
        <v>124</v>
      </c>
      <c r="B133" s="31" t="s">
        <v>163</v>
      </c>
      <c r="C133" s="20" t="s">
        <v>165</v>
      </c>
      <c r="D133" s="30" t="s">
        <v>160</v>
      </c>
      <c r="E133" s="22" t="n">
        <v>894880</v>
      </c>
      <c r="F133" s="23" t="n">
        <f aca="false">'Formato presentación oferta'!F133</f>
        <v>597975</v>
      </c>
      <c r="G133" s="24" t="n">
        <f aca="false">IF(F133="","ÍTEM SIN DILIGENCIAR",IF(ROUND(F133*1.19,0)&lt;=0,"NO SE ADMITEN VALORES EN CERO",IF(ROUND(F133*1.19,0)&gt;E133,"SUPERA PRECIO TECHO",ROUND(F133*1.19,0))))</f>
        <v>711590</v>
      </c>
      <c r="H133" s="54" t="n">
        <f aca="false">ROUND($G133*H$8,0)</f>
        <v>555040</v>
      </c>
      <c r="I133" s="54" t="n">
        <f aca="false">ROUND($G133*I$8,0)</f>
        <v>71159</v>
      </c>
      <c r="J133" s="54" t="n">
        <f aca="false">ROUND($G133*J$8,0)</f>
        <v>7116</v>
      </c>
      <c r="K133" s="54" t="n">
        <f aca="false">$G133-H133-I133-J133</f>
        <v>78275</v>
      </c>
      <c r="L133" s="54" t="n">
        <v>740720</v>
      </c>
      <c r="M133" s="55" t="n">
        <f aca="false">1-F133/L133</f>
        <v>0.192711145912086</v>
      </c>
    </row>
    <row r="134" s="27" customFormat="true" ht="41.25" hidden="false" customHeight="true" outlineLevel="0" collapsed="false">
      <c r="A134" s="18" t="n">
        <v>125</v>
      </c>
      <c r="B134" s="31" t="s">
        <v>163</v>
      </c>
      <c r="C134" s="20" t="s">
        <v>166</v>
      </c>
      <c r="D134" s="30" t="s">
        <v>160</v>
      </c>
      <c r="E134" s="22" t="n">
        <v>396270</v>
      </c>
      <c r="F134" s="23" t="n">
        <f aca="false">'Formato presentación oferta'!F134</f>
        <v>264795</v>
      </c>
      <c r="G134" s="24" t="n">
        <f aca="false">IF(F134="","ÍTEM SIN DILIGENCIAR",IF(ROUND(F134*1.19,0)&lt;=0,"NO SE ADMITEN VALORES EN CERO",IF(ROUND(F134*1.19,0)&gt;E134,"SUPERA PRECIO TECHO",ROUND(F134*1.19,0))))</f>
        <v>315106</v>
      </c>
      <c r="H134" s="54" t="n">
        <f aca="false">ROUND($G134*H$8,0)</f>
        <v>245783</v>
      </c>
      <c r="I134" s="54" t="n">
        <f aca="false">ROUND($G134*I$8,0)</f>
        <v>31511</v>
      </c>
      <c r="J134" s="54" t="n">
        <f aca="false">ROUND($G134*J$8,0)</f>
        <v>3151</v>
      </c>
      <c r="K134" s="54" t="n">
        <f aca="false">$G134-H134-I134-J134</f>
        <v>34661</v>
      </c>
      <c r="L134" s="54" t="n">
        <v>328005</v>
      </c>
      <c r="M134" s="55" t="n">
        <f aca="false">1-F134/L134</f>
        <v>0.192710476974436</v>
      </c>
    </row>
    <row r="135" s="27" customFormat="true" ht="41.25" hidden="false" customHeight="true" outlineLevel="0" collapsed="false">
      <c r="A135" s="18" t="n">
        <v>126</v>
      </c>
      <c r="B135" s="31" t="s">
        <v>167</v>
      </c>
      <c r="C135" s="20" t="s">
        <v>168</v>
      </c>
      <c r="D135" s="30" t="s">
        <v>160</v>
      </c>
      <c r="E135" s="22" t="n">
        <v>185212</v>
      </c>
      <c r="F135" s="23" t="n">
        <f aca="false">'Formato presentación oferta'!F135</f>
        <v>123761</v>
      </c>
      <c r="G135" s="24" t="n">
        <f aca="false">IF(F135="","ÍTEM SIN DILIGENCIAR",IF(ROUND(F135*1.19,0)&lt;=0,"NO SE ADMITEN VALORES EN CERO",IF(ROUND(F135*1.19,0)&gt;E135,"SUPERA PRECIO TECHO",ROUND(F135*1.19,0))))</f>
        <v>147276</v>
      </c>
      <c r="H135" s="54" t="n">
        <f aca="false">ROUND($G135*H$8,0)</f>
        <v>114875</v>
      </c>
      <c r="I135" s="54" t="n">
        <f aca="false">ROUND($G135*I$8,0)</f>
        <v>14728</v>
      </c>
      <c r="J135" s="54" t="n">
        <f aca="false">ROUND($G135*J$8,0)</f>
        <v>1473</v>
      </c>
      <c r="K135" s="54" t="n">
        <f aca="false">$G135-H135-I135-J135</f>
        <v>16200</v>
      </c>
      <c r="L135" s="54" t="n">
        <v>153305</v>
      </c>
      <c r="M135" s="55" t="n">
        <f aca="false">1-F135/L135</f>
        <v>0.192713871041388</v>
      </c>
    </row>
    <row r="136" s="27" customFormat="true" ht="41.25" hidden="false" customHeight="true" outlineLevel="0" collapsed="false">
      <c r="A136" s="18" t="n">
        <v>127</v>
      </c>
      <c r="B136" s="31" t="s">
        <v>169</v>
      </c>
      <c r="C136" s="20" t="s">
        <v>170</v>
      </c>
      <c r="D136" s="30" t="s">
        <v>160</v>
      </c>
      <c r="E136" s="22" t="n">
        <v>1844500</v>
      </c>
      <c r="F136" s="23" t="n">
        <f aca="false">'Formato presentación oferta'!F136</f>
        <v>1232528</v>
      </c>
      <c r="G136" s="24" t="n">
        <f aca="false">IF(F136="","ÍTEM SIN DILIGENCIAR",IF(ROUND(F136*1.19,0)&lt;=0,"NO SE ADMITEN VALORES EN CERO",IF(ROUND(F136*1.19,0)&gt;E136,"SUPERA PRECIO TECHO",ROUND(F136*1.19,0))))</f>
        <v>1466708</v>
      </c>
      <c r="H136" s="54" t="n">
        <f aca="false">ROUND($G136*H$8,0)</f>
        <v>1144032</v>
      </c>
      <c r="I136" s="54" t="n">
        <f aca="false">ROUND($G136*I$8,0)</f>
        <v>146671</v>
      </c>
      <c r="J136" s="54" t="n">
        <f aca="false">ROUND($G136*J$8,0)</f>
        <v>14667</v>
      </c>
      <c r="K136" s="54" t="n">
        <f aca="false">$G136-H136-I136-J136</f>
        <v>161338</v>
      </c>
      <c r="L136" s="54" t="n">
        <v>1526750</v>
      </c>
      <c r="M136" s="55" t="n">
        <f aca="false">1-F136/L136</f>
        <v>0.192711314884559</v>
      </c>
    </row>
    <row r="137" s="27" customFormat="true" ht="41.25" hidden="false" customHeight="true" outlineLevel="0" collapsed="false">
      <c r="A137" s="18" t="n">
        <v>128</v>
      </c>
      <c r="B137" s="31" t="s">
        <v>171</v>
      </c>
      <c r="C137" s="28" t="s">
        <v>172</v>
      </c>
      <c r="D137" s="30" t="s">
        <v>160</v>
      </c>
      <c r="E137" s="22" t="n">
        <v>1190000</v>
      </c>
      <c r="F137" s="23" t="n">
        <f aca="false">'Formato presentación oferta'!F137</f>
        <v>795179</v>
      </c>
      <c r="G137" s="24" t="n">
        <f aca="false">IF(F137="","ÍTEM SIN DILIGENCIAR",IF(ROUND(F137*1.19,0)&lt;=0,"NO SE ADMITEN VALORES EN CERO",IF(ROUND(F137*1.19,0)&gt;E137,"SUPERA PRECIO TECHO",ROUND(F137*1.19,0))))</f>
        <v>946263</v>
      </c>
      <c r="H137" s="54" t="n">
        <f aca="false">ROUND($G137*H$8,0)</f>
        <v>738085</v>
      </c>
      <c r="I137" s="54" t="n">
        <f aca="false">ROUND($G137*I$8,0)</f>
        <v>94626</v>
      </c>
      <c r="J137" s="54" t="n">
        <f aca="false">ROUND($G137*J$8,0)</f>
        <v>9463</v>
      </c>
      <c r="K137" s="54" t="n">
        <f aca="false">$G137-H137-I137-J137</f>
        <v>104089</v>
      </c>
      <c r="L137" s="54" t="n">
        <v>985000</v>
      </c>
      <c r="M137" s="55" t="n">
        <f aca="false">1-F137/L137</f>
        <v>0.192711675126904</v>
      </c>
    </row>
    <row r="138" s="27" customFormat="true" ht="27" hidden="false" customHeight="true" outlineLevel="0" collapsed="false">
      <c r="A138" s="18" t="n">
        <v>129</v>
      </c>
      <c r="B138" s="31" t="s">
        <v>171</v>
      </c>
      <c r="C138" s="28" t="s">
        <v>173</v>
      </c>
      <c r="D138" s="30" t="s">
        <v>160</v>
      </c>
      <c r="E138" s="22" t="n">
        <v>1118600</v>
      </c>
      <c r="F138" s="23" t="n">
        <f aca="false">'Formato presentación oferta'!F138</f>
        <v>747468</v>
      </c>
      <c r="G138" s="24" t="n">
        <f aca="false">IF(F138="","ÍTEM SIN DILIGENCIAR",IF(ROUND(F138*1.19,0)&lt;=0,"NO SE ADMITEN VALORES EN CERO",IF(ROUND(F138*1.19,0)&gt;E138,"SUPERA PRECIO TECHO",ROUND(F138*1.19,0))))</f>
        <v>889487</v>
      </c>
      <c r="H138" s="54" t="n">
        <f aca="false">ROUND($G138*H$8,0)</f>
        <v>693800</v>
      </c>
      <c r="I138" s="54" t="n">
        <f aca="false">ROUND($G138*I$8,0)</f>
        <v>88949</v>
      </c>
      <c r="J138" s="54" t="n">
        <f aca="false">ROUND($G138*J$8,0)</f>
        <v>8895</v>
      </c>
      <c r="K138" s="54" t="n">
        <f aca="false">$G138-H138-I138-J138</f>
        <v>97843</v>
      </c>
      <c r="L138" s="54" t="n">
        <v>925900</v>
      </c>
      <c r="M138" s="55" t="n">
        <f aca="false">1-F138/L138</f>
        <v>0.192711955934766</v>
      </c>
    </row>
    <row r="139" s="27" customFormat="true" ht="27" hidden="false" customHeight="true" outlineLevel="0" collapsed="false">
      <c r="A139" s="18" t="n">
        <v>130</v>
      </c>
      <c r="B139" s="31" t="s">
        <v>171</v>
      </c>
      <c r="C139" s="20" t="s">
        <v>174</v>
      </c>
      <c r="D139" s="30" t="s">
        <v>160</v>
      </c>
      <c r="E139" s="22" t="n">
        <v>285600</v>
      </c>
      <c r="F139" s="23" t="n">
        <f aca="false">'Formato presentación oferta'!F139</f>
        <v>190843</v>
      </c>
      <c r="G139" s="24" t="n">
        <f aca="false">IF(F139="","ÍTEM SIN DILIGENCIAR",IF(ROUND(F139*1.19,0)&lt;=0,"NO SE ADMITEN VALORES EN CERO",IF(ROUND(F139*1.19,0)&gt;E139,"SUPERA PRECIO TECHO",ROUND(F139*1.19,0))))</f>
        <v>227103</v>
      </c>
      <c r="H139" s="54" t="n">
        <f aca="false">ROUND($G139*H$8,0)</f>
        <v>177140</v>
      </c>
      <c r="I139" s="54" t="n">
        <f aca="false">ROUND($G139*I$8,0)</f>
        <v>22710</v>
      </c>
      <c r="J139" s="54" t="n">
        <f aca="false">ROUND($G139*J$8,0)</f>
        <v>2271</v>
      </c>
      <c r="K139" s="54" t="n">
        <f aca="false">$G139-H139-I139-J139</f>
        <v>24982</v>
      </c>
      <c r="L139" s="54" t="n">
        <v>236400</v>
      </c>
      <c r="M139" s="55" t="n">
        <f aca="false">1-F139/L139</f>
        <v>0.192711505922166</v>
      </c>
    </row>
    <row r="140" s="27" customFormat="true" ht="54.75" hidden="false" customHeight="true" outlineLevel="0" collapsed="false">
      <c r="A140" s="18" t="n">
        <v>131</v>
      </c>
      <c r="B140" s="31" t="s">
        <v>175</v>
      </c>
      <c r="C140" s="20" t="s">
        <v>176</v>
      </c>
      <c r="D140" s="30" t="s">
        <v>160</v>
      </c>
      <c r="E140" s="22" t="n">
        <v>452200</v>
      </c>
      <c r="F140" s="23" t="n">
        <f aca="false">'Formato presentación oferta'!F140</f>
        <v>302168</v>
      </c>
      <c r="G140" s="24" t="n">
        <f aca="false">IF(F140="","ÍTEM SIN DILIGENCIAR",IF(ROUND(F140*1.19,0)&lt;=0,"NO SE ADMITEN VALORES EN CERO",IF(ROUND(F140*1.19,0)&gt;E140,"SUPERA PRECIO TECHO",ROUND(F140*1.19,0))))</f>
        <v>359580</v>
      </c>
      <c r="H140" s="54" t="n">
        <f aca="false">ROUND($G140*H$8,0)</f>
        <v>280472</v>
      </c>
      <c r="I140" s="54" t="n">
        <f aca="false">ROUND($G140*I$8,0)</f>
        <v>35958</v>
      </c>
      <c r="J140" s="54" t="n">
        <f aca="false">ROUND($G140*J$8,0)</f>
        <v>3596</v>
      </c>
      <c r="K140" s="54" t="n">
        <f aca="false">$G140-H140-I140-J140</f>
        <v>39554</v>
      </c>
      <c r="L140" s="54" t="n">
        <v>374300</v>
      </c>
      <c r="M140" s="55" t="n">
        <f aca="false">1-F140/L140</f>
        <v>0.192711728559979</v>
      </c>
    </row>
    <row r="141" s="27" customFormat="true" ht="41.25" hidden="false" customHeight="true" outlineLevel="0" collapsed="false">
      <c r="A141" s="18" t="n">
        <v>132</v>
      </c>
      <c r="B141" s="31" t="s">
        <v>175</v>
      </c>
      <c r="C141" s="20" t="s">
        <v>177</v>
      </c>
      <c r="D141" s="30" t="s">
        <v>160</v>
      </c>
      <c r="E141" s="22" t="n">
        <v>378420</v>
      </c>
      <c r="F141" s="23" t="n">
        <f aca="false">'Formato presentación oferta'!F141</f>
        <v>252867</v>
      </c>
      <c r="G141" s="24" t="n">
        <f aca="false">IF(F141="","ÍTEM SIN DILIGENCIAR",IF(ROUND(F141*1.19,0)&lt;=0,"NO SE ADMITEN VALORES EN CERO",IF(ROUND(F141*1.19,0)&gt;E141,"SUPERA PRECIO TECHO",ROUND(F141*1.19,0))))</f>
        <v>300912</v>
      </c>
      <c r="H141" s="54" t="n">
        <f aca="false">ROUND($G141*H$8,0)</f>
        <v>234711</v>
      </c>
      <c r="I141" s="54" t="n">
        <f aca="false">ROUND($G141*I$8,0)</f>
        <v>30091</v>
      </c>
      <c r="J141" s="54" t="n">
        <f aca="false">ROUND($G141*J$8,0)</f>
        <v>3009</v>
      </c>
      <c r="K141" s="54" t="n">
        <f aca="false">$G141-H141-I141-J141</f>
        <v>33101</v>
      </c>
      <c r="L141" s="54" t="n">
        <v>313230</v>
      </c>
      <c r="M141" s="55" t="n">
        <f aca="false">1-F141/L141</f>
        <v>0.19271142610861</v>
      </c>
    </row>
    <row r="142" s="27" customFormat="true" ht="41.25" hidden="false" customHeight="true" outlineLevel="0" collapsed="false">
      <c r="A142" s="18" t="n">
        <v>133</v>
      </c>
      <c r="B142" s="31" t="s">
        <v>178</v>
      </c>
      <c r="C142" s="20" t="s">
        <v>179</v>
      </c>
      <c r="D142" s="30" t="s">
        <v>160</v>
      </c>
      <c r="E142" s="22" t="n">
        <v>490280</v>
      </c>
      <c r="F142" s="23" t="n">
        <f aca="false">'Formato presentación oferta'!F142</f>
        <v>327614</v>
      </c>
      <c r="G142" s="24" t="n">
        <f aca="false">IF(F142="","ÍTEM SIN DILIGENCIAR",IF(ROUND(F142*1.19,0)&lt;=0,"NO SE ADMITEN VALORES EN CERO",IF(ROUND(F142*1.19,0)&gt;E142,"SUPERA PRECIO TECHO",ROUND(F142*1.19,0))))</f>
        <v>389861</v>
      </c>
      <c r="H142" s="54" t="n">
        <f aca="false">ROUND($G142*H$8,0)</f>
        <v>304092</v>
      </c>
      <c r="I142" s="54" t="n">
        <f aca="false">ROUND($G142*I$8,0)</f>
        <v>38986</v>
      </c>
      <c r="J142" s="54" t="n">
        <f aca="false">ROUND($G142*J$8,0)</f>
        <v>3899</v>
      </c>
      <c r="K142" s="54" t="n">
        <f aca="false">$G142-H142-I142-J142</f>
        <v>42884</v>
      </c>
      <c r="L142" s="54" t="n">
        <v>405820</v>
      </c>
      <c r="M142" s="55" t="n">
        <f aca="false">1-F142/L142</f>
        <v>0.192711054161944</v>
      </c>
    </row>
    <row r="143" s="27" customFormat="true" ht="41.25" hidden="false" customHeight="true" outlineLevel="0" collapsed="false">
      <c r="A143" s="18" t="n">
        <v>134</v>
      </c>
      <c r="B143" s="31" t="s">
        <v>178</v>
      </c>
      <c r="C143" s="20" t="s">
        <v>180</v>
      </c>
      <c r="D143" s="30" t="s">
        <v>160</v>
      </c>
      <c r="E143" s="22" t="n">
        <v>606900</v>
      </c>
      <c r="F143" s="23" t="n">
        <f aca="false">'Formato presentación oferta'!F143</f>
        <v>405541</v>
      </c>
      <c r="G143" s="24" t="n">
        <f aca="false">IF(F143="","ÍTEM SIN DILIGENCIAR",IF(ROUND(F143*1.19,0)&lt;=0,"NO SE ADMITEN VALORES EN CERO",IF(ROUND(F143*1.19,0)&gt;E143,"SUPERA PRECIO TECHO",ROUND(F143*1.19,0))))</f>
        <v>482594</v>
      </c>
      <c r="H143" s="54" t="n">
        <f aca="false">ROUND($G143*H$8,0)</f>
        <v>376423</v>
      </c>
      <c r="I143" s="54" t="n">
        <f aca="false">ROUND($G143*I$8,0)</f>
        <v>48259</v>
      </c>
      <c r="J143" s="54" t="n">
        <f aca="false">ROUND($G143*J$8,0)</f>
        <v>4826</v>
      </c>
      <c r="K143" s="54" t="n">
        <f aca="false">$G143-H143-I143-J143</f>
        <v>53086</v>
      </c>
      <c r="L143" s="54" t="n">
        <v>502350</v>
      </c>
      <c r="M143" s="55" t="n">
        <f aca="false">1-F143/L143</f>
        <v>0.192712252413656</v>
      </c>
    </row>
    <row r="144" s="27" customFormat="true" ht="27" hidden="false" customHeight="true" outlineLevel="0" collapsed="false">
      <c r="A144" s="18" t="n">
        <v>135</v>
      </c>
      <c r="B144" s="31" t="s">
        <v>178</v>
      </c>
      <c r="C144" s="20" t="s">
        <v>181</v>
      </c>
      <c r="D144" s="30" t="s">
        <v>160</v>
      </c>
      <c r="E144" s="22" t="n">
        <v>464100</v>
      </c>
      <c r="F144" s="23" t="n">
        <f aca="false">'Formato presentación oferta'!F144</f>
        <v>310120</v>
      </c>
      <c r="G144" s="24" t="n">
        <f aca="false">IF(F144="","ÍTEM SIN DILIGENCIAR",IF(ROUND(F144*1.19,0)&lt;=0,"NO SE ADMITEN VALORES EN CERO",IF(ROUND(F144*1.19,0)&gt;E144,"SUPERA PRECIO TECHO",ROUND(F144*1.19,0))))</f>
        <v>369043</v>
      </c>
      <c r="H144" s="54" t="n">
        <f aca="false">ROUND($G144*H$8,0)</f>
        <v>287854</v>
      </c>
      <c r="I144" s="54" t="n">
        <f aca="false">ROUND($G144*I$8,0)</f>
        <v>36904</v>
      </c>
      <c r="J144" s="54" t="n">
        <f aca="false">ROUND($G144*J$8,0)</f>
        <v>3690</v>
      </c>
      <c r="K144" s="54" t="n">
        <f aca="false">$G144-H144-I144-J144</f>
        <v>40595</v>
      </c>
      <c r="L144" s="54" t="n">
        <v>384150</v>
      </c>
      <c r="M144" s="55" t="n">
        <f aca="false">1-F144/L144</f>
        <v>0.192711180528439</v>
      </c>
    </row>
    <row r="145" s="27" customFormat="true" ht="41.25" hidden="false" customHeight="true" outlineLevel="0" collapsed="false">
      <c r="A145" s="18" t="n">
        <v>136</v>
      </c>
      <c r="B145" s="31" t="s">
        <v>178</v>
      </c>
      <c r="C145" s="20" t="s">
        <v>182</v>
      </c>
      <c r="D145" s="30" t="s">
        <v>160</v>
      </c>
      <c r="E145" s="22" t="n">
        <v>480760</v>
      </c>
      <c r="F145" s="23" t="n">
        <f aca="false">'Formato presentación oferta'!F145</f>
        <v>321252</v>
      </c>
      <c r="G145" s="24" t="n">
        <f aca="false">IF(F145="","ÍTEM SIN DILIGENCIAR",IF(ROUND(F145*1.19,0)&lt;=0,"NO SE ADMITEN VALORES EN CERO",IF(ROUND(F145*1.19,0)&gt;E145,"SUPERA PRECIO TECHO",ROUND(F145*1.19,0))))</f>
        <v>382290</v>
      </c>
      <c r="H145" s="54" t="n">
        <f aca="false">ROUND($G145*H$8,0)</f>
        <v>298186</v>
      </c>
      <c r="I145" s="54" t="n">
        <f aca="false">ROUND($G145*I$8,0)</f>
        <v>38229</v>
      </c>
      <c r="J145" s="54" t="n">
        <f aca="false">ROUND($G145*J$8,0)</f>
        <v>3823</v>
      </c>
      <c r="K145" s="54" t="n">
        <f aca="false">$G145-H145-I145-J145</f>
        <v>42052</v>
      </c>
      <c r="L145" s="54" t="n">
        <v>397940</v>
      </c>
      <c r="M145" s="55" t="n">
        <f aca="false">1-F145/L145</f>
        <v>0.192712469216465</v>
      </c>
    </row>
    <row r="146" s="27" customFormat="true" ht="41.25" hidden="false" customHeight="true" outlineLevel="0" collapsed="false">
      <c r="A146" s="18" t="n">
        <v>137</v>
      </c>
      <c r="B146" s="31" t="s">
        <v>178</v>
      </c>
      <c r="C146" s="20" t="s">
        <v>183</v>
      </c>
      <c r="D146" s="30" t="s">
        <v>160</v>
      </c>
      <c r="E146" s="22" t="n">
        <v>694283</v>
      </c>
      <c r="F146" s="23" t="n">
        <f aca="false">'Formato presentación oferta'!F146</f>
        <v>463932</v>
      </c>
      <c r="G146" s="24" t="n">
        <f aca="false">IF(F146="","ÍTEM SIN DILIGENCIAR",IF(ROUND(F146*1.19,0)&lt;=0,"NO SE ADMITEN VALORES EN CERO",IF(ROUND(F146*1.19,0)&gt;E146,"SUPERA PRECIO TECHO",ROUND(F146*1.19,0))))</f>
        <v>552079</v>
      </c>
      <c r="H146" s="54" t="n">
        <f aca="false">ROUND($G146*H$8,0)</f>
        <v>430622</v>
      </c>
      <c r="I146" s="54" t="n">
        <f aca="false">ROUND($G146*I$8,0)</f>
        <v>55208</v>
      </c>
      <c r="J146" s="54" t="n">
        <f aca="false">ROUND($G146*J$8,0)</f>
        <v>5521</v>
      </c>
      <c r="K146" s="54" t="n">
        <f aca="false">$G146-H146-I146-J146</f>
        <v>60728</v>
      </c>
      <c r="L146" s="54" t="n">
        <v>574679</v>
      </c>
      <c r="M146" s="55" t="n">
        <f aca="false">1-F146/L146</f>
        <v>0.192711061305529</v>
      </c>
    </row>
    <row r="147" s="27" customFormat="true" ht="27" hidden="false" customHeight="true" outlineLevel="0" collapsed="false">
      <c r="A147" s="18" t="n">
        <v>138</v>
      </c>
      <c r="B147" s="31" t="s">
        <v>184</v>
      </c>
      <c r="C147" s="28" t="s">
        <v>185</v>
      </c>
      <c r="D147" s="30" t="s">
        <v>80</v>
      </c>
      <c r="E147" s="22" t="n">
        <v>232050</v>
      </c>
      <c r="F147" s="23" t="n">
        <f aca="false">'Formato presentación oferta'!F147</f>
        <v>155060</v>
      </c>
      <c r="G147" s="24" t="n">
        <f aca="false">IF(F147="","ÍTEM SIN DILIGENCIAR",IF(ROUND(F147*1.19,0)&lt;=0,"NO SE ADMITEN VALORES EN CERO",IF(ROUND(F147*1.19,0)&gt;E147,"SUPERA PRECIO TECHO",ROUND(F147*1.19,0))))</f>
        <v>184521</v>
      </c>
      <c r="H147" s="54" t="n">
        <f aca="false">ROUND($G147*H$8,0)</f>
        <v>143926</v>
      </c>
      <c r="I147" s="54" t="n">
        <f aca="false">ROUND($G147*I$8,0)</f>
        <v>18452</v>
      </c>
      <c r="J147" s="54" t="n">
        <f aca="false">ROUND($G147*J$8,0)</f>
        <v>1845</v>
      </c>
      <c r="K147" s="54" t="n">
        <f aca="false">$G147-H147-I147-J147</f>
        <v>20298</v>
      </c>
      <c r="L147" s="54" t="n">
        <v>192075</v>
      </c>
      <c r="M147" s="55" t="n">
        <f aca="false">1-F147/L147</f>
        <v>0.192711180528439</v>
      </c>
    </row>
    <row r="148" s="27" customFormat="true" ht="27" hidden="false" customHeight="true" outlineLevel="0" collapsed="false">
      <c r="A148" s="18" t="n">
        <v>139</v>
      </c>
      <c r="B148" s="31" t="s">
        <v>184</v>
      </c>
      <c r="C148" s="28" t="s">
        <v>186</v>
      </c>
      <c r="D148" s="30" t="s">
        <v>80</v>
      </c>
      <c r="E148" s="22" t="n">
        <v>309400</v>
      </c>
      <c r="F148" s="23" t="n">
        <f aca="false">'Formato presentación oferta'!F148</f>
        <v>206747</v>
      </c>
      <c r="G148" s="24" t="n">
        <f aca="false">IF(F148="","ÍTEM SIN DILIGENCIAR",IF(ROUND(F148*1.19,0)&lt;=0,"NO SE ADMITEN VALORES EN CERO",IF(ROUND(F148*1.19,0)&gt;E148,"SUPERA PRECIO TECHO",ROUND(F148*1.19,0))))</f>
        <v>246029</v>
      </c>
      <c r="H148" s="54" t="n">
        <f aca="false">ROUND($G148*H$8,0)</f>
        <v>191903</v>
      </c>
      <c r="I148" s="54" t="n">
        <f aca="false">ROUND($G148*I$8,0)</f>
        <v>24603</v>
      </c>
      <c r="J148" s="54" t="n">
        <f aca="false">ROUND($G148*J$8,0)</f>
        <v>2460</v>
      </c>
      <c r="K148" s="54" t="n">
        <f aca="false">$G148-H148-I148-J148</f>
        <v>27063</v>
      </c>
      <c r="L148" s="54" t="n">
        <v>256100</v>
      </c>
      <c r="M148" s="55" t="n">
        <f aca="false">1-F148/L148</f>
        <v>0.192709878953534</v>
      </c>
    </row>
    <row r="149" s="27" customFormat="true" ht="27" hidden="false" customHeight="true" outlineLevel="0" collapsed="false">
      <c r="A149" s="18" t="n">
        <v>140</v>
      </c>
      <c r="B149" s="31" t="s">
        <v>184</v>
      </c>
      <c r="C149" s="28" t="s">
        <v>187</v>
      </c>
      <c r="D149" s="30" t="s">
        <v>80</v>
      </c>
      <c r="E149" s="22" t="n">
        <v>345100</v>
      </c>
      <c r="F149" s="23" t="n">
        <f aca="false">'Formato presentación oferta'!F149</f>
        <v>230602</v>
      </c>
      <c r="G149" s="24" t="n">
        <f aca="false">IF(F149="","ÍTEM SIN DILIGENCIAR",IF(ROUND(F149*1.19,0)&lt;=0,"NO SE ADMITEN VALORES EN CERO",IF(ROUND(F149*1.19,0)&gt;E149,"SUPERA PRECIO TECHO",ROUND(F149*1.19,0))))</f>
        <v>274416</v>
      </c>
      <c r="H149" s="54" t="n">
        <f aca="false">ROUND($G149*H$8,0)</f>
        <v>214044</v>
      </c>
      <c r="I149" s="54" t="n">
        <f aca="false">ROUND($G149*I$8,0)</f>
        <v>27442</v>
      </c>
      <c r="J149" s="54" t="n">
        <f aca="false">ROUND($G149*J$8,0)</f>
        <v>2744</v>
      </c>
      <c r="K149" s="54" t="n">
        <f aca="false">$G149-H149-I149-J149</f>
        <v>30186</v>
      </c>
      <c r="L149" s="54" t="n">
        <v>285650</v>
      </c>
      <c r="M149" s="55" t="n">
        <f aca="false">1-F149/L149</f>
        <v>0.192711360056013</v>
      </c>
    </row>
    <row r="150" s="27" customFormat="true" ht="96" hidden="false" customHeight="true" outlineLevel="0" collapsed="false">
      <c r="A150" s="18" t="n">
        <v>141</v>
      </c>
      <c r="B150" s="31" t="s">
        <v>184</v>
      </c>
      <c r="C150" s="28" t="s">
        <v>188</v>
      </c>
      <c r="D150" s="30" t="s">
        <v>80</v>
      </c>
      <c r="E150" s="22" t="n">
        <v>1814750</v>
      </c>
      <c r="F150" s="23" t="n">
        <f aca="false">'Formato presentación oferta'!F150</f>
        <v>1212648</v>
      </c>
      <c r="G150" s="24" t="n">
        <f aca="false">IF(F150="","ÍTEM SIN DILIGENCIAR",IF(ROUND(F150*1.19,0)&lt;=0,"NO SE ADMITEN VALORES EN CERO",IF(ROUND(F150*1.19,0)&gt;E150,"SUPERA PRECIO TECHO",ROUND(F150*1.19,0))))</f>
        <v>1443051</v>
      </c>
      <c r="H150" s="54" t="n">
        <f aca="false">ROUND($G150*H$8,0)</f>
        <v>1125580</v>
      </c>
      <c r="I150" s="54" t="n">
        <f aca="false">ROUND($G150*I$8,0)</f>
        <v>144305</v>
      </c>
      <c r="J150" s="54" t="n">
        <f aca="false">ROUND($G150*J$8,0)</f>
        <v>14431</v>
      </c>
      <c r="K150" s="54" t="n">
        <f aca="false">$G150-H150-I150-J150</f>
        <v>158735</v>
      </c>
      <c r="L150" s="54" t="n">
        <v>1502125</v>
      </c>
      <c r="M150" s="55" t="n">
        <f aca="false">1-F150/L150</f>
        <v>0.192711658483815</v>
      </c>
    </row>
    <row r="151" s="27" customFormat="true" ht="96" hidden="false" customHeight="true" outlineLevel="0" collapsed="false">
      <c r="A151" s="18" t="n">
        <v>142</v>
      </c>
      <c r="B151" s="31" t="s">
        <v>184</v>
      </c>
      <c r="C151" s="28" t="s">
        <v>189</v>
      </c>
      <c r="D151" s="30" t="s">
        <v>80</v>
      </c>
      <c r="E151" s="22" t="n">
        <v>8625573</v>
      </c>
      <c r="F151" s="23" t="n">
        <f aca="false">'Formato presentación oferta'!F151</f>
        <v>5651020</v>
      </c>
      <c r="G151" s="24" t="n">
        <f aca="false">IF(F151="","ÍTEM SIN DILIGENCIAR",IF(ROUND(F151*1.19,0)&lt;=0,"NO SE ADMITEN VALORES EN CERO",IF(ROUND(F151*1.19,0)&gt;E151,"SUPERA PRECIO TECHO",ROUND(F151*1.19,0))))</f>
        <v>6724714</v>
      </c>
      <c r="H151" s="54" t="n">
        <f aca="false">ROUND($G151*H$8,0)</f>
        <v>5245277</v>
      </c>
      <c r="I151" s="54" t="n">
        <f aca="false">ROUND($G151*I$8,0)</f>
        <v>672471</v>
      </c>
      <c r="J151" s="54" t="n">
        <f aca="false">ROUND($G151*J$8,0)</f>
        <v>67247</v>
      </c>
      <c r="K151" s="54" t="n">
        <f aca="false">$G151-H151-I151-J151</f>
        <v>739719</v>
      </c>
      <c r="L151" s="54" t="n">
        <v>7000000</v>
      </c>
      <c r="M151" s="55" t="n">
        <f aca="false">1-F151/L151</f>
        <v>0.192711428571429</v>
      </c>
    </row>
    <row r="152" s="27" customFormat="true" ht="96" hidden="false" customHeight="true" outlineLevel="0" collapsed="false">
      <c r="A152" s="18" t="n">
        <v>143</v>
      </c>
      <c r="B152" s="31" t="s">
        <v>184</v>
      </c>
      <c r="C152" s="28" t="s">
        <v>190</v>
      </c>
      <c r="D152" s="30" t="s">
        <v>80</v>
      </c>
      <c r="E152" s="22" t="n">
        <v>5635487</v>
      </c>
      <c r="F152" s="23" t="n">
        <f aca="false">'Formato presentación oferta'!F152</f>
        <v>3229154</v>
      </c>
      <c r="G152" s="24" t="n">
        <f aca="false">IF(F152="","ÍTEM SIN DILIGENCIAR",IF(ROUND(F152*1.19,0)&lt;=0,"NO SE ADMITEN VALORES EN CERO",IF(ROUND(F152*1.19,0)&gt;E152,"SUPERA PRECIO TECHO",ROUND(F152*1.19,0))))</f>
        <v>3842693</v>
      </c>
      <c r="H152" s="54" t="n">
        <f aca="false">ROUND($G152*H$8,0)</f>
        <v>2997301</v>
      </c>
      <c r="I152" s="54" t="n">
        <f aca="false">ROUND($G152*I$8,0)</f>
        <v>384269</v>
      </c>
      <c r="J152" s="54" t="n">
        <f aca="false">ROUND($G152*J$8,0)</f>
        <v>38427</v>
      </c>
      <c r="K152" s="54" t="n">
        <f aca="false">$G152-H152-I152-J152</f>
        <v>422696</v>
      </c>
      <c r="L152" s="54" t="n">
        <v>4000000</v>
      </c>
      <c r="M152" s="55" t="n">
        <f aca="false">1-F152/L152</f>
        <v>0.1927115</v>
      </c>
    </row>
    <row r="153" s="27" customFormat="true" ht="27" hidden="false" customHeight="true" outlineLevel="0" collapsed="false">
      <c r="A153" s="18" t="n">
        <v>144</v>
      </c>
      <c r="B153" s="31" t="s">
        <v>184</v>
      </c>
      <c r="C153" s="28" t="s">
        <v>191</v>
      </c>
      <c r="D153" s="30" t="s">
        <v>80</v>
      </c>
      <c r="E153" s="22" t="n">
        <v>249900</v>
      </c>
      <c r="F153" s="23" t="n">
        <f aca="false">'Formato presentación oferta'!F153</f>
        <v>166988</v>
      </c>
      <c r="G153" s="24" t="n">
        <f aca="false">IF(F153="","ÍTEM SIN DILIGENCIAR",IF(ROUND(F153*1.19,0)&lt;=0,"NO SE ADMITEN VALORES EN CERO",IF(ROUND(F153*1.19,0)&gt;E153,"SUPERA PRECIO TECHO",ROUND(F153*1.19,0))))</f>
        <v>198716</v>
      </c>
      <c r="H153" s="54" t="n">
        <f aca="false">ROUND($G153*H$8,0)</f>
        <v>154998</v>
      </c>
      <c r="I153" s="54" t="n">
        <f aca="false">ROUND($G153*I$8,0)</f>
        <v>19872</v>
      </c>
      <c r="J153" s="54" t="n">
        <f aca="false">ROUND($G153*J$8,0)</f>
        <v>1987</v>
      </c>
      <c r="K153" s="54" t="n">
        <f aca="false">$G153-H153-I153-J153</f>
        <v>21859</v>
      </c>
      <c r="L153" s="54" t="n">
        <v>206850</v>
      </c>
      <c r="M153" s="55" t="n">
        <f aca="false">1-F153/L153</f>
        <v>0.192709693014262</v>
      </c>
    </row>
    <row r="154" s="27" customFormat="true" ht="13.5" hidden="false" customHeight="false" outlineLevel="0" collapsed="false">
      <c r="A154" s="18" t="n">
        <v>145</v>
      </c>
      <c r="B154" s="31" t="s">
        <v>184</v>
      </c>
      <c r="C154" s="20" t="s">
        <v>192</v>
      </c>
      <c r="D154" s="30" t="s">
        <v>80</v>
      </c>
      <c r="E154" s="22" t="n">
        <v>202300</v>
      </c>
      <c r="F154" s="23" t="n">
        <f aca="false">'Formato presentación oferta'!F154</f>
        <v>135180</v>
      </c>
      <c r="G154" s="24" t="n">
        <f aca="false">IF(F154="","ÍTEM SIN DILIGENCIAR",IF(ROUND(F154*1.19,0)&lt;=0,"NO SE ADMITEN VALORES EN CERO",IF(ROUND(F154*1.19,0)&gt;E154,"SUPERA PRECIO TECHO",ROUND(F154*1.19,0))))</f>
        <v>160864</v>
      </c>
      <c r="H154" s="54" t="n">
        <f aca="false">ROUND($G154*H$8,0)</f>
        <v>125474</v>
      </c>
      <c r="I154" s="54" t="n">
        <f aca="false">ROUND($G154*I$8,0)</f>
        <v>16086</v>
      </c>
      <c r="J154" s="54" t="n">
        <f aca="false">ROUND($G154*J$8,0)</f>
        <v>1609</v>
      </c>
      <c r="K154" s="54" t="n">
        <f aca="false">$G154-H154-I154-J154</f>
        <v>17695</v>
      </c>
      <c r="L154" s="54" t="n">
        <v>167450</v>
      </c>
      <c r="M154" s="55" t="n">
        <f aca="false">1-F154/L154</f>
        <v>0.192714243057629</v>
      </c>
    </row>
    <row r="155" s="27" customFormat="true" ht="27" hidden="false" customHeight="true" outlineLevel="0" collapsed="false">
      <c r="A155" s="18" t="n">
        <v>146</v>
      </c>
      <c r="B155" s="31" t="s">
        <v>184</v>
      </c>
      <c r="C155" s="20" t="s">
        <v>193</v>
      </c>
      <c r="D155" s="30" t="s">
        <v>80</v>
      </c>
      <c r="E155" s="22" t="n">
        <v>29750</v>
      </c>
      <c r="F155" s="23" t="n">
        <f aca="false">'Formato presentación oferta'!F155</f>
        <v>19879</v>
      </c>
      <c r="G155" s="24" t="n">
        <f aca="false">IF(F155="","ÍTEM SIN DILIGENCIAR",IF(ROUND(F155*1.19,0)&lt;=0,"NO SE ADMITEN VALORES EN CERO",IF(ROUND(F155*1.19,0)&gt;E155,"SUPERA PRECIO TECHO",ROUND(F155*1.19,0))))</f>
        <v>23656</v>
      </c>
      <c r="H155" s="54" t="n">
        <f aca="false">ROUND($G155*H$8,0)</f>
        <v>18452</v>
      </c>
      <c r="I155" s="54" t="n">
        <f aca="false">ROUND($G155*I$8,0)</f>
        <v>2366</v>
      </c>
      <c r="J155" s="54" t="n">
        <f aca="false">ROUND($G155*J$8,0)</f>
        <v>237</v>
      </c>
      <c r="K155" s="54" t="n">
        <f aca="false">$G155-H155-I155-J155</f>
        <v>2601</v>
      </c>
      <c r="L155" s="54" t="n">
        <v>24625</v>
      </c>
      <c r="M155" s="55" t="n">
        <f aca="false">1-F155/L155</f>
        <v>0.192730964467005</v>
      </c>
    </row>
    <row r="156" s="27" customFormat="true" ht="27" hidden="false" customHeight="true" outlineLevel="0" collapsed="false">
      <c r="A156" s="18" t="n">
        <v>147</v>
      </c>
      <c r="B156" s="31" t="s">
        <v>184</v>
      </c>
      <c r="C156" s="20" t="s">
        <v>193</v>
      </c>
      <c r="D156" s="30" t="s">
        <v>194</v>
      </c>
      <c r="E156" s="22" t="n">
        <v>141215</v>
      </c>
      <c r="F156" s="23" t="n">
        <f aca="false">'Formato presentación oferta'!F156</f>
        <v>94362</v>
      </c>
      <c r="G156" s="24" t="n">
        <f aca="false">IF(F156="","ÍTEM SIN DILIGENCIAR",IF(ROUND(F156*1.19,0)&lt;=0,"NO SE ADMITEN VALORES EN CERO",IF(ROUND(F156*1.19,0)&gt;E156,"SUPERA PRECIO TECHO",ROUND(F156*1.19,0))))</f>
        <v>112291</v>
      </c>
      <c r="H156" s="54" t="n">
        <f aca="false">ROUND($G156*H$8,0)</f>
        <v>87587</v>
      </c>
      <c r="I156" s="54" t="n">
        <f aca="false">ROUND($G156*I$8,0)</f>
        <v>11229</v>
      </c>
      <c r="J156" s="54" t="n">
        <f aca="false">ROUND($G156*J$8,0)</f>
        <v>1123</v>
      </c>
      <c r="K156" s="54" t="n">
        <f aca="false">$G156-H156-I156-J156</f>
        <v>12352</v>
      </c>
      <c r="L156" s="54" t="n">
        <v>116887</v>
      </c>
      <c r="M156" s="55" t="n">
        <f aca="false">1-F156/L156</f>
        <v>0.192707486717941</v>
      </c>
    </row>
    <row r="157" s="27" customFormat="true" ht="13.5" hidden="false" customHeight="false" outlineLevel="0" collapsed="false">
      <c r="A157" s="18" t="n">
        <v>148</v>
      </c>
      <c r="B157" s="31" t="s">
        <v>184</v>
      </c>
      <c r="C157" s="20" t="s">
        <v>195</v>
      </c>
      <c r="D157" s="30" t="s">
        <v>196</v>
      </c>
      <c r="E157" s="22" t="n">
        <v>35224</v>
      </c>
      <c r="F157" s="23" t="n">
        <f aca="false">'Formato presentación oferta'!F157</f>
        <v>23537</v>
      </c>
      <c r="G157" s="24" t="n">
        <f aca="false">IF(F157="","ÍTEM SIN DILIGENCIAR",IF(ROUND(F157*1.19,0)&lt;=0,"NO SE ADMITEN VALORES EN CERO",IF(ROUND(F157*1.19,0)&gt;E157,"SUPERA PRECIO TECHO",ROUND(F157*1.19,0))))</f>
        <v>28009</v>
      </c>
      <c r="H157" s="54" t="n">
        <f aca="false">ROUND($G157*H$8,0)</f>
        <v>21847</v>
      </c>
      <c r="I157" s="54" t="n">
        <f aca="false">ROUND($G157*I$8,0)</f>
        <v>2801</v>
      </c>
      <c r="J157" s="54" t="n">
        <f aca="false">ROUND($G157*J$8,0)</f>
        <v>280</v>
      </c>
      <c r="K157" s="54" t="n">
        <f aca="false">$G157-H157-I157-J157</f>
        <v>3081</v>
      </c>
      <c r="L157" s="54" t="n">
        <v>29156</v>
      </c>
      <c r="M157" s="55" t="n">
        <f aca="false">1-F157/L157</f>
        <v>0.192721909726986</v>
      </c>
    </row>
    <row r="158" s="27" customFormat="true" ht="13.5" hidden="false" customHeight="false" outlineLevel="0" collapsed="false">
      <c r="A158" s="18" t="n">
        <v>149</v>
      </c>
      <c r="B158" s="31" t="s">
        <v>184</v>
      </c>
      <c r="C158" s="20" t="s">
        <v>195</v>
      </c>
      <c r="D158" s="30" t="s">
        <v>194</v>
      </c>
      <c r="E158" s="22" t="n">
        <v>92682</v>
      </c>
      <c r="F158" s="23" t="n">
        <f aca="false">'Formato presentación oferta'!F158</f>
        <v>61931</v>
      </c>
      <c r="G158" s="24" t="n">
        <f aca="false">IF(F158="","ÍTEM SIN DILIGENCIAR",IF(ROUND(F158*1.19,0)&lt;=0,"NO SE ADMITEN VALORES EN CERO",IF(ROUND(F158*1.19,0)&gt;E158,"SUPERA PRECIO TECHO",ROUND(F158*1.19,0))))</f>
        <v>73698</v>
      </c>
      <c r="H158" s="54" t="n">
        <f aca="false">ROUND($G158*H$8,0)</f>
        <v>57484</v>
      </c>
      <c r="I158" s="54" t="n">
        <f aca="false">ROUND($G158*I$8,0)</f>
        <v>7370</v>
      </c>
      <c r="J158" s="54" t="n">
        <f aca="false">ROUND($G158*J$8,0)</f>
        <v>737</v>
      </c>
      <c r="K158" s="54" t="n">
        <f aca="false">$G158-H158-I158-J158</f>
        <v>8107</v>
      </c>
      <c r="L158" s="54" t="n">
        <v>76715</v>
      </c>
      <c r="M158" s="55" t="n">
        <f aca="false">1-F158/L158</f>
        <v>0.192713289447957</v>
      </c>
    </row>
    <row r="159" s="27" customFormat="true" ht="13.5" hidden="false" customHeight="false" outlineLevel="0" collapsed="false">
      <c r="A159" s="18" t="n">
        <v>150</v>
      </c>
      <c r="B159" s="31" t="s">
        <v>197</v>
      </c>
      <c r="C159" s="28" t="s">
        <v>198</v>
      </c>
      <c r="D159" s="30" t="s">
        <v>80</v>
      </c>
      <c r="E159" s="22" t="n">
        <v>576559</v>
      </c>
      <c r="F159" s="23" t="n">
        <f aca="false">'Formato presentación oferta'!F159</f>
        <v>385266</v>
      </c>
      <c r="G159" s="24" t="n">
        <f aca="false">IF(F159="","ÍTEM SIN DILIGENCIAR",IF(ROUND(F159*1.19,0)&lt;=0,"NO SE ADMITEN VALORES EN CERO",IF(ROUND(F159*1.19,0)&gt;E159,"SUPERA PRECIO TECHO",ROUND(F159*1.19,0))))</f>
        <v>458467</v>
      </c>
      <c r="H159" s="54" t="n">
        <f aca="false">ROUND($G159*H$8,0)</f>
        <v>357604</v>
      </c>
      <c r="I159" s="54" t="n">
        <f aca="false">ROUND($G159*I$8,0)</f>
        <v>45847</v>
      </c>
      <c r="J159" s="54" t="n">
        <f aca="false">ROUND($G159*J$8,0)</f>
        <v>4585</v>
      </c>
      <c r="K159" s="54" t="n">
        <f aca="false">$G159-H159-I159-J159</f>
        <v>50431</v>
      </c>
      <c r="L159" s="54" t="n">
        <v>477235</v>
      </c>
      <c r="M159" s="55" t="n">
        <f aca="false">1-F159/L159</f>
        <v>0.192712185820403</v>
      </c>
    </row>
    <row r="160" s="27" customFormat="true" ht="27" hidden="false" customHeight="true" outlineLevel="0" collapsed="false">
      <c r="A160" s="18" t="n">
        <v>151</v>
      </c>
      <c r="B160" s="31" t="s">
        <v>197</v>
      </c>
      <c r="C160" s="28" t="s">
        <v>199</v>
      </c>
      <c r="D160" s="30" t="s">
        <v>80</v>
      </c>
      <c r="E160" s="22" t="n">
        <v>719955</v>
      </c>
      <c r="F160" s="23" t="n">
        <f aca="false">'Formato presentación oferta'!F160</f>
        <v>481086</v>
      </c>
      <c r="G160" s="24" t="n">
        <f aca="false">IF(F160="","ÍTEM SIN DILIGENCIAR",IF(ROUND(F160*1.19,0)&lt;=0,"NO SE ADMITEN VALORES EN CERO",IF(ROUND(F160*1.19,0)&gt;E160,"SUPERA PRECIO TECHO",ROUND(F160*1.19,0))))</f>
        <v>572492</v>
      </c>
      <c r="H160" s="54" t="n">
        <f aca="false">ROUND($G160*H$8,0)</f>
        <v>446544</v>
      </c>
      <c r="I160" s="54" t="n">
        <f aca="false">ROUND($G160*I$8,0)</f>
        <v>57249</v>
      </c>
      <c r="J160" s="54" t="n">
        <f aca="false">ROUND($G160*J$8,0)</f>
        <v>5725</v>
      </c>
      <c r="K160" s="54" t="n">
        <f aca="false">$G160-H160-I160-J160</f>
        <v>62974</v>
      </c>
      <c r="L160" s="54" t="n">
        <v>595928</v>
      </c>
      <c r="M160" s="55" t="n">
        <f aca="false">1-F160/L160</f>
        <v>0.19271120001074</v>
      </c>
    </row>
    <row r="161" s="27" customFormat="true" ht="96" hidden="false" customHeight="true" outlineLevel="0" collapsed="false">
      <c r="A161" s="18" t="n">
        <v>152</v>
      </c>
      <c r="B161" s="31" t="s">
        <v>200</v>
      </c>
      <c r="C161" s="28" t="s">
        <v>201</v>
      </c>
      <c r="D161" s="30" t="s">
        <v>28</v>
      </c>
      <c r="E161" s="22" t="n">
        <v>3733253</v>
      </c>
      <c r="F161" s="23" t="n">
        <f aca="false">'Formato presentación oferta'!F161</f>
        <v>2494626</v>
      </c>
      <c r="G161" s="24" t="n">
        <f aca="false">IF(F161="","ÍTEM SIN DILIGENCIAR",IF(ROUND(F161*1.19,0)&lt;=0,"NO SE ADMITEN VALORES EN CERO",IF(ROUND(F161*1.19,0)&gt;E161,"SUPERA PRECIO TECHO",ROUND(F161*1.19,0))))</f>
        <v>2968605</v>
      </c>
      <c r="H161" s="54" t="n">
        <f aca="false">ROUND($G161*H$8,0)</f>
        <v>2315512</v>
      </c>
      <c r="I161" s="54" t="n">
        <f aca="false">ROUND($G161*I$8,0)</f>
        <v>296861</v>
      </c>
      <c r="J161" s="54" t="n">
        <f aca="false">ROUND($G161*J$8,0)</f>
        <v>29686</v>
      </c>
      <c r="K161" s="54" t="n">
        <f aca="false">$G161-H161-I161-J161</f>
        <v>326546</v>
      </c>
      <c r="L161" s="54" t="n">
        <v>3090129</v>
      </c>
      <c r="M161" s="55" t="n">
        <f aca="false">1-F161/L161</f>
        <v>0.192711372243683</v>
      </c>
    </row>
    <row r="162" s="27" customFormat="true" ht="82.5" hidden="false" customHeight="true" outlineLevel="0" collapsed="false">
      <c r="A162" s="18" t="n">
        <v>153</v>
      </c>
      <c r="B162" s="31" t="s">
        <v>200</v>
      </c>
      <c r="C162" s="28" t="s">
        <v>202</v>
      </c>
      <c r="D162" s="30" t="s">
        <v>28</v>
      </c>
      <c r="E162" s="22" t="n">
        <v>2737000</v>
      </c>
      <c r="F162" s="23" t="n">
        <f aca="false">'Formato presentación oferta'!F162</f>
        <v>1828912</v>
      </c>
      <c r="G162" s="24" t="n">
        <f aca="false">IF(F162="","ÍTEM SIN DILIGENCIAR",IF(ROUND(F162*1.19,0)&lt;=0,"NO SE ADMITEN VALORES EN CERO",IF(ROUND(F162*1.19,0)&gt;E162,"SUPERA PRECIO TECHO",ROUND(F162*1.19,0))))</f>
        <v>2176405</v>
      </c>
      <c r="H162" s="54" t="n">
        <f aca="false">ROUND($G162*H$8,0)</f>
        <v>1697596</v>
      </c>
      <c r="I162" s="54" t="n">
        <f aca="false">ROUND($G162*I$8,0)</f>
        <v>217641</v>
      </c>
      <c r="J162" s="54" t="n">
        <f aca="false">ROUND($G162*J$8,0)</f>
        <v>21764</v>
      </c>
      <c r="K162" s="54" t="n">
        <f aca="false">$G162-H162-I162-J162</f>
        <v>239404</v>
      </c>
      <c r="L162" s="54" t="n">
        <v>2265500</v>
      </c>
      <c r="M162" s="55" t="n">
        <f aca="false">1-F162/L162</f>
        <v>0.192711542705804</v>
      </c>
    </row>
    <row r="163" s="27" customFormat="true" ht="13.5" hidden="false" customHeight="false" outlineLevel="0" collapsed="false">
      <c r="A163" s="18" t="n">
        <v>154</v>
      </c>
      <c r="B163" s="31" t="s">
        <v>200</v>
      </c>
      <c r="C163" s="20" t="s">
        <v>203</v>
      </c>
      <c r="D163" s="30" t="s">
        <v>28</v>
      </c>
      <c r="E163" s="22" t="n">
        <v>2499000</v>
      </c>
      <c r="F163" s="23" t="n">
        <f aca="false">'Formato presentación oferta'!F163</f>
        <v>1669876</v>
      </c>
      <c r="G163" s="24" t="n">
        <f aca="false">IF(F163="","ÍTEM SIN DILIGENCIAR",IF(ROUND(F163*1.19,0)&lt;=0,"NO SE ADMITEN VALORES EN CERO",IF(ROUND(F163*1.19,0)&gt;E163,"SUPERA PRECIO TECHO",ROUND(F163*1.19,0))))</f>
        <v>1987152</v>
      </c>
      <c r="H163" s="54" t="n">
        <f aca="false">ROUND($G163*H$8,0)</f>
        <v>1549979</v>
      </c>
      <c r="I163" s="54" t="n">
        <f aca="false">ROUND($G163*I$8,0)</f>
        <v>198715</v>
      </c>
      <c r="J163" s="54" t="n">
        <f aca="false">ROUND($G163*J$8,0)</f>
        <v>19872</v>
      </c>
      <c r="K163" s="54" t="n">
        <f aca="false">$G163-H163-I163-J163</f>
        <v>218586</v>
      </c>
      <c r="L163" s="54" t="n">
        <v>2068500</v>
      </c>
      <c r="M163" s="55" t="n">
        <f aca="false">1-F163/L163</f>
        <v>0.192711626782693</v>
      </c>
    </row>
    <row r="164" s="27" customFormat="true" ht="13.5" hidden="false" customHeight="false" outlineLevel="0" collapsed="false">
      <c r="A164" s="18" t="n">
        <v>155</v>
      </c>
      <c r="B164" s="31" t="s">
        <v>200</v>
      </c>
      <c r="C164" s="28" t="s">
        <v>204</v>
      </c>
      <c r="D164" s="30" t="s">
        <v>205</v>
      </c>
      <c r="E164" s="22" t="n">
        <v>1166007</v>
      </c>
      <c r="F164" s="23" t="n">
        <f aca="false">'Formato presentación oferta'!F164</f>
        <v>779146</v>
      </c>
      <c r="G164" s="24" t="n">
        <f aca="false">IF(F164="","ÍTEM SIN DILIGENCIAR",IF(ROUND(F164*1.19,0)&lt;=0,"NO SE ADMITEN VALORES EN CERO",IF(ROUND(F164*1.19,0)&gt;E164,"SUPERA PRECIO TECHO",ROUND(F164*1.19,0))))</f>
        <v>927184</v>
      </c>
      <c r="H164" s="54" t="n">
        <f aca="false">ROUND($G164*H$8,0)</f>
        <v>723204</v>
      </c>
      <c r="I164" s="54" t="n">
        <f aca="false">ROUND($G164*I$8,0)</f>
        <v>92718</v>
      </c>
      <c r="J164" s="54" t="n">
        <f aca="false">ROUND($G164*J$8,0)</f>
        <v>9272</v>
      </c>
      <c r="K164" s="54" t="n">
        <f aca="false">$G164-H164-I164-J164</f>
        <v>101990</v>
      </c>
      <c r="L164" s="54" t="n">
        <v>965139</v>
      </c>
      <c r="M164" s="55" t="n">
        <f aca="false">1-F164/L164</f>
        <v>0.192711101716955</v>
      </c>
    </row>
    <row r="165" s="27" customFormat="true" ht="41.25" hidden="false" customHeight="true" outlineLevel="0" collapsed="false">
      <c r="A165" s="18" t="n">
        <v>156</v>
      </c>
      <c r="B165" s="31" t="s">
        <v>206</v>
      </c>
      <c r="C165" s="20" t="s">
        <v>207</v>
      </c>
      <c r="D165" s="30" t="s">
        <v>28</v>
      </c>
      <c r="E165" s="22" t="n">
        <v>451137</v>
      </c>
      <c r="F165" s="23" t="n">
        <f aca="false">'Formato presentación oferta'!F165</f>
        <v>301457</v>
      </c>
      <c r="G165" s="24" t="n">
        <f aca="false">IF(F165="","ÍTEM SIN DILIGENCIAR",IF(ROUND(F165*1.19,0)&lt;=0,"NO SE ADMITEN VALORES EN CERO",IF(ROUND(F165*1.19,0)&gt;E165,"SUPERA PRECIO TECHO",ROUND(F165*1.19,0))))</f>
        <v>358734</v>
      </c>
      <c r="H165" s="54" t="n">
        <f aca="false">ROUND($G165*H$8,0)</f>
        <v>279813</v>
      </c>
      <c r="I165" s="54" t="n">
        <f aca="false">ROUND($G165*I$8,0)</f>
        <v>35873</v>
      </c>
      <c r="J165" s="54" t="n">
        <f aca="false">ROUND($G165*J$8,0)</f>
        <v>3587</v>
      </c>
      <c r="K165" s="54" t="n">
        <f aca="false">$G165-H165-I165-J165</f>
        <v>39461</v>
      </c>
      <c r="L165" s="54" t="n">
        <v>373419</v>
      </c>
      <c r="M165" s="55" t="n">
        <f aca="false">1-F165/L165</f>
        <v>0.192711136819498</v>
      </c>
    </row>
    <row r="166" s="27" customFormat="true" ht="41.25" hidden="false" customHeight="true" outlineLevel="0" collapsed="false">
      <c r="A166" s="18" t="n">
        <v>157</v>
      </c>
      <c r="B166" s="31" t="s">
        <v>206</v>
      </c>
      <c r="C166" s="20" t="s">
        <v>208</v>
      </c>
      <c r="D166" s="30" t="s">
        <v>209</v>
      </c>
      <c r="E166" s="22" t="n">
        <v>3570000</v>
      </c>
      <c r="F166" s="23" t="n">
        <f aca="false">'Formato presentación oferta'!F166</f>
        <v>2385538</v>
      </c>
      <c r="G166" s="24" t="n">
        <f aca="false">IF(F166="","ÍTEM SIN DILIGENCIAR",IF(ROUND(F166*1.19,0)&lt;=0,"NO SE ADMITEN VALORES EN CERO",IF(ROUND(F166*1.19,0)&gt;E166,"SUPERA PRECIO TECHO",ROUND(F166*1.19,0))))</f>
        <v>2838790</v>
      </c>
      <c r="H166" s="54" t="n">
        <f aca="false">ROUND($G166*H$8,0)</f>
        <v>2214256</v>
      </c>
      <c r="I166" s="54" t="n">
        <f aca="false">ROUND($G166*I$8,0)</f>
        <v>283879</v>
      </c>
      <c r="J166" s="54" t="n">
        <f aca="false">ROUND($G166*J$8,0)</f>
        <v>28388</v>
      </c>
      <c r="K166" s="54" t="n">
        <f aca="false">$G166-H166-I166-J166</f>
        <v>312267</v>
      </c>
      <c r="L166" s="54" t="n">
        <v>2955000</v>
      </c>
      <c r="M166" s="55" t="n">
        <f aca="false">1-F166/L166</f>
        <v>0.192711336717428</v>
      </c>
    </row>
    <row r="167" s="27" customFormat="true" ht="41.25" hidden="false" customHeight="true" outlineLevel="0" collapsed="false">
      <c r="A167" s="18" t="n">
        <v>158</v>
      </c>
      <c r="B167" s="31" t="s">
        <v>206</v>
      </c>
      <c r="C167" s="20" t="s">
        <v>210</v>
      </c>
      <c r="D167" s="30" t="s">
        <v>209</v>
      </c>
      <c r="E167" s="22" t="n">
        <v>5712476</v>
      </c>
      <c r="F167" s="23" t="n">
        <f aca="false">'Formato presentación oferta'!F167</f>
        <v>3817178</v>
      </c>
      <c r="G167" s="24" t="n">
        <f aca="false">IF(F167="","ÍTEM SIN DILIGENCIAR",IF(ROUND(F167*1.19,0)&lt;=0,"NO SE ADMITEN VALORES EN CERO",IF(ROUND(F167*1.19,0)&gt;E167,"SUPERA PRECIO TECHO",ROUND(F167*1.19,0))))</f>
        <v>4542442</v>
      </c>
      <c r="H167" s="54" t="n">
        <f aca="false">ROUND($G167*H$8,0)</f>
        <v>3543105</v>
      </c>
      <c r="I167" s="54" t="n">
        <f aca="false">ROUND($G167*I$8,0)</f>
        <v>454244</v>
      </c>
      <c r="J167" s="54" t="n">
        <f aca="false">ROUND($G167*J$8,0)</f>
        <v>45424</v>
      </c>
      <c r="K167" s="54" t="n">
        <f aca="false">$G167-H167-I167-J167</f>
        <v>499669</v>
      </c>
      <c r="L167" s="54" t="n">
        <v>4728394</v>
      </c>
      <c r="M167" s="55" t="n">
        <f aca="false">1-F167/L167</f>
        <v>0.192711521078827</v>
      </c>
    </row>
    <row r="168" s="27" customFormat="true" ht="41.25" hidden="false" customHeight="true" outlineLevel="0" collapsed="false">
      <c r="A168" s="18" t="n">
        <v>159</v>
      </c>
      <c r="B168" s="31" t="s">
        <v>206</v>
      </c>
      <c r="C168" s="20" t="s">
        <v>211</v>
      </c>
      <c r="D168" s="30" t="s">
        <v>209</v>
      </c>
      <c r="E168" s="22" t="n">
        <v>7616476</v>
      </c>
      <c r="F168" s="23" t="n">
        <f aca="false">'Formato presentación oferta'!F168</f>
        <v>5089465</v>
      </c>
      <c r="G168" s="24" t="n">
        <f aca="false">IF(F168="","ÍTEM SIN DILIGENCIAR",IF(ROUND(F168*1.19,0)&lt;=0,"NO SE ADMITEN VALORES EN CERO",IF(ROUND(F168*1.19,0)&gt;E168,"SUPERA PRECIO TECHO",ROUND(F168*1.19,0))))</f>
        <v>6056463</v>
      </c>
      <c r="H168" s="54" t="n">
        <f aca="false">ROUND($G168*H$8,0)</f>
        <v>4724041</v>
      </c>
      <c r="I168" s="54" t="n">
        <f aca="false">ROUND($G168*I$8,0)</f>
        <v>605646</v>
      </c>
      <c r="J168" s="54" t="n">
        <f aca="false">ROUND($G168*J$8,0)</f>
        <v>60565</v>
      </c>
      <c r="K168" s="54" t="n">
        <f aca="false">$G168-H168-I168-J168</f>
        <v>666211</v>
      </c>
      <c r="L168" s="54" t="n">
        <v>6304394</v>
      </c>
      <c r="M168" s="55" t="n">
        <f aca="false">1-F168/L168</f>
        <v>0.192711464416723</v>
      </c>
    </row>
    <row r="169" s="27" customFormat="true" ht="13.5" hidden="false" customHeight="false" outlineLevel="0" collapsed="false">
      <c r="A169" s="18" t="n">
        <v>160</v>
      </c>
      <c r="B169" s="31" t="s">
        <v>206</v>
      </c>
      <c r="C169" s="20" t="s">
        <v>212</v>
      </c>
      <c r="D169" s="30" t="s">
        <v>209</v>
      </c>
      <c r="E169" s="22" t="n">
        <v>2627996</v>
      </c>
      <c r="F169" s="23" t="n">
        <f aca="false">'Formato presentación oferta'!F169</f>
        <v>1756074</v>
      </c>
      <c r="G169" s="24" t="n">
        <f aca="false">IF(F169="","ÍTEM SIN DILIGENCIAR",IF(ROUND(F169*1.19,0)&lt;=0,"NO SE ADMITEN VALORES EN CERO",IF(ROUND(F169*1.19,0)&gt;E169,"SUPERA PRECIO TECHO",ROUND(F169*1.19,0))))</f>
        <v>2089728</v>
      </c>
      <c r="H169" s="54" t="n">
        <f aca="false">ROUND($G169*H$8,0)</f>
        <v>1629988</v>
      </c>
      <c r="I169" s="54" t="n">
        <f aca="false">ROUND($G169*I$8,0)</f>
        <v>208973</v>
      </c>
      <c r="J169" s="54" t="n">
        <f aca="false">ROUND($G169*J$8,0)</f>
        <v>20897</v>
      </c>
      <c r="K169" s="54" t="n">
        <f aca="false">$G169-H169-I169-J169</f>
        <v>229870</v>
      </c>
      <c r="L169" s="54" t="n">
        <v>2175274</v>
      </c>
      <c r="M169" s="55" t="n">
        <f aca="false">1-F169/L169</f>
        <v>0.192711354983326</v>
      </c>
    </row>
    <row r="170" s="27" customFormat="true" ht="13.5" hidden="false" customHeight="false" outlineLevel="0" collapsed="false">
      <c r="A170" s="18" t="n">
        <v>161</v>
      </c>
      <c r="B170" s="31" t="s">
        <v>206</v>
      </c>
      <c r="C170" s="20" t="s">
        <v>213</v>
      </c>
      <c r="D170" s="30" t="s">
        <v>209</v>
      </c>
      <c r="E170" s="22" t="n">
        <v>5998076</v>
      </c>
      <c r="F170" s="23" t="n">
        <f aca="false">'Formato presentación oferta'!F170</f>
        <v>4008021</v>
      </c>
      <c r="G170" s="24" t="n">
        <f aca="false">IF(F170="","ÍTEM SIN DILIGENCIAR",IF(ROUND(F170*1.19,0)&lt;=0,"NO SE ADMITEN VALORES EN CERO",IF(ROUND(F170*1.19,0)&gt;E170,"SUPERA PRECIO TECHO",ROUND(F170*1.19,0))))</f>
        <v>4769545</v>
      </c>
      <c r="H170" s="54" t="n">
        <f aca="false">ROUND($G170*H$8,0)</f>
        <v>3720245</v>
      </c>
      <c r="I170" s="54" t="n">
        <f aca="false">ROUND($G170*I$8,0)</f>
        <v>476955</v>
      </c>
      <c r="J170" s="54" t="n">
        <f aca="false">ROUND($G170*J$8,0)</f>
        <v>47695</v>
      </c>
      <c r="K170" s="54" t="n">
        <f aca="false">$G170-H170-I170-J170</f>
        <v>524650</v>
      </c>
      <c r="L170" s="54" t="n">
        <v>4964794</v>
      </c>
      <c r="M170" s="55" t="n">
        <f aca="false">1-F170/L170</f>
        <v>0.192711520357139</v>
      </c>
    </row>
    <row r="171" s="27" customFormat="true" ht="13.5" hidden="false" customHeight="false" outlineLevel="0" collapsed="false">
      <c r="A171" s="18" t="n">
        <v>162</v>
      </c>
      <c r="B171" s="31" t="s">
        <v>206</v>
      </c>
      <c r="C171" s="20" t="s">
        <v>214</v>
      </c>
      <c r="D171" s="30" t="s">
        <v>209</v>
      </c>
      <c r="E171" s="22" t="n">
        <v>9962264</v>
      </c>
      <c r="F171" s="23" t="n">
        <f aca="false">'Formato presentación oferta'!F171</f>
        <v>6296850</v>
      </c>
      <c r="G171" s="24" t="n">
        <f aca="false">IF(F171="","ÍTEM SIN DILIGENCIAR",IF(ROUND(F171*1.19,0)&lt;=0,"NO SE ADMITEN VALORES EN CERO",IF(ROUND(F171*1.19,0)&gt;E171,"SUPERA PRECIO TECHO",ROUND(F171*1.19,0))))</f>
        <v>7493252</v>
      </c>
      <c r="H171" s="54" t="n">
        <f aca="false">ROUND($G171*H$8,0)</f>
        <v>5844737</v>
      </c>
      <c r="I171" s="54" t="n">
        <f aca="false">ROUND($G171*I$8,0)</f>
        <v>749325</v>
      </c>
      <c r="J171" s="54" t="n">
        <f aca="false">ROUND($G171*J$8,0)</f>
        <v>74933</v>
      </c>
      <c r="K171" s="54" t="n">
        <f aca="false">$G171-H171-I171-J171</f>
        <v>824257</v>
      </c>
      <c r="L171" s="54" t="n">
        <v>7800000</v>
      </c>
      <c r="M171" s="55" t="n">
        <f aca="false">1-F171/L171</f>
        <v>0.192711538461538</v>
      </c>
    </row>
    <row r="172" s="27" customFormat="true" ht="13.5" hidden="false" customHeight="false" outlineLevel="0" collapsed="false">
      <c r="A172" s="18" t="n">
        <v>163</v>
      </c>
      <c r="B172" s="31" t="s">
        <v>206</v>
      </c>
      <c r="C172" s="20" t="s">
        <v>215</v>
      </c>
      <c r="D172" s="30" t="s">
        <v>209</v>
      </c>
      <c r="E172" s="22" t="n">
        <v>14851676</v>
      </c>
      <c r="F172" s="23" t="n">
        <f aca="false">'Formato presentación oferta'!F172</f>
        <v>6458308</v>
      </c>
      <c r="G172" s="24" t="n">
        <f aca="false">IF(F172="","ÍTEM SIN DILIGENCIAR",IF(ROUND(F172*1.19,0)&lt;=0,"NO SE ADMITEN VALORES EN CERO",IF(ROUND(F172*1.19,0)&gt;E172,"SUPERA PRECIO TECHO",ROUND(F172*1.19,0))))</f>
        <v>7685387</v>
      </c>
      <c r="H172" s="54" t="n">
        <f aca="false">ROUND($G172*H$8,0)</f>
        <v>5994602</v>
      </c>
      <c r="I172" s="54" t="n">
        <f aca="false">ROUND($G172*I$8,0)</f>
        <v>768539</v>
      </c>
      <c r="J172" s="54" t="n">
        <f aca="false">ROUND($G172*J$8,0)</f>
        <v>76854</v>
      </c>
      <c r="K172" s="54" t="n">
        <f aca="false">$G172-H172-I172-J172</f>
        <v>845392</v>
      </c>
      <c r="L172" s="54" t="n">
        <v>8000000</v>
      </c>
      <c r="M172" s="55" t="n">
        <f aca="false">1-F172/L172</f>
        <v>0.1927115</v>
      </c>
    </row>
    <row r="173" s="27" customFormat="true" ht="27" hidden="false" customHeight="true" outlineLevel="0" collapsed="false">
      <c r="A173" s="18" t="n">
        <v>164</v>
      </c>
      <c r="B173" s="31" t="s">
        <v>206</v>
      </c>
      <c r="C173" s="20" t="s">
        <v>216</v>
      </c>
      <c r="D173" s="30" t="s">
        <v>209</v>
      </c>
      <c r="E173" s="22" t="n">
        <v>1666000</v>
      </c>
      <c r="F173" s="23" t="n">
        <f aca="false">'Formato presentación oferta'!F173</f>
        <v>1113251</v>
      </c>
      <c r="G173" s="24" t="n">
        <f aca="false">IF(F173="","ÍTEM SIN DILIGENCIAR",IF(ROUND(F173*1.19,0)&lt;=0,"NO SE ADMITEN VALORES EN CERO",IF(ROUND(F173*1.19,0)&gt;E173,"SUPERA PRECIO TECHO",ROUND(F173*1.19,0))))</f>
        <v>1324769</v>
      </c>
      <c r="H173" s="54" t="n">
        <f aca="false">ROUND($G173*H$8,0)</f>
        <v>1033320</v>
      </c>
      <c r="I173" s="54" t="n">
        <f aca="false">ROUND($G173*I$8,0)</f>
        <v>132477</v>
      </c>
      <c r="J173" s="54" t="n">
        <f aca="false">ROUND($G173*J$8,0)</f>
        <v>13248</v>
      </c>
      <c r="K173" s="54" t="n">
        <f aca="false">$G173-H173-I173-J173</f>
        <v>145724</v>
      </c>
      <c r="L173" s="54" t="n">
        <v>1379000</v>
      </c>
      <c r="M173" s="55" t="n">
        <f aca="false">1-F173/L173</f>
        <v>0.192711385061639</v>
      </c>
    </row>
    <row r="174" s="27" customFormat="true" ht="13.5" hidden="false" customHeight="false" outlineLevel="0" collapsed="false">
      <c r="A174" s="18" t="n">
        <v>165</v>
      </c>
      <c r="B174" s="31" t="s">
        <v>206</v>
      </c>
      <c r="C174" s="20" t="s">
        <v>217</v>
      </c>
      <c r="D174" s="30" t="s">
        <v>209</v>
      </c>
      <c r="E174" s="22" t="n">
        <v>2071076</v>
      </c>
      <c r="F174" s="23" t="n">
        <f aca="false">'Formato presentación oferta'!F174</f>
        <v>1383930</v>
      </c>
      <c r="G174" s="24" t="n">
        <f aca="false">IF(F174="","ÍTEM SIN DILIGENCIAR",IF(ROUND(F174*1.19,0)&lt;=0,"NO SE ADMITEN VALORES EN CERO",IF(ROUND(F174*1.19,0)&gt;E174,"SUPERA PRECIO TECHO",ROUND(F174*1.19,0))))</f>
        <v>1646877</v>
      </c>
      <c r="H174" s="54" t="n">
        <f aca="false">ROUND($G174*H$8,0)</f>
        <v>1284564</v>
      </c>
      <c r="I174" s="54" t="n">
        <f aca="false">ROUND($G174*I$8,0)</f>
        <v>164688</v>
      </c>
      <c r="J174" s="54" t="n">
        <f aca="false">ROUND($G174*J$8,0)</f>
        <v>16469</v>
      </c>
      <c r="K174" s="54" t="n">
        <f aca="false">$G174-H174-I174-J174</f>
        <v>181156</v>
      </c>
      <c r="L174" s="54" t="n">
        <v>1714294</v>
      </c>
      <c r="M174" s="55" t="n">
        <f aca="false">1-F174/L174</f>
        <v>0.192711401894891</v>
      </c>
    </row>
    <row r="175" s="27" customFormat="true" ht="13.5" hidden="false" customHeight="false" outlineLevel="0" collapsed="false">
      <c r="A175" s="18" t="n">
        <v>166</v>
      </c>
      <c r="B175" s="31" t="s">
        <v>206</v>
      </c>
      <c r="C175" s="20" t="s">
        <v>218</v>
      </c>
      <c r="D175" s="30" t="s">
        <v>209</v>
      </c>
      <c r="E175" s="22" t="n">
        <v>3094000</v>
      </c>
      <c r="F175" s="23" t="n">
        <f aca="false">'Formato presentación oferta'!F175</f>
        <v>2067466</v>
      </c>
      <c r="G175" s="24" t="n">
        <f aca="false">IF(F175="","ÍTEM SIN DILIGENCIAR",IF(ROUND(F175*1.19,0)&lt;=0,"NO SE ADMITEN VALORES EN CERO",IF(ROUND(F175*1.19,0)&gt;E175,"SUPERA PRECIO TECHO",ROUND(F175*1.19,0))))</f>
        <v>2460285</v>
      </c>
      <c r="H175" s="54" t="n">
        <f aca="false">ROUND($G175*H$8,0)</f>
        <v>1919022</v>
      </c>
      <c r="I175" s="54" t="n">
        <f aca="false">ROUND($G175*I$8,0)</f>
        <v>246029</v>
      </c>
      <c r="J175" s="54" t="n">
        <f aca="false">ROUND($G175*J$8,0)</f>
        <v>24603</v>
      </c>
      <c r="K175" s="54" t="n">
        <f aca="false">$G175-H175-I175-J175</f>
        <v>270631</v>
      </c>
      <c r="L175" s="54" t="n">
        <v>2561000</v>
      </c>
      <c r="M175" s="55" t="n">
        <f aca="false">1-F175/L175</f>
        <v>0.192711440843421</v>
      </c>
    </row>
    <row r="176" s="27" customFormat="true" ht="13.5" hidden="false" customHeight="false" outlineLevel="0" collapsed="false">
      <c r="A176" s="18" t="n">
        <v>167</v>
      </c>
      <c r="B176" s="31" t="s">
        <v>206</v>
      </c>
      <c r="C176" s="20" t="s">
        <v>219</v>
      </c>
      <c r="D176" s="30" t="s">
        <v>209</v>
      </c>
      <c r="E176" s="22" t="n">
        <v>476000</v>
      </c>
      <c r="F176" s="23" t="n">
        <f aca="false">'Formato presentación oferta'!F176</f>
        <v>318072</v>
      </c>
      <c r="G176" s="24" t="n">
        <f aca="false">IF(F176="","ÍTEM SIN DILIGENCIAR",IF(ROUND(F176*1.19,0)&lt;=0,"NO SE ADMITEN VALORES EN CERO",IF(ROUND(F176*1.19,0)&gt;E176,"SUPERA PRECIO TECHO",ROUND(F176*1.19,0))))</f>
        <v>378506</v>
      </c>
      <c r="H176" s="54" t="n">
        <f aca="false">ROUND($G176*H$8,0)</f>
        <v>295235</v>
      </c>
      <c r="I176" s="54" t="n">
        <f aca="false">ROUND($G176*I$8,0)</f>
        <v>37851</v>
      </c>
      <c r="J176" s="54" t="n">
        <f aca="false">ROUND($G176*J$8,0)</f>
        <v>3785</v>
      </c>
      <c r="K176" s="54" t="n">
        <f aca="false">$G176-H176-I176-J176</f>
        <v>41635</v>
      </c>
      <c r="L176" s="54" t="n">
        <v>394000</v>
      </c>
      <c r="M176" s="55" t="n">
        <f aca="false">1-F176/L176</f>
        <v>0.192710659898477</v>
      </c>
    </row>
    <row r="177" s="27" customFormat="true" ht="123.75" hidden="false" customHeight="true" outlineLevel="0" collapsed="false">
      <c r="A177" s="18" t="n">
        <v>168</v>
      </c>
      <c r="B177" s="31" t="s">
        <v>220</v>
      </c>
      <c r="C177" s="28" t="s">
        <v>221</v>
      </c>
      <c r="D177" s="30" t="s">
        <v>80</v>
      </c>
      <c r="E177" s="22" t="n">
        <v>14479920</v>
      </c>
      <c r="F177" s="23" t="n">
        <f aca="false">'Formato presentación oferta'!F177</f>
        <v>6458308</v>
      </c>
      <c r="G177" s="24" t="n">
        <f aca="false">IF(F177="","ÍTEM SIN DILIGENCIAR",IF(ROUND(F177*1.19,0)&lt;=0,"NO SE ADMITEN VALORES EN CERO",IF(ROUND(F177*1.19,0)&gt;E177,"SUPERA PRECIO TECHO",ROUND(F177*1.19,0))))</f>
        <v>7685387</v>
      </c>
      <c r="H177" s="54" t="n">
        <f aca="false">ROUND($G177*H$8,0)</f>
        <v>5994602</v>
      </c>
      <c r="I177" s="54" t="n">
        <f aca="false">ROUND($G177*I$8,0)</f>
        <v>768539</v>
      </c>
      <c r="J177" s="54" t="n">
        <f aca="false">ROUND($G177*J$8,0)</f>
        <v>76854</v>
      </c>
      <c r="K177" s="54" t="n">
        <f aca="false">$G177-H177-I177-J177</f>
        <v>845392</v>
      </c>
      <c r="L177" s="54" t="n">
        <v>8000000</v>
      </c>
      <c r="M177" s="55" t="n">
        <f aca="false">1-F177/L177</f>
        <v>0.1927115</v>
      </c>
    </row>
    <row r="178" s="27" customFormat="true" ht="123.75" hidden="false" customHeight="true" outlineLevel="0" collapsed="false">
      <c r="A178" s="18" t="n">
        <v>169</v>
      </c>
      <c r="B178" s="31" t="s">
        <v>220</v>
      </c>
      <c r="C178" s="28" t="s">
        <v>222</v>
      </c>
      <c r="D178" s="30" t="s">
        <v>80</v>
      </c>
      <c r="E178" s="22" t="n">
        <v>17376380</v>
      </c>
      <c r="F178" s="23" t="n">
        <f aca="false">'Formato presentación oferta'!F178</f>
        <v>8072886</v>
      </c>
      <c r="G178" s="24" t="n">
        <f aca="false">IF(F178="","ÍTEM SIN DILIGENCIAR",IF(ROUND(F178*1.19,0)&lt;=0,"NO SE ADMITEN VALORES EN CERO",IF(ROUND(F178*1.19,0)&gt;E178,"SUPERA PRECIO TECHO",ROUND(F178*1.19,0))))</f>
        <v>9606734</v>
      </c>
      <c r="H178" s="54" t="n">
        <f aca="false">ROUND($G178*H$8,0)</f>
        <v>7493253</v>
      </c>
      <c r="I178" s="54" t="n">
        <f aca="false">ROUND($G178*I$8,0)</f>
        <v>960673</v>
      </c>
      <c r="J178" s="54" t="n">
        <f aca="false">ROUND($G178*J$8,0)</f>
        <v>96067</v>
      </c>
      <c r="K178" s="54" t="n">
        <f aca="false">$G178-H178-I178-J178</f>
        <v>1056741</v>
      </c>
      <c r="L178" s="54" t="n">
        <v>10000000</v>
      </c>
      <c r="M178" s="55" t="n">
        <f aca="false">1-F178/L178</f>
        <v>0.1927114</v>
      </c>
    </row>
    <row r="179" s="27" customFormat="true" ht="137.25" hidden="false" customHeight="true" outlineLevel="0" collapsed="false">
      <c r="A179" s="18" t="n">
        <v>170</v>
      </c>
      <c r="B179" s="33" t="s">
        <v>223</v>
      </c>
      <c r="C179" s="34" t="s">
        <v>224</v>
      </c>
      <c r="D179" s="35" t="s">
        <v>225</v>
      </c>
      <c r="E179" s="22" t="n">
        <v>2975000</v>
      </c>
      <c r="F179" s="23" t="n">
        <f aca="false">'Formato presentación oferta'!F179</f>
        <v>1987948</v>
      </c>
      <c r="G179" s="24" t="n">
        <f aca="false">IF(F179="","ÍTEM SIN DILIGENCIAR",IF(ROUND(F179*1.19,0)&lt;=0,"NO SE ADMITEN VALORES EN CERO",IF(ROUND(F179*1.19,0)&gt;E179,"SUPERA PRECIO TECHO",ROUND(F179*1.19,0))))</f>
        <v>2365658</v>
      </c>
      <c r="H179" s="54" t="n">
        <f aca="false">ROUND($G179*H$8,0)</f>
        <v>1845213</v>
      </c>
      <c r="I179" s="54" t="n">
        <f aca="false">ROUND($G179*I$8,0)</f>
        <v>236566</v>
      </c>
      <c r="J179" s="54" t="n">
        <f aca="false">ROUND($G179*J$8,0)</f>
        <v>23657</v>
      </c>
      <c r="K179" s="54" t="n">
        <f aca="false">$G179-H179-I179-J179</f>
        <v>260222</v>
      </c>
      <c r="L179" s="54" t="n">
        <v>2462500</v>
      </c>
      <c r="M179" s="55" t="n">
        <f aca="false">1-F179/L179</f>
        <v>0.192711472081218</v>
      </c>
    </row>
    <row r="180" customFormat="false" ht="30" hidden="false" customHeight="true" outlineLevel="0" collapsed="false">
      <c r="A180" s="36" t="s">
        <v>226</v>
      </c>
      <c r="B180" s="36"/>
      <c r="C180" s="36"/>
      <c r="D180" s="36"/>
      <c r="E180" s="37" t="n">
        <f aca="false">SUM(E10:E179)</f>
        <v>311329312</v>
      </c>
      <c r="F180" s="38" t="n">
        <f aca="false">SUM(F10:F179)</f>
        <v>189915967</v>
      </c>
      <c r="G180" s="39" t="n">
        <f aca="false">SUM(G10:G179)</f>
        <v>226000000</v>
      </c>
      <c r="H180" s="56" t="n">
        <f aca="false">SUM(H10:H179)</f>
        <v>176280003</v>
      </c>
      <c r="I180" s="56" t="n">
        <f aca="false">SUM(I10:I179)</f>
        <v>22600006</v>
      </c>
      <c r="J180" s="56" t="n">
        <f aca="false">SUM(J10:J179)</f>
        <v>2260004</v>
      </c>
      <c r="K180" s="56" t="n">
        <f aca="false">SUM(K10:K179)</f>
        <v>24859987</v>
      </c>
      <c r="L180" s="56" t="n">
        <f aca="false">SUM(L10:L179)</f>
        <v>235251657</v>
      </c>
      <c r="M180" s="57" t="n">
        <f aca="false">1-F180/L180</f>
        <v>0.19271145877625</v>
      </c>
      <c r="N180" s="53" t="str">
        <f aca="false">IF(SUM(H180:K180)=G180,"OK = total oferta","REVISAR")</f>
        <v>OK = total oferta</v>
      </c>
    </row>
    <row r="181" customFormat="false" ht="13.5" hidden="false" customHeight="false" outlineLevel="0" collapsed="false">
      <c r="A181" s="40"/>
      <c r="G181" s="6"/>
    </row>
    <row r="182" customFormat="false" ht="126.75" hidden="false" customHeight="true" outlineLevel="0" collapsed="false">
      <c r="A182" s="41" t="s">
        <v>227</v>
      </c>
      <c r="B182" s="41"/>
      <c r="C182" s="41"/>
      <c r="D182" s="41"/>
      <c r="E182" s="41"/>
      <c r="F182" s="41"/>
      <c r="G182" s="41"/>
    </row>
    <row r="183" customFormat="false" ht="13.5" hidden="false" customHeight="false" outlineLevel="0" collapsed="false">
      <c r="A183" s="40"/>
      <c r="G183" s="6"/>
    </row>
    <row r="184" customFormat="false" ht="13.5" hidden="false" customHeight="false" outlineLevel="0" collapsed="false">
      <c r="A184" s="40"/>
      <c r="G184" s="6"/>
    </row>
    <row r="185" customFormat="false" ht="83.25" hidden="false" customHeight="true" outlineLevel="0" collapsed="false">
      <c r="A185" s="40"/>
      <c r="B185" s="5"/>
      <c r="C185" s="42" t="s">
        <v>228</v>
      </c>
      <c r="D185" s="5"/>
      <c r="E185" s="43"/>
      <c r="F185" s="43"/>
      <c r="G185" s="44"/>
    </row>
    <row r="186" customFormat="false" ht="25.35" hidden="false" customHeight="true" outlineLevel="0" collapsed="false">
      <c r="A186" s="40"/>
      <c r="C186" s="45" t="s">
        <v>229</v>
      </c>
      <c r="D186" s="46"/>
      <c r="E186" s="47" t="s">
        <v>230</v>
      </c>
      <c r="F186" s="47"/>
      <c r="G186" s="44"/>
    </row>
    <row r="187" customFormat="false" ht="13.5" hidden="false" customHeight="false" outlineLevel="0" collapsed="false">
      <c r="A187" s="40"/>
      <c r="G187" s="6"/>
    </row>
    <row r="188" customFormat="false" ht="14.25" hidden="false" customHeight="true" outlineLevel="0" collapsed="false">
      <c r="A188" s="48"/>
      <c r="B188" s="49"/>
      <c r="C188" s="49"/>
      <c r="D188" s="49"/>
      <c r="E188" s="49"/>
      <c r="F188" s="49"/>
      <c r="G188" s="50"/>
    </row>
  </sheetData>
  <mergeCells count="11">
    <mergeCell ref="A1:G2"/>
    <mergeCell ref="A3:G3"/>
    <mergeCell ref="A5:B5"/>
    <mergeCell ref="C5:G5"/>
    <mergeCell ref="A7:B7"/>
    <mergeCell ref="H7:K7"/>
    <mergeCell ref="L7:M8"/>
    <mergeCell ref="A180:D180"/>
    <mergeCell ref="A182:G182"/>
    <mergeCell ref="E185:F185"/>
    <mergeCell ref="E186:F186"/>
  </mergeCells>
  <printOptions headings="false" gridLines="false" gridLinesSet="true" horizontalCentered="false" verticalCentered="false"/>
  <pageMargins left="0.7" right="0.7" top="0.75" bottom="0.75" header="0.511811023622047" footer="0.511811023622047"/>
  <pageSetup paperSize="1" scale="38"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188"/>
  <sheetViews>
    <sheetView showFormulas="false" showGridLines="true" showRowColHeaders="true" showZeros="true" rightToLeft="false" tabSelected="false" showOutlineSymbols="true" defaultGridColor="true" view="pageBreakPreview" topLeftCell="A1" colorId="64" zoomScale="100" zoomScaleNormal="100" zoomScalePageLayoutView="100" workbookViewId="0">
      <selection pane="topLeft" activeCell="A1" activeCellId="0" sqref="A1"/>
    </sheetView>
  </sheetViews>
  <sheetFormatPr defaultColWidth="75" defaultRowHeight="13.5" zeroHeight="false" outlineLevelRow="0" outlineLevelCol="0"/>
  <cols>
    <col collapsed="false" customWidth="true" hidden="false" outlineLevel="0" max="1" min="1" style="1" width="6.78"/>
    <col collapsed="false" customWidth="true" hidden="false" outlineLevel="0" max="2" min="2" style="1" width="34.77"/>
    <col collapsed="false" customWidth="true" hidden="false" outlineLevel="0" max="3" min="3" style="1" width="86.11"/>
    <col collapsed="false" customWidth="true" hidden="false" outlineLevel="0" max="4" min="4" style="1" width="20.11"/>
    <col collapsed="false" customWidth="true" hidden="false" outlineLevel="0" max="5" min="5" style="1" width="19.33"/>
    <col collapsed="false" customWidth="true" hidden="false" outlineLevel="0" max="6" min="6" style="1" width="20.77"/>
    <col collapsed="false" customWidth="true" hidden="false" outlineLevel="0" max="7" min="7" style="1" width="21.33"/>
    <col collapsed="false" customWidth="false" hidden="false" outlineLevel="0" max="16384" min="8" style="1" width="75"/>
  </cols>
  <sheetData>
    <row r="1" customFormat="false" ht="15" hidden="false" customHeight="true" outlineLevel="0" collapsed="false">
      <c r="A1" s="2" t="s">
        <v>0</v>
      </c>
      <c r="B1" s="2"/>
      <c r="C1" s="2"/>
      <c r="D1" s="2"/>
      <c r="E1" s="2"/>
      <c r="F1" s="2"/>
      <c r="G1" s="2"/>
    </row>
    <row r="2" customFormat="false" ht="40.5" hidden="false" customHeight="true" outlineLevel="0" collapsed="false">
      <c r="A2" s="2"/>
      <c r="B2" s="2"/>
      <c r="C2" s="2"/>
      <c r="D2" s="2"/>
      <c r="E2" s="2"/>
      <c r="F2" s="2"/>
      <c r="G2" s="2"/>
    </row>
    <row r="3" customFormat="false" ht="28.5" hidden="false" customHeight="true" outlineLevel="0" collapsed="false">
      <c r="A3" s="3" t="s">
        <v>1</v>
      </c>
      <c r="B3" s="3"/>
      <c r="C3" s="3"/>
      <c r="D3" s="3"/>
      <c r="E3" s="3"/>
      <c r="F3" s="3"/>
      <c r="G3" s="3"/>
    </row>
    <row r="4" customFormat="false" ht="8.25" hidden="false" customHeight="true" outlineLevel="0" collapsed="false">
      <c r="A4" s="4"/>
      <c r="B4" s="5"/>
      <c r="C4" s="5"/>
      <c r="D4" s="5"/>
      <c r="G4" s="6"/>
    </row>
    <row r="5" customFormat="false" ht="39" hidden="false" customHeight="true" outlineLevel="0" collapsed="false">
      <c r="A5" s="7" t="s">
        <v>2</v>
      </c>
      <c r="B5" s="7"/>
      <c r="C5" s="8" t="s">
        <v>3</v>
      </c>
      <c r="D5" s="8"/>
      <c r="E5" s="8"/>
      <c r="F5" s="8"/>
      <c r="G5" s="8"/>
    </row>
    <row r="6" customFormat="false" ht="14.25" hidden="false" customHeight="true" outlineLevel="0" collapsed="false">
      <c r="A6" s="4"/>
      <c r="B6" s="5"/>
      <c r="C6" s="5"/>
      <c r="D6" s="5"/>
      <c r="G6" s="6"/>
    </row>
    <row r="7" customFormat="false" ht="31.5" hidden="false" customHeight="true" outlineLevel="0" collapsed="false">
      <c r="A7" s="7" t="s">
        <v>4</v>
      </c>
      <c r="B7" s="7"/>
      <c r="C7" s="9" t="s">
        <v>5</v>
      </c>
      <c r="D7" s="10" t="s">
        <v>6</v>
      </c>
      <c r="E7" s="11" t="n">
        <v>0.0722</v>
      </c>
      <c r="F7" s="12" t="s">
        <v>7</v>
      </c>
      <c r="G7" s="13" t="n">
        <v>0.069</v>
      </c>
      <c r="H7" s="58"/>
    </row>
    <row r="8" customFormat="false" ht="24" hidden="false" customHeight="true" outlineLevel="0" collapsed="false">
      <c r="A8" s="4"/>
      <c r="B8" s="5"/>
      <c r="C8" s="5"/>
      <c r="D8" s="5"/>
      <c r="G8" s="6"/>
      <c r="H8" s="58"/>
    </row>
    <row r="9" customFormat="false" ht="33" hidden="false" customHeight="true" outlineLevel="0" collapsed="false">
      <c r="A9" s="14" t="s">
        <v>8</v>
      </c>
      <c r="B9" s="14" t="s">
        <v>9</v>
      </c>
      <c r="C9" s="14" t="s">
        <v>10</v>
      </c>
      <c r="D9" s="14" t="s">
        <v>11</v>
      </c>
      <c r="E9" s="15" t="s">
        <v>12</v>
      </c>
      <c r="F9" s="16" t="s">
        <v>13</v>
      </c>
      <c r="G9" s="17" t="s">
        <v>14</v>
      </c>
      <c r="H9" s="17" t="s">
        <v>240</v>
      </c>
    </row>
    <row r="10" customFormat="false" ht="151.5" hidden="false" customHeight="true" outlineLevel="0" collapsed="false">
      <c r="A10" s="18" t="n">
        <v>1</v>
      </c>
      <c r="B10" s="19" t="s">
        <v>15</v>
      </c>
      <c r="C10" s="20" t="s">
        <v>16</v>
      </c>
      <c r="D10" s="21" t="s">
        <v>17</v>
      </c>
      <c r="E10" s="22" t="n">
        <v>32660</v>
      </c>
      <c r="F10" s="23" t="n">
        <f aca="false">'Formato presentación oferta'!F10</f>
        <v>21823</v>
      </c>
      <c r="G10" s="24" t="n">
        <f aca="false">IF(F10="","ÍTEM SIN DILIGENCIAR",IF(ROUND(F10*1.19,0)&lt;=0,"NO SE ADMITEN VALORES EN CERO",IF(ROUND(F10*1.19,0)&gt;E10,"SUPERA PRECIO TECHO",ROUND(F10*1.19,0))))</f>
        <v>25969</v>
      </c>
      <c r="H10" s="59" t="s">
        <v>241</v>
      </c>
    </row>
    <row r="11" s="27" customFormat="true" ht="165" hidden="false" customHeight="true" outlineLevel="0" collapsed="false">
      <c r="A11" s="18" t="n">
        <v>2</v>
      </c>
      <c r="B11" s="25" t="s">
        <v>15</v>
      </c>
      <c r="C11" s="20" t="s">
        <v>18</v>
      </c>
      <c r="D11" s="26" t="s">
        <v>17</v>
      </c>
      <c r="E11" s="22" t="n">
        <v>30527</v>
      </c>
      <c r="F11" s="23" t="n">
        <f aca="false">'Formato presentación oferta'!F11</f>
        <v>20398</v>
      </c>
      <c r="G11" s="24" t="n">
        <f aca="false">IF(F11="","ÍTEM SIN DILIGENCIAR",IF(ROUND(F11*1.19,0)&lt;=0,"NO SE ADMITEN VALORES EN CERO",IF(ROUND(F11*1.19,0)&gt;E11,"SUPERA PRECIO TECHO",ROUND(F11*1.19,0))))</f>
        <v>24274</v>
      </c>
      <c r="H11" s="59" t="s">
        <v>241</v>
      </c>
      <c r="I11" s="1"/>
    </row>
    <row r="12" s="27" customFormat="true" ht="123.75" hidden="false" customHeight="true" outlineLevel="0" collapsed="false">
      <c r="A12" s="18" t="n">
        <v>3</v>
      </c>
      <c r="B12" s="25" t="s">
        <v>15</v>
      </c>
      <c r="C12" s="28" t="s">
        <v>19</v>
      </c>
      <c r="D12" s="26" t="s">
        <v>17</v>
      </c>
      <c r="E12" s="22" t="n">
        <v>33343</v>
      </c>
      <c r="F12" s="23" t="n">
        <f aca="false">'Formato presentación oferta'!F12</f>
        <v>22280</v>
      </c>
      <c r="G12" s="24" t="n">
        <f aca="false">IF(F12="","ÍTEM SIN DILIGENCIAR",IF(ROUND(F12*1.19,0)&lt;=0,"NO SE ADMITEN VALORES EN CERO",IF(ROUND(F12*1.19,0)&gt;E12,"SUPERA PRECIO TECHO",ROUND(F12*1.19,0))))</f>
        <v>26513</v>
      </c>
      <c r="H12" s="59" t="s">
        <v>241</v>
      </c>
      <c r="I12" s="1"/>
    </row>
    <row r="13" s="27" customFormat="true" ht="165" hidden="false" customHeight="true" outlineLevel="0" collapsed="false">
      <c r="A13" s="18" t="n">
        <v>4</v>
      </c>
      <c r="B13" s="25" t="s">
        <v>15</v>
      </c>
      <c r="C13" s="20" t="s">
        <v>20</v>
      </c>
      <c r="D13" s="26" t="s">
        <v>17</v>
      </c>
      <c r="E13" s="22" t="n">
        <v>41650</v>
      </c>
      <c r="F13" s="23" t="n">
        <f aca="false">'Formato presentación oferta'!F13</f>
        <v>27831</v>
      </c>
      <c r="G13" s="24" t="n">
        <f aca="false">IF(F13="","ÍTEM SIN DILIGENCIAR",IF(ROUND(F13*1.19,0)&lt;=0,"NO SE ADMITEN VALORES EN CERO",IF(ROUND(F13*1.19,0)&gt;E13,"SUPERA PRECIO TECHO",ROUND(F13*1.19,0))))</f>
        <v>33119</v>
      </c>
      <c r="H13" s="59" t="s">
        <v>241</v>
      </c>
      <c r="I13" s="1"/>
    </row>
    <row r="14" s="27" customFormat="true" ht="165" hidden="false" customHeight="true" outlineLevel="0" collapsed="false">
      <c r="A14" s="18" t="n">
        <v>5</v>
      </c>
      <c r="B14" s="25" t="s">
        <v>15</v>
      </c>
      <c r="C14" s="20" t="s">
        <v>21</v>
      </c>
      <c r="D14" s="26" t="s">
        <v>17</v>
      </c>
      <c r="E14" s="22" t="n">
        <v>51083</v>
      </c>
      <c r="F14" s="23" t="n">
        <f aca="false">'Formato presentación oferta'!F14</f>
        <v>34134</v>
      </c>
      <c r="G14" s="24" t="n">
        <f aca="false">IF(F14="","ÍTEM SIN DILIGENCIAR",IF(ROUND(F14*1.19,0)&lt;=0,"NO SE ADMITEN VALORES EN CERO",IF(ROUND(F14*1.19,0)&gt;E14,"SUPERA PRECIO TECHO",ROUND(F14*1.19,0))))</f>
        <v>40619</v>
      </c>
      <c r="H14" s="59" t="s">
        <v>241</v>
      </c>
      <c r="I14" s="1"/>
    </row>
    <row r="15" s="27" customFormat="true" ht="123.75" hidden="false" customHeight="true" outlineLevel="0" collapsed="false">
      <c r="A15" s="18" t="n">
        <v>6</v>
      </c>
      <c r="B15" s="25" t="s">
        <v>15</v>
      </c>
      <c r="C15" s="20" t="s">
        <v>22</v>
      </c>
      <c r="D15" s="26" t="s">
        <v>17</v>
      </c>
      <c r="E15" s="22" t="n">
        <v>42840</v>
      </c>
      <c r="F15" s="23" t="n">
        <f aca="false">'Formato presentación oferta'!F15</f>
        <v>28626</v>
      </c>
      <c r="G15" s="24" t="n">
        <f aca="false">IF(F15="","ÍTEM SIN DILIGENCIAR",IF(ROUND(F15*1.19,0)&lt;=0,"NO SE ADMITEN VALORES EN CERO",IF(ROUND(F15*1.19,0)&gt;E15,"SUPERA PRECIO TECHO",ROUND(F15*1.19,0))))</f>
        <v>34065</v>
      </c>
      <c r="H15" s="59" t="s">
        <v>241</v>
      </c>
      <c r="I15" s="1"/>
    </row>
    <row r="16" s="27" customFormat="true" ht="123.75" hidden="false" customHeight="true" outlineLevel="0" collapsed="false">
      <c r="A16" s="18" t="n">
        <v>7</v>
      </c>
      <c r="B16" s="25" t="s">
        <v>15</v>
      </c>
      <c r="C16" s="20" t="s">
        <v>23</v>
      </c>
      <c r="D16" s="26" t="s">
        <v>17</v>
      </c>
      <c r="E16" s="22" t="n">
        <v>39151</v>
      </c>
      <c r="F16" s="23" t="n">
        <f aca="false">'Formato presentación oferta'!F16</f>
        <v>26161</v>
      </c>
      <c r="G16" s="24" t="n">
        <f aca="false">IF(F16="","ÍTEM SIN DILIGENCIAR",IF(ROUND(F16*1.19,0)&lt;=0,"NO SE ADMITEN VALORES EN CERO",IF(ROUND(F16*1.19,0)&gt;E16,"SUPERA PRECIO TECHO",ROUND(F16*1.19,0))))</f>
        <v>31132</v>
      </c>
      <c r="H16" s="59" t="s">
        <v>241</v>
      </c>
      <c r="I16" s="1"/>
    </row>
    <row r="17" s="27" customFormat="true" ht="165" hidden="false" customHeight="true" outlineLevel="0" collapsed="false">
      <c r="A17" s="18" t="n">
        <v>8</v>
      </c>
      <c r="B17" s="25" t="s">
        <v>15</v>
      </c>
      <c r="C17" s="20" t="s">
        <v>24</v>
      </c>
      <c r="D17" s="26" t="s">
        <v>17</v>
      </c>
      <c r="E17" s="22" t="n">
        <v>41078</v>
      </c>
      <c r="F17" s="23" t="n">
        <f aca="false">'Formato presentación oferta'!F17</f>
        <v>27449</v>
      </c>
      <c r="G17" s="24" t="n">
        <f aca="false">IF(F17="","ÍTEM SIN DILIGENCIAR",IF(ROUND(F17*1.19,0)&lt;=0,"NO SE ADMITEN VALORES EN CERO",IF(ROUND(F17*1.19,0)&gt;E17,"SUPERA PRECIO TECHO",ROUND(F17*1.19,0))))</f>
        <v>32664</v>
      </c>
      <c r="H17" s="59" t="s">
        <v>241</v>
      </c>
      <c r="I17" s="1"/>
    </row>
    <row r="18" s="27" customFormat="true" ht="151.5" hidden="false" customHeight="true" outlineLevel="0" collapsed="false">
      <c r="A18" s="18" t="n">
        <v>9</v>
      </c>
      <c r="B18" s="25" t="s">
        <v>15</v>
      </c>
      <c r="C18" s="20" t="s">
        <v>25</v>
      </c>
      <c r="D18" s="26" t="s">
        <v>17</v>
      </c>
      <c r="E18" s="22" t="n">
        <v>50337</v>
      </c>
      <c r="F18" s="23" t="n">
        <f aca="false">'Formato presentación oferta'!F18</f>
        <v>33636</v>
      </c>
      <c r="G18" s="24" t="n">
        <f aca="false">IF(F18="","ÍTEM SIN DILIGENCIAR",IF(ROUND(F18*1.19,0)&lt;=0,"NO SE ADMITEN VALORES EN CERO",IF(ROUND(F18*1.19,0)&gt;E18,"SUPERA PRECIO TECHO",ROUND(F18*1.19,0))))</f>
        <v>40027</v>
      </c>
      <c r="H18" s="59" t="s">
        <v>241</v>
      </c>
      <c r="I18" s="1"/>
    </row>
    <row r="19" s="27" customFormat="true" ht="138" hidden="false" customHeight="true" outlineLevel="0" collapsed="false">
      <c r="A19" s="18" t="n">
        <v>10</v>
      </c>
      <c r="B19" s="25" t="s">
        <v>15</v>
      </c>
      <c r="C19" s="20" t="s">
        <v>26</v>
      </c>
      <c r="D19" s="26" t="s">
        <v>17</v>
      </c>
      <c r="E19" s="22" t="n">
        <v>116583</v>
      </c>
      <c r="F19" s="23" t="n">
        <f aca="false">'Formato presentación oferta'!F19</f>
        <v>77902</v>
      </c>
      <c r="G19" s="24" t="n">
        <f aca="false">IF(F19="","ÍTEM SIN DILIGENCIAR",IF(ROUND(F19*1.19,0)&lt;=0,"NO SE ADMITEN VALORES EN CERO",IF(ROUND(F19*1.19,0)&gt;E19,"SUPERA PRECIO TECHO",ROUND(F19*1.19,0))))</f>
        <v>92703</v>
      </c>
      <c r="H19" s="59" t="s">
        <v>241</v>
      </c>
      <c r="I19" s="1"/>
    </row>
    <row r="20" s="27" customFormat="true" ht="69" hidden="false" customHeight="true" outlineLevel="0" collapsed="false">
      <c r="A20" s="18" t="n">
        <v>11</v>
      </c>
      <c r="B20" s="25" t="s">
        <v>15</v>
      </c>
      <c r="C20" s="20" t="s">
        <v>27</v>
      </c>
      <c r="D20" s="26" t="s">
        <v>28</v>
      </c>
      <c r="E20" s="22" t="n">
        <v>893295</v>
      </c>
      <c r="F20" s="23" t="n">
        <f aca="false">'Formato presentación oferta'!F20</f>
        <v>596915</v>
      </c>
      <c r="G20" s="24" t="n">
        <f aca="false">IF(F20="","ÍTEM SIN DILIGENCIAR",IF(ROUND(F20*1.19,0)&lt;=0,"NO SE ADMITEN VALORES EN CERO",IF(ROUND(F20*1.19,0)&gt;E20,"SUPERA PRECIO TECHO",ROUND(F20*1.19,0))))</f>
        <v>710329</v>
      </c>
      <c r="H20" s="59" t="s">
        <v>241</v>
      </c>
      <c r="I20" s="1"/>
    </row>
    <row r="21" s="27" customFormat="true" ht="69" hidden="false" customHeight="true" outlineLevel="0" collapsed="false">
      <c r="A21" s="18" t="n">
        <v>12</v>
      </c>
      <c r="B21" s="25" t="s">
        <v>15</v>
      </c>
      <c r="C21" s="20" t="s">
        <v>29</v>
      </c>
      <c r="D21" s="26" t="s">
        <v>28</v>
      </c>
      <c r="E21" s="22" t="n">
        <v>1250823</v>
      </c>
      <c r="F21" s="23" t="n">
        <f aca="false">'Formato presentación oferta'!F21</f>
        <v>835821</v>
      </c>
      <c r="G21" s="24" t="n">
        <f aca="false">IF(F21="","ÍTEM SIN DILIGENCIAR",IF(ROUND(F21*1.19,0)&lt;=0,"NO SE ADMITEN VALORES EN CERO",IF(ROUND(F21*1.19,0)&gt;E21,"SUPERA PRECIO TECHO",ROUND(F21*1.19,0))))</f>
        <v>994627</v>
      </c>
      <c r="H21" s="59" t="s">
        <v>241</v>
      </c>
      <c r="I21" s="1"/>
    </row>
    <row r="22" s="27" customFormat="true" ht="69" hidden="false" customHeight="true" outlineLevel="0" collapsed="false">
      <c r="A22" s="18" t="n">
        <v>13</v>
      </c>
      <c r="B22" s="25" t="s">
        <v>15</v>
      </c>
      <c r="C22" s="20" t="s">
        <v>30</v>
      </c>
      <c r="D22" s="26" t="s">
        <v>28</v>
      </c>
      <c r="E22" s="22" t="n">
        <v>2023000</v>
      </c>
      <c r="F22" s="23" t="n">
        <f aca="false">'Formato presentación oferta'!F22</f>
        <v>1351805</v>
      </c>
      <c r="G22" s="24" t="n">
        <f aca="false">IF(F22="","ÍTEM SIN DILIGENCIAR",IF(ROUND(F22*1.19,0)&lt;=0,"NO SE ADMITEN VALORES EN CERO",IF(ROUND(F22*1.19,0)&gt;E22,"SUPERA PRECIO TECHO",ROUND(F22*1.19,0))))</f>
        <v>1608648</v>
      </c>
      <c r="H22" s="59" t="s">
        <v>241</v>
      </c>
      <c r="I22" s="1"/>
    </row>
    <row r="23" s="27" customFormat="true" ht="69" hidden="false" customHeight="true" outlineLevel="0" collapsed="false">
      <c r="A23" s="18" t="n">
        <v>14</v>
      </c>
      <c r="B23" s="25" t="s">
        <v>15</v>
      </c>
      <c r="C23" s="20" t="s">
        <v>31</v>
      </c>
      <c r="D23" s="26" t="s">
        <v>28</v>
      </c>
      <c r="E23" s="22" t="n">
        <v>1439106</v>
      </c>
      <c r="F23" s="23" t="n">
        <f aca="false">'Formato presentación oferta'!F23</f>
        <v>961636</v>
      </c>
      <c r="G23" s="24" t="n">
        <f aca="false">IF(F23="","ÍTEM SIN DILIGENCIAR",IF(ROUND(F23*1.19,0)&lt;=0,"NO SE ADMITEN VALORES EN CERO",IF(ROUND(F23*1.19,0)&gt;E23,"SUPERA PRECIO TECHO",ROUND(F23*1.19,0))))</f>
        <v>1144347</v>
      </c>
      <c r="H23" s="59" t="s">
        <v>241</v>
      </c>
      <c r="I23" s="1"/>
    </row>
    <row r="24" s="27" customFormat="true" ht="61.15" hidden="false" customHeight="false" outlineLevel="0" collapsed="false">
      <c r="A24" s="18" t="n">
        <v>15</v>
      </c>
      <c r="B24" s="25" t="s">
        <v>15</v>
      </c>
      <c r="C24" s="20" t="s">
        <v>32</v>
      </c>
      <c r="D24" s="26" t="s">
        <v>33</v>
      </c>
      <c r="E24" s="22" t="n">
        <v>3543</v>
      </c>
      <c r="F24" s="23" t="n">
        <f aca="false">'Formato presentación oferta'!F24</f>
        <v>2367</v>
      </c>
      <c r="G24" s="24" t="n">
        <f aca="false">IF(F24="","ÍTEM SIN DILIGENCIAR",IF(ROUND(F24*1.19,0)&lt;=0,"NO SE ADMITEN VALORES EN CERO",IF(ROUND(F24*1.19,0)&gt;E24,"SUPERA PRECIO TECHO",ROUND(F24*1.19,0))))</f>
        <v>2817</v>
      </c>
      <c r="H24" s="60" t="s">
        <v>241</v>
      </c>
      <c r="I24" s="1"/>
    </row>
    <row r="25" s="27" customFormat="true" ht="61.15" hidden="false" customHeight="false" outlineLevel="0" collapsed="false">
      <c r="A25" s="18" t="n">
        <v>16</v>
      </c>
      <c r="B25" s="25" t="s">
        <v>15</v>
      </c>
      <c r="C25" s="20" t="s">
        <v>34</v>
      </c>
      <c r="D25" s="26" t="s">
        <v>33</v>
      </c>
      <c r="E25" s="22" t="n">
        <v>5236</v>
      </c>
      <c r="F25" s="23" t="n">
        <f aca="false">'Formato presentación oferta'!F25</f>
        <v>3499</v>
      </c>
      <c r="G25" s="24" t="n">
        <f aca="false">IF(F25="","ÍTEM SIN DILIGENCIAR",IF(ROUND(F25*1.19,0)&lt;=0,"NO SE ADMITEN VALORES EN CERO",IF(ROUND(F25*1.19,0)&gt;E25,"SUPERA PRECIO TECHO",ROUND(F25*1.19,0))))</f>
        <v>4164</v>
      </c>
      <c r="H25" s="59" t="s">
        <v>241</v>
      </c>
      <c r="I25" s="1"/>
    </row>
    <row r="26" s="27" customFormat="true" ht="61.15" hidden="false" customHeight="false" outlineLevel="0" collapsed="false">
      <c r="A26" s="18" t="n">
        <v>17</v>
      </c>
      <c r="B26" s="25" t="s">
        <v>15</v>
      </c>
      <c r="C26" s="20" t="s">
        <v>35</v>
      </c>
      <c r="D26" s="26" t="s">
        <v>33</v>
      </c>
      <c r="E26" s="22" t="n">
        <v>5236</v>
      </c>
      <c r="F26" s="23" t="n">
        <f aca="false">'Formato presentación oferta'!F26</f>
        <v>3499</v>
      </c>
      <c r="G26" s="24" t="n">
        <f aca="false">IF(F26="","ÍTEM SIN DILIGENCIAR",IF(ROUND(F26*1.19,0)&lt;=0,"NO SE ADMITEN VALORES EN CERO",IF(ROUND(F26*1.19,0)&gt;E26,"SUPERA PRECIO TECHO",ROUND(F26*1.19,0))))</f>
        <v>4164</v>
      </c>
      <c r="H26" s="59" t="s">
        <v>241</v>
      </c>
      <c r="I26" s="1"/>
    </row>
    <row r="27" s="27" customFormat="true" ht="61.15" hidden="false" customHeight="false" outlineLevel="0" collapsed="false">
      <c r="A27" s="18" t="n">
        <v>18</v>
      </c>
      <c r="B27" s="25" t="s">
        <v>15</v>
      </c>
      <c r="C27" s="20" t="s">
        <v>36</v>
      </c>
      <c r="D27" s="26" t="s">
        <v>33</v>
      </c>
      <c r="E27" s="22" t="n">
        <v>41888</v>
      </c>
      <c r="F27" s="23" t="n">
        <f aca="false">'Formato presentación oferta'!F27</f>
        <v>27990</v>
      </c>
      <c r="G27" s="24" t="n">
        <f aca="false">IF(F27="","ÍTEM SIN DILIGENCIAR",IF(ROUND(F27*1.19,0)&lt;=0,"NO SE ADMITEN VALORES EN CERO",IF(ROUND(F27*1.19,0)&gt;E27,"SUPERA PRECIO TECHO",ROUND(F27*1.19,0))))</f>
        <v>33308</v>
      </c>
      <c r="H27" s="59" t="s">
        <v>241</v>
      </c>
      <c r="I27" s="1"/>
    </row>
    <row r="28" s="27" customFormat="true" ht="61.15" hidden="false" customHeight="false" outlineLevel="0" collapsed="false">
      <c r="A28" s="18" t="n">
        <v>19</v>
      </c>
      <c r="B28" s="25" t="s">
        <v>15</v>
      </c>
      <c r="C28" s="20" t="s">
        <v>37</v>
      </c>
      <c r="D28" s="26" t="s">
        <v>33</v>
      </c>
      <c r="E28" s="22" t="n">
        <v>8330</v>
      </c>
      <c r="F28" s="23" t="n">
        <f aca="false">'Formato presentación oferta'!F28</f>
        <v>5566</v>
      </c>
      <c r="G28" s="24" t="n">
        <f aca="false">IF(F28="","ÍTEM SIN DILIGENCIAR",IF(ROUND(F28*1.19,0)&lt;=0,"NO SE ADMITEN VALORES EN CERO",IF(ROUND(F28*1.19,0)&gt;E28,"SUPERA PRECIO TECHO",ROUND(F28*1.19,0))))</f>
        <v>6624</v>
      </c>
      <c r="H28" s="59" t="s">
        <v>241</v>
      </c>
      <c r="I28" s="1"/>
    </row>
    <row r="29" s="27" customFormat="true" ht="61.15" hidden="false" customHeight="false" outlineLevel="0" collapsed="false">
      <c r="A29" s="18" t="n">
        <v>20</v>
      </c>
      <c r="B29" s="25" t="s">
        <v>15</v>
      </c>
      <c r="C29" s="28" t="s">
        <v>38</v>
      </c>
      <c r="D29" s="30" t="s">
        <v>33</v>
      </c>
      <c r="E29" s="22" t="n">
        <v>10524</v>
      </c>
      <c r="F29" s="23" t="n">
        <f aca="false">'Formato presentación oferta'!F29</f>
        <v>7031</v>
      </c>
      <c r="G29" s="24" t="n">
        <f aca="false">IF(F29="","ÍTEM SIN DILIGENCIAR",IF(ROUND(F29*1.19,0)&lt;=0,"NO SE ADMITEN VALORES EN CERO",IF(ROUND(F29*1.19,0)&gt;E29,"SUPERA PRECIO TECHO",ROUND(F29*1.19,0))))</f>
        <v>8367</v>
      </c>
      <c r="H29" s="59" t="s">
        <v>241</v>
      </c>
      <c r="I29" s="1"/>
    </row>
    <row r="30" s="27" customFormat="true" ht="61.15" hidden="false" customHeight="false" outlineLevel="0" collapsed="false">
      <c r="A30" s="18" t="n">
        <v>21</v>
      </c>
      <c r="B30" s="25" t="s">
        <v>15</v>
      </c>
      <c r="C30" s="28" t="s">
        <v>39</v>
      </c>
      <c r="D30" s="30" t="s">
        <v>33</v>
      </c>
      <c r="E30" s="22" t="n">
        <v>10115</v>
      </c>
      <c r="F30" s="23" t="n">
        <f aca="false">'Formato presentación oferta'!F30</f>
        <v>6759</v>
      </c>
      <c r="G30" s="24" t="n">
        <f aca="false">IF(F30="","ÍTEM SIN DILIGENCIAR",IF(ROUND(F30*1.19,0)&lt;=0,"NO SE ADMITEN VALORES EN CERO",IF(ROUND(F30*1.19,0)&gt;E30,"SUPERA PRECIO TECHO",ROUND(F30*1.19,0))))</f>
        <v>8043</v>
      </c>
      <c r="H30" s="59" t="s">
        <v>241</v>
      </c>
      <c r="I30" s="1"/>
    </row>
    <row r="31" s="27" customFormat="true" ht="61.15" hidden="false" customHeight="false" outlineLevel="0" collapsed="false">
      <c r="A31" s="18" t="n">
        <v>22</v>
      </c>
      <c r="B31" s="25" t="s">
        <v>15</v>
      </c>
      <c r="C31" s="28" t="s">
        <v>40</v>
      </c>
      <c r="D31" s="30" t="s">
        <v>33</v>
      </c>
      <c r="E31" s="22" t="n">
        <v>6399</v>
      </c>
      <c r="F31" s="23" t="n">
        <f aca="false">'Formato presentación oferta'!F31</f>
        <v>4275</v>
      </c>
      <c r="G31" s="24" t="n">
        <f aca="false">IF(F31="","ÍTEM SIN DILIGENCIAR",IF(ROUND(F31*1.19,0)&lt;=0,"NO SE ADMITEN VALORES EN CERO",IF(ROUND(F31*1.19,0)&gt;E31,"SUPERA PRECIO TECHO",ROUND(F31*1.19,0))))</f>
        <v>5087</v>
      </c>
      <c r="H31" s="59" t="s">
        <v>241</v>
      </c>
      <c r="I31" s="1"/>
    </row>
    <row r="32" s="27" customFormat="true" ht="27" hidden="false" customHeight="true" outlineLevel="0" collapsed="false">
      <c r="A32" s="18" t="n">
        <v>23</v>
      </c>
      <c r="B32" s="25" t="s">
        <v>41</v>
      </c>
      <c r="C32" s="20" t="s">
        <v>42</v>
      </c>
      <c r="D32" s="30" t="s">
        <v>43</v>
      </c>
      <c r="E32" s="22" t="n">
        <v>892500</v>
      </c>
      <c r="F32" s="23" t="n">
        <f aca="false">'Formato presentación oferta'!F32</f>
        <v>596384</v>
      </c>
      <c r="G32" s="24" t="n">
        <f aca="false">IF(F32="","ÍTEM SIN DILIGENCIAR",IF(ROUND(F32*1.19,0)&lt;=0,"NO SE ADMITEN VALORES EN CERO",IF(ROUND(F32*1.19,0)&gt;E32,"SUPERA PRECIO TECHO",ROUND(F32*1.19,0))))</f>
        <v>709697</v>
      </c>
      <c r="H32" s="59" t="s">
        <v>242</v>
      </c>
      <c r="I32" s="1"/>
    </row>
    <row r="33" s="27" customFormat="true" ht="27" hidden="false" customHeight="true" outlineLevel="0" collapsed="false">
      <c r="A33" s="18" t="n">
        <v>24</v>
      </c>
      <c r="B33" s="25" t="s">
        <v>41</v>
      </c>
      <c r="C33" s="20" t="s">
        <v>44</v>
      </c>
      <c r="D33" s="30" t="s">
        <v>43</v>
      </c>
      <c r="E33" s="22" t="n">
        <v>833000</v>
      </c>
      <c r="F33" s="23" t="n">
        <f aca="false">'Formato presentación oferta'!F33</f>
        <v>556625</v>
      </c>
      <c r="G33" s="24" t="n">
        <f aca="false">IF(F33="","ÍTEM SIN DILIGENCIAR",IF(ROUND(F33*1.19,0)&lt;=0,"NO SE ADMITEN VALORES EN CERO",IF(ROUND(F33*1.19,0)&gt;E33,"SUPERA PRECIO TECHO",ROUND(F33*1.19,0))))</f>
        <v>662384</v>
      </c>
      <c r="H33" s="59" t="s">
        <v>242</v>
      </c>
      <c r="I33" s="1"/>
    </row>
    <row r="34" s="27" customFormat="true" ht="27" hidden="false" customHeight="true" outlineLevel="0" collapsed="false">
      <c r="A34" s="18" t="n">
        <v>25</v>
      </c>
      <c r="B34" s="25" t="s">
        <v>41</v>
      </c>
      <c r="C34" s="20" t="s">
        <v>45</v>
      </c>
      <c r="D34" s="30" t="s">
        <v>43</v>
      </c>
      <c r="E34" s="22" t="n">
        <v>595000</v>
      </c>
      <c r="F34" s="23" t="n">
        <f aca="false">'Formato presentación oferta'!F34</f>
        <v>397590</v>
      </c>
      <c r="G34" s="24" t="n">
        <f aca="false">IF(F34="","ÍTEM SIN DILIGENCIAR",IF(ROUND(F34*1.19,0)&lt;=0,"NO SE ADMITEN VALORES EN CERO",IF(ROUND(F34*1.19,0)&gt;E34,"SUPERA PRECIO TECHO",ROUND(F34*1.19,0))))</f>
        <v>473132</v>
      </c>
      <c r="H34" s="59" t="s">
        <v>242</v>
      </c>
      <c r="I34" s="1"/>
    </row>
    <row r="35" s="27" customFormat="true" ht="27" hidden="false" customHeight="true" outlineLevel="0" collapsed="false">
      <c r="A35" s="18" t="n">
        <v>26</v>
      </c>
      <c r="B35" s="25" t="s">
        <v>41</v>
      </c>
      <c r="C35" s="20" t="s">
        <v>46</v>
      </c>
      <c r="D35" s="30" t="s">
        <v>43</v>
      </c>
      <c r="E35" s="22" t="n">
        <v>600807</v>
      </c>
      <c r="F35" s="23" t="n">
        <f aca="false">'Formato presentación oferta'!F35</f>
        <v>401469</v>
      </c>
      <c r="G35" s="24" t="n">
        <f aca="false">IF(F35="","ÍTEM SIN DILIGENCIAR",IF(ROUND(F35*1.19,0)&lt;=0,"NO SE ADMITEN VALORES EN CERO",IF(ROUND(F35*1.19,0)&gt;E35,"SUPERA PRECIO TECHO",ROUND(F35*1.19,0))))</f>
        <v>477748</v>
      </c>
      <c r="H35" s="59" t="s">
        <v>242</v>
      </c>
      <c r="I35" s="1"/>
    </row>
    <row r="36" s="27" customFormat="true" ht="27" hidden="false" customHeight="true" outlineLevel="0" collapsed="false">
      <c r="A36" s="18" t="n">
        <v>27</v>
      </c>
      <c r="B36" s="25" t="s">
        <v>41</v>
      </c>
      <c r="C36" s="20" t="s">
        <v>47</v>
      </c>
      <c r="D36" s="30" t="s">
        <v>43</v>
      </c>
      <c r="E36" s="22" t="n">
        <v>416500</v>
      </c>
      <c r="F36" s="23" t="n">
        <f aca="false">'Formato presentación oferta'!F36</f>
        <v>278313</v>
      </c>
      <c r="G36" s="24" t="n">
        <f aca="false">IF(F36="","ÍTEM SIN DILIGENCIAR",IF(ROUND(F36*1.19,0)&lt;=0,"NO SE ADMITEN VALORES EN CERO",IF(ROUND(F36*1.19,0)&gt;E36,"SUPERA PRECIO TECHO",ROUND(F36*1.19,0))))</f>
        <v>331192</v>
      </c>
      <c r="H36" s="59" t="s">
        <v>242</v>
      </c>
      <c r="I36" s="1"/>
    </row>
    <row r="37" s="27" customFormat="true" ht="27" hidden="false" customHeight="true" outlineLevel="0" collapsed="false">
      <c r="A37" s="18" t="n">
        <v>28</v>
      </c>
      <c r="B37" s="25" t="s">
        <v>41</v>
      </c>
      <c r="C37" s="20" t="s">
        <v>48</v>
      </c>
      <c r="D37" s="30" t="s">
        <v>43</v>
      </c>
      <c r="E37" s="22" t="n">
        <v>440871</v>
      </c>
      <c r="F37" s="23" t="n">
        <f aca="false">'Formato presentación oferta'!F37</f>
        <v>294597</v>
      </c>
      <c r="G37" s="24" t="n">
        <f aca="false">IF(F37="","ÍTEM SIN DILIGENCIAR",IF(ROUND(F37*1.19,0)&lt;=0,"NO SE ADMITEN VALORES EN CERO",IF(ROUND(F37*1.19,0)&gt;E37,"SUPERA PRECIO TECHO",ROUND(F37*1.19,0))))</f>
        <v>350570</v>
      </c>
      <c r="H37" s="59" t="s">
        <v>242</v>
      </c>
      <c r="I37" s="1"/>
    </row>
    <row r="38" s="27" customFormat="true" ht="54.75" hidden="false" customHeight="true" outlineLevel="0" collapsed="false">
      <c r="A38" s="18" t="n">
        <v>29</v>
      </c>
      <c r="B38" s="25" t="s">
        <v>49</v>
      </c>
      <c r="C38" s="20" t="s">
        <v>50</v>
      </c>
      <c r="D38" s="30" t="s">
        <v>51</v>
      </c>
      <c r="E38" s="22" t="n">
        <v>1698423</v>
      </c>
      <c r="F38" s="23" t="n">
        <f aca="false">'Formato presentación oferta'!F38</f>
        <v>1134916</v>
      </c>
      <c r="G38" s="24" t="n">
        <f aca="false">IF(F38="","ÍTEM SIN DILIGENCIAR",IF(ROUND(F38*1.19,0)&lt;=0,"NO SE ADMITEN VALORES EN CERO",IF(ROUND(F38*1.19,0)&gt;E38,"SUPERA PRECIO TECHO",ROUND(F38*1.19,0))))</f>
        <v>1350550</v>
      </c>
      <c r="H38" s="59" t="s">
        <v>243</v>
      </c>
      <c r="I38" s="1"/>
    </row>
    <row r="39" s="27" customFormat="true" ht="61.15" hidden="false" customHeight="false" outlineLevel="0" collapsed="false">
      <c r="A39" s="18" t="n">
        <v>30</v>
      </c>
      <c r="B39" s="25" t="s">
        <v>49</v>
      </c>
      <c r="C39" s="20" t="s">
        <v>52</v>
      </c>
      <c r="D39" s="30" t="s">
        <v>51</v>
      </c>
      <c r="E39" s="22" t="n">
        <v>133410</v>
      </c>
      <c r="F39" s="23" t="n">
        <f aca="false">'Formato presentación oferta'!F39</f>
        <v>89146</v>
      </c>
      <c r="G39" s="24" t="n">
        <f aca="false">IF(F39="","ÍTEM SIN DILIGENCIAR",IF(ROUND(F39*1.19,0)&lt;=0,"NO SE ADMITEN VALORES EN CERO",IF(ROUND(F39*1.19,0)&gt;E39,"SUPERA PRECIO TECHO",ROUND(F39*1.19,0))))</f>
        <v>106084</v>
      </c>
      <c r="H39" s="59" t="s">
        <v>243</v>
      </c>
      <c r="I39" s="1"/>
    </row>
    <row r="40" s="27" customFormat="true" ht="27" hidden="false" customHeight="true" outlineLevel="0" collapsed="false">
      <c r="A40" s="18" t="n">
        <v>31</v>
      </c>
      <c r="B40" s="25" t="s">
        <v>49</v>
      </c>
      <c r="C40" s="20" t="s">
        <v>53</v>
      </c>
      <c r="D40" s="30" t="s">
        <v>51</v>
      </c>
      <c r="E40" s="22" t="n">
        <v>221954</v>
      </c>
      <c r="F40" s="23" t="n">
        <f aca="false">'Formato presentación oferta'!F40</f>
        <v>148313</v>
      </c>
      <c r="G40" s="24" t="n">
        <f aca="false">IF(F40="","ÍTEM SIN DILIGENCIAR",IF(ROUND(F40*1.19,0)&lt;=0,"NO SE ADMITEN VALORES EN CERO",IF(ROUND(F40*1.19,0)&gt;E40,"SUPERA PRECIO TECHO",ROUND(F40*1.19,0))))</f>
        <v>176492</v>
      </c>
      <c r="H40" s="59" t="s">
        <v>243</v>
      </c>
      <c r="I40" s="1"/>
    </row>
    <row r="41" s="27" customFormat="true" ht="27" hidden="false" customHeight="true" outlineLevel="0" collapsed="false">
      <c r="A41" s="18" t="n">
        <v>32</v>
      </c>
      <c r="B41" s="25" t="s">
        <v>49</v>
      </c>
      <c r="C41" s="20" t="s">
        <v>54</v>
      </c>
      <c r="D41" s="30" t="s">
        <v>51</v>
      </c>
      <c r="E41" s="22" t="n">
        <v>319439</v>
      </c>
      <c r="F41" s="23" t="n">
        <f aca="false">'Formato presentación oferta'!F41</f>
        <v>213454</v>
      </c>
      <c r="G41" s="24" t="n">
        <f aca="false">IF(F41="","ÍTEM SIN DILIGENCIAR",IF(ROUND(F41*1.19,0)&lt;=0,"NO SE ADMITEN VALORES EN CERO",IF(ROUND(F41*1.19,0)&gt;E41,"SUPERA PRECIO TECHO",ROUND(F41*1.19,0))))</f>
        <v>254010</v>
      </c>
      <c r="H41" s="59" t="s">
        <v>243</v>
      </c>
      <c r="I41" s="1"/>
    </row>
    <row r="42" s="27" customFormat="true" ht="61.15" hidden="false" customHeight="false" outlineLevel="0" collapsed="false">
      <c r="A42" s="18" t="n">
        <v>33</v>
      </c>
      <c r="B42" s="25" t="s">
        <v>49</v>
      </c>
      <c r="C42" s="20" t="s">
        <v>55</v>
      </c>
      <c r="D42" s="30" t="s">
        <v>51</v>
      </c>
      <c r="E42" s="22" t="n">
        <v>178500</v>
      </c>
      <c r="F42" s="23" t="n">
        <f aca="false">'Formato presentación oferta'!F42</f>
        <v>119277</v>
      </c>
      <c r="G42" s="24" t="n">
        <f aca="false">IF(F42="","ÍTEM SIN DILIGENCIAR",IF(ROUND(F42*1.19,0)&lt;=0,"NO SE ADMITEN VALORES EN CERO",IF(ROUND(F42*1.19,0)&gt;E42,"SUPERA PRECIO TECHO",ROUND(F42*1.19,0))))</f>
        <v>141940</v>
      </c>
      <c r="H42" s="59" t="s">
        <v>243</v>
      </c>
      <c r="I42" s="1"/>
    </row>
    <row r="43" s="27" customFormat="true" ht="61.15" hidden="false" customHeight="false" outlineLevel="0" collapsed="false">
      <c r="A43" s="18" t="n">
        <v>34</v>
      </c>
      <c r="B43" s="25" t="s">
        <v>49</v>
      </c>
      <c r="C43" s="20" t="s">
        <v>56</v>
      </c>
      <c r="D43" s="30" t="s">
        <v>51</v>
      </c>
      <c r="E43" s="22" t="n">
        <v>76636</v>
      </c>
      <c r="F43" s="23" t="n">
        <f aca="false">'Formato presentación oferta'!F43</f>
        <v>51210</v>
      </c>
      <c r="G43" s="24" t="n">
        <f aca="false">IF(F43="","ÍTEM SIN DILIGENCIAR",IF(ROUND(F43*1.19,0)&lt;=0,"NO SE ADMITEN VALORES EN CERO",IF(ROUND(F43*1.19,0)&gt;E43,"SUPERA PRECIO TECHO",ROUND(F43*1.19,0))))</f>
        <v>60940</v>
      </c>
      <c r="H43" s="59" t="s">
        <v>243</v>
      </c>
      <c r="I43" s="1"/>
    </row>
    <row r="44" s="27" customFormat="true" ht="61.15" hidden="false" customHeight="false" outlineLevel="0" collapsed="false">
      <c r="A44" s="18" t="n">
        <v>35</v>
      </c>
      <c r="B44" s="25" t="s">
        <v>49</v>
      </c>
      <c r="C44" s="20" t="s">
        <v>57</v>
      </c>
      <c r="D44" s="30" t="s">
        <v>51</v>
      </c>
      <c r="E44" s="22" t="n">
        <v>89006</v>
      </c>
      <c r="F44" s="23" t="n">
        <f aca="false">'Formato presentación oferta'!F44</f>
        <v>59475</v>
      </c>
      <c r="G44" s="24" t="n">
        <f aca="false">IF(F44="","ÍTEM SIN DILIGENCIAR",IF(ROUND(F44*1.19,0)&lt;=0,"NO SE ADMITEN VALORES EN CERO",IF(ROUND(F44*1.19,0)&gt;E44,"SUPERA PRECIO TECHO",ROUND(F44*1.19,0))))</f>
        <v>70775</v>
      </c>
      <c r="H44" s="59" t="s">
        <v>243</v>
      </c>
      <c r="I44" s="1"/>
    </row>
    <row r="45" s="27" customFormat="true" ht="82.5" hidden="false" customHeight="true" outlineLevel="0" collapsed="false">
      <c r="A45" s="18" t="n">
        <v>36</v>
      </c>
      <c r="B45" s="31" t="s">
        <v>58</v>
      </c>
      <c r="C45" s="20" t="s">
        <v>59</v>
      </c>
      <c r="D45" s="30" t="s">
        <v>51</v>
      </c>
      <c r="E45" s="22" t="n">
        <v>4174723</v>
      </c>
      <c r="F45" s="23" t="n">
        <f aca="false">'Formato presentación oferta'!F45</f>
        <v>2789623</v>
      </c>
      <c r="G45" s="24" t="n">
        <f aca="false">IF(F45="","ÍTEM SIN DILIGENCIAR",IF(ROUND(F45*1.19,0)&lt;=0,"NO SE ADMITEN VALORES EN CERO",IF(ROUND(F45*1.19,0)&gt;E45,"SUPERA PRECIO TECHO",ROUND(F45*1.19,0))))</f>
        <v>3319651</v>
      </c>
      <c r="H45" s="59" t="s">
        <v>243</v>
      </c>
      <c r="I45" s="1"/>
    </row>
    <row r="46" s="27" customFormat="true" ht="76.5" hidden="false" customHeight="true" outlineLevel="0" collapsed="false">
      <c r="A46" s="18" t="n">
        <v>37</v>
      </c>
      <c r="B46" s="31" t="s">
        <v>58</v>
      </c>
      <c r="C46" s="20" t="s">
        <v>60</v>
      </c>
      <c r="D46" s="30" t="s">
        <v>51</v>
      </c>
      <c r="E46" s="22" t="n">
        <v>2869975</v>
      </c>
      <c r="F46" s="23" t="n">
        <f aca="false">'Formato presentación oferta'!F46</f>
        <v>1917767</v>
      </c>
      <c r="G46" s="24" t="n">
        <f aca="false">IF(F46="","ÍTEM SIN DILIGENCIAR",IF(ROUND(F46*1.19,0)&lt;=0,"NO SE ADMITEN VALORES EN CERO",IF(ROUND(F46*1.19,0)&gt;E46,"SUPERA PRECIO TECHO",ROUND(F46*1.19,0))))</f>
        <v>2282143</v>
      </c>
      <c r="H46" s="59" t="s">
        <v>243</v>
      </c>
      <c r="I46" s="1"/>
    </row>
    <row r="47" s="27" customFormat="true" ht="27" hidden="false" customHeight="true" outlineLevel="0" collapsed="false">
      <c r="A47" s="18" t="n">
        <v>38</v>
      </c>
      <c r="B47" s="31" t="s">
        <v>58</v>
      </c>
      <c r="C47" s="20" t="s">
        <v>61</v>
      </c>
      <c r="D47" s="30" t="s">
        <v>51</v>
      </c>
      <c r="E47" s="22" t="n">
        <v>2169040</v>
      </c>
      <c r="F47" s="23" t="n">
        <f aca="false">'Formato presentación oferta'!F47</f>
        <v>1449390</v>
      </c>
      <c r="G47" s="24" t="n">
        <f aca="false">IF(F47="","ÍTEM SIN DILIGENCIAR",IF(ROUND(F47*1.19,0)&lt;=0,"NO SE ADMITEN VALORES EN CERO",IF(ROUND(F47*1.19,0)&gt;E47,"SUPERA PRECIO TECHO",ROUND(F47*1.19,0))))</f>
        <v>1724774</v>
      </c>
      <c r="H47" s="59" t="s">
        <v>243</v>
      </c>
      <c r="I47" s="1"/>
    </row>
    <row r="48" s="27" customFormat="true" ht="41.25" hidden="false" customHeight="true" outlineLevel="0" collapsed="false">
      <c r="A48" s="18" t="n">
        <v>39</v>
      </c>
      <c r="B48" s="31" t="s">
        <v>58</v>
      </c>
      <c r="C48" s="20" t="s">
        <v>62</v>
      </c>
      <c r="D48" s="30" t="s">
        <v>51</v>
      </c>
      <c r="E48" s="22" t="n">
        <v>3304963</v>
      </c>
      <c r="F48" s="23" t="n">
        <f aca="false">'Formato presentación oferta'!F48</f>
        <v>2208434</v>
      </c>
      <c r="G48" s="24" t="n">
        <f aca="false">IF(F48="","ÍTEM SIN DILIGENCIAR",IF(ROUND(F48*1.19,0)&lt;=0,"NO SE ADMITEN VALORES EN CERO",IF(ROUND(F48*1.19,0)&gt;E48,"SUPERA PRECIO TECHO",ROUND(F48*1.19,0))))</f>
        <v>2628036</v>
      </c>
      <c r="H48" s="59" t="s">
        <v>243</v>
      </c>
      <c r="I48" s="1"/>
    </row>
    <row r="49" s="27" customFormat="true" ht="41.25" hidden="false" customHeight="true" outlineLevel="0" collapsed="false">
      <c r="A49" s="18" t="n">
        <v>40</v>
      </c>
      <c r="B49" s="31" t="s">
        <v>58</v>
      </c>
      <c r="C49" s="20" t="s">
        <v>63</v>
      </c>
      <c r="D49" s="30" t="s">
        <v>51</v>
      </c>
      <c r="E49" s="22" t="n">
        <v>5417574</v>
      </c>
      <c r="F49" s="23" t="n">
        <f aca="false">'Formato presentación oferta'!F49</f>
        <v>3620119</v>
      </c>
      <c r="G49" s="24" t="n">
        <f aca="false">IF(F49="","ÍTEM SIN DILIGENCIAR",IF(ROUND(F49*1.19,0)&lt;=0,"NO SE ADMITEN VALORES EN CERO",IF(ROUND(F49*1.19,0)&gt;E49,"SUPERA PRECIO TECHO",ROUND(F49*1.19,0))))</f>
        <v>4307942</v>
      </c>
      <c r="H49" s="59" t="s">
        <v>243</v>
      </c>
      <c r="I49" s="1"/>
    </row>
    <row r="50" s="27" customFormat="true" ht="41.25" hidden="false" customHeight="true" outlineLevel="0" collapsed="false">
      <c r="A50" s="18" t="n">
        <v>41</v>
      </c>
      <c r="B50" s="31" t="s">
        <v>58</v>
      </c>
      <c r="C50" s="20" t="s">
        <v>64</v>
      </c>
      <c r="D50" s="30" t="s">
        <v>51</v>
      </c>
      <c r="E50" s="22" t="n">
        <v>4503012</v>
      </c>
      <c r="F50" s="23" t="n">
        <f aca="false">'Formato presentación oferta'!F50</f>
        <v>3008992</v>
      </c>
      <c r="G50" s="24" t="n">
        <f aca="false">IF(F50="","ÍTEM SIN DILIGENCIAR",IF(ROUND(F50*1.19,0)&lt;=0,"NO SE ADMITEN VALORES EN CERO",IF(ROUND(F50*1.19,0)&gt;E50,"SUPERA PRECIO TECHO",ROUND(F50*1.19,0))))</f>
        <v>3580700</v>
      </c>
      <c r="H50" s="59" t="s">
        <v>243</v>
      </c>
      <c r="I50" s="1"/>
    </row>
    <row r="51" s="27" customFormat="true" ht="27" hidden="false" customHeight="true" outlineLevel="0" collapsed="false">
      <c r="A51" s="18" t="n">
        <v>42</v>
      </c>
      <c r="B51" s="31" t="s">
        <v>58</v>
      </c>
      <c r="C51" s="20" t="s">
        <v>65</v>
      </c>
      <c r="D51" s="30" t="s">
        <v>51</v>
      </c>
      <c r="E51" s="22" t="n">
        <v>417514</v>
      </c>
      <c r="F51" s="23" t="n">
        <f aca="false">'Formato presentación oferta'!F51</f>
        <v>278990</v>
      </c>
      <c r="G51" s="24" t="n">
        <f aca="false">IF(F51="","ÍTEM SIN DILIGENCIAR",IF(ROUND(F51*1.19,0)&lt;=0,"NO SE ADMITEN VALORES EN CERO",IF(ROUND(F51*1.19,0)&gt;E51,"SUPERA PRECIO TECHO",ROUND(F51*1.19,0))))</f>
        <v>331998</v>
      </c>
      <c r="H51" s="59" t="s">
        <v>243</v>
      </c>
      <c r="I51" s="1"/>
    </row>
    <row r="52" s="27" customFormat="true" ht="27" hidden="false" customHeight="true" outlineLevel="0" collapsed="false">
      <c r="A52" s="18" t="n">
        <v>43</v>
      </c>
      <c r="B52" s="31" t="s">
        <v>58</v>
      </c>
      <c r="C52" s="20" t="s">
        <v>66</v>
      </c>
      <c r="D52" s="30" t="s">
        <v>51</v>
      </c>
      <c r="E52" s="22" t="n">
        <v>900603</v>
      </c>
      <c r="F52" s="23" t="n">
        <f aca="false">'Formato presentación oferta'!F52</f>
        <v>601798</v>
      </c>
      <c r="G52" s="24" t="n">
        <f aca="false">IF(F52="","ÍTEM SIN DILIGENCIAR",IF(ROUND(F52*1.19,0)&lt;=0,"NO SE ADMITEN VALORES EN CERO",IF(ROUND(F52*1.19,0)&gt;E52,"SUPERA PRECIO TECHO",ROUND(F52*1.19,0))))</f>
        <v>716140</v>
      </c>
      <c r="H52" s="59" t="s">
        <v>243</v>
      </c>
      <c r="I52" s="1"/>
    </row>
    <row r="53" s="27" customFormat="true" ht="27" hidden="false" customHeight="true" outlineLevel="0" collapsed="false">
      <c r="A53" s="18" t="n">
        <v>44</v>
      </c>
      <c r="B53" s="31" t="s">
        <v>58</v>
      </c>
      <c r="C53" s="20" t="s">
        <v>67</v>
      </c>
      <c r="D53" s="30" t="s">
        <v>51</v>
      </c>
      <c r="E53" s="22" t="n">
        <v>2047276</v>
      </c>
      <c r="F53" s="23" t="n">
        <f aca="false">'Formato presentación oferta'!F53</f>
        <v>1368026</v>
      </c>
      <c r="G53" s="24" t="n">
        <f aca="false">IF(F53="","ÍTEM SIN DILIGENCIAR",IF(ROUND(F53*1.19,0)&lt;=0,"NO SE ADMITEN VALORES EN CERO",IF(ROUND(F53*1.19,0)&gt;E53,"SUPERA PRECIO TECHO",ROUND(F53*1.19,0))))</f>
        <v>1627951</v>
      </c>
      <c r="H53" s="59" t="s">
        <v>243</v>
      </c>
      <c r="I53" s="1"/>
    </row>
    <row r="54" s="27" customFormat="true" ht="27" hidden="false" customHeight="true" outlineLevel="0" collapsed="false">
      <c r="A54" s="18" t="n">
        <v>45</v>
      </c>
      <c r="B54" s="31" t="s">
        <v>58</v>
      </c>
      <c r="C54" s="20" t="s">
        <v>68</v>
      </c>
      <c r="D54" s="30" t="s">
        <v>51</v>
      </c>
      <c r="E54" s="22" t="n">
        <v>2665863</v>
      </c>
      <c r="F54" s="23" t="n">
        <f aca="false">'Formato presentación oferta'!F54</f>
        <v>1781377</v>
      </c>
      <c r="G54" s="24" t="n">
        <f aca="false">IF(F54="","ÍTEM SIN DILIGENCIAR",IF(ROUND(F54*1.19,0)&lt;=0,"NO SE ADMITEN VALORES EN CERO",IF(ROUND(F54*1.19,0)&gt;E54,"SUPERA PRECIO TECHO",ROUND(F54*1.19,0))))</f>
        <v>2119839</v>
      </c>
      <c r="H54" s="59" t="s">
        <v>243</v>
      </c>
      <c r="I54" s="1"/>
    </row>
    <row r="55" s="27" customFormat="true" ht="41.25" hidden="false" customHeight="true" outlineLevel="0" collapsed="false">
      <c r="A55" s="18" t="n">
        <v>46</v>
      </c>
      <c r="B55" s="31" t="s">
        <v>58</v>
      </c>
      <c r="C55" s="20" t="s">
        <v>69</v>
      </c>
      <c r="D55" s="30" t="s">
        <v>51</v>
      </c>
      <c r="E55" s="22" t="n">
        <v>380800</v>
      </c>
      <c r="F55" s="23" t="n">
        <f aca="false">'Formato presentación oferta'!F55</f>
        <v>254457</v>
      </c>
      <c r="G55" s="24" t="n">
        <f aca="false">IF(F55="","ÍTEM SIN DILIGENCIAR",IF(ROUND(F55*1.19,0)&lt;=0,"NO SE ADMITEN VALORES EN CERO",IF(ROUND(F55*1.19,0)&gt;E55,"SUPERA PRECIO TECHO",ROUND(F55*1.19,0))))</f>
        <v>302804</v>
      </c>
      <c r="H55" s="59" t="s">
        <v>243</v>
      </c>
      <c r="I55" s="1"/>
    </row>
    <row r="56" s="27" customFormat="true" ht="27" hidden="false" customHeight="true" outlineLevel="0" collapsed="false">
      <c r="A56" s="18" t="n">
        <v>47</v>
      </c>
      <c r="B56" s="31" t="s">
        <v>58</v>
      </c>
      <c r="C56" s="20" t="s">
        <v>70</v>
      </c>
      <c r="D56" s="30" t="s">
        <v>51</v>
      </c>
      <c r="E56" s="22" t="n">
        <v>183923</v>
      </c>
      <c r="F56" s="23" t="n">
        <f aca="false">'Formato presentación oferta'!F56</f>
        <v>122900</v>
      </c>
      <c r="G56" s="24" t="n">
        <f aca="false">IF(F56="","ÍTEM SIN DILIGENCIAR",IF(ROUND(F56*1.19,0)&lt;=0,"NO SE ADMITEN VALORES EN CERO",IF(ROUND(F56*1.19,0)&gt;E56,"SUPERA PRECIO TECHO",ROUND(F56*1.19,0))))</f>
        <v>146251</v>
      </c>
      <c r="H56" s="59" t="s">
        <v>243</v>
      </c>
      <c r="I56" s="1"/>
    </row>
    <row r="57" s="27" customFormat="true" ht="27" hidden="false" customHeight="true" outlineLevel="0" collapsed="false">
      <c r="A57" s="18" t="n">
        <v>48</v>
      </c>
      <c r="B57" s="31" t="s">
        <v>58</v>
      </c>
      <c r="C57" s="20" t="s">
        <v>71</v>
      </c>
      <c r="D57" s="30" t="s">
        <v>51</v>
      </c>
      <c r="E57" s="22" t="n">
        <v>247872</v>
      </c>
      <c r="F57" s="23" t="n">
        <f aca="false">'Formato presentación oferta'!F57</f>
        <v>165631</v>
      </c>
      <c r="G57" s="24" t="n">
        <f aca="false">IF(F57="","ÍTEM SIN DILIGENCIAR",IF(ROUND(F57*1.19,0)&lt;=0,"NO SE ADMITEN VALORES EN CERO",IF(ROUND(F57*1.19,0)&gt;E57,"SUPERA PRECIO TECHO",ROUND(F57*1.19,0))))</f>
        <v>197101</v>
      </c>
      <c r="H57" s="59" t="s">
        <v>243</v>
      </c>
      <c r="I57" s="1"/>
    </row>
    <row r="58" s="27" customFormat="true" ht="27" hidden="false" customHeight="true" outlineLevel="0" collapsed="false">
      <c r="A58" s="18" t="n">
        <v>49</v>
      </c>
      <c r="B58" s="31" t="s">
        <v>58</v>
      </c>
      <c r="C58" s="20" t="s">
        <v>72</v>
      </c>
      <c r="D58" s="30" t="s">
        <v>51</v>
      </c>
      <c r="E58" s="22" t="n">
        <v>166600</v>
      </c>
      <c r="F58" s="23" t="n">
        <f aca="false">'Formato presentación oferta'!F58</f>
        <v>111325</v>
      </c>
      <c r="G58" s="24" t="n">
        <f aca="false">IF(F58="","ÍTEM SIN DILIGENCIAR",IF(ROUND(F58*1.19,0)&lt;=0,"NO SE ADMITEN VALORES EN CERO",IF(ROUND(F58*1.19,0)&gt;E58,"SUPERA PRECIO TECHO",ROUND(F58*1.19,0))))</f>
        <v>132477</v>
      </c>
      <c r="H58" s="59" t="s">
        <v>243</v>
      </c>
      <c r="I58" s="1"/>
    </row>
    <row r="59" s="27" customFormat="true" ht="41.25" hidden="false" customHeight="true" outlineLevel="0" collapsed="false">
      <c r="A59" s="18" t="n">
        <v>50</v>
      </c>
      <c r="B59" s="31" t="s">
        <v>58</v>
      </c>
      <c r="C59" s="20" t="s">
        <v>73</v>
      </c>
      <c r="D59" s="30" t="s">
        <v>51</v>
      </c>
      <c r="E59" s="22" t="n">
        <v>416500</v>
      </c>
      <c r="F59" s="23" t="n">
        <f aca="false">'Formato presentación oferta'!F59</f>
        <v>278313</v>
      </c>
      <c r="G59" s="24" t="n">
        <f aca="false">IF(F59="","ÍTEM SIN DILIGENCIAR",IF(ROUND(F59*1.19,0)&lt;=0,"NO SE ADMITEN VALORES EN CERO",IF(ROUND(F59*1.19,0)&gt;E59,"SUPERA PRECIO TECHO",ROUND(F59*1.19,0))))</f>
        <v>331192</v>
      </c>
      <c r="H59" s="59" t="s">
        <v>243</v>
      </c>
      <c r="I59" s="1"/>
    </row>
    <row r="60" s="27" customFormat="true" ht="27" hidden="false" customHeight="true" outlineLevel="0" collapsed="false">
      <c r="A60" s="18" t="n">
        <v>51</v>
      </c>
      <c r="B60" s="31" t="s">
        <v>58</v>
      </c>
      <c r="C60" s="20" t="s">
        <v>74</v>
      </c>
      <c r="D60" s="30" t="s">
        <v>51</v>
      </c>
      <c r="E60" s="22" t="n">
        <v>215790</v>
      </c>
      <c r="F60" s="23" t="n">
        <f aca="false">'Formato presentación oferta'!F60</f>
        <v>144194</v>
      </c>
      <c r="G60" s="24" t="n">
        <f aca="false">IF(F60="","ÍTEM SIN DILIGENCIAR",IF(ROUND(F60*1.19,0)&lt;=0,"NO SE ADMITEN VALORES EN CERO",IF(ROUND(F60*1.19,0)&gt;E60,"SUPERA PRECIO TECHO",ROUND(F60*1.19,0))))</f>
        <v>171591</v>
      </c>
      <c r="H60" s="59" t="s">
        <v>243</v>
      </c>
      <c r="I60" s="1"/>
    </row>
    <row r="61" s="27" customFormat="true" ht="27" hidden="false" customHeight="true" outlineLevel="0" collapsed="false">
      <c r="A61" s="18" t="n">
        <v>52</v>
      </c>
      <c r="B61" s="31" t="s">
        <v>58</v>
      </c>
      <c r="C61" s="20" t="s">
        <v>75</v>
      </c>
      <c r="D61" s="30" t="s">
        <v>51</v>
      </c>
      <c r="E61" s="22" t="n">
        <v>158670</v>
      </c>
      <c r="F61" s="23" t="n">
        <f aca="false">'Formato presentación oferta'!F61</f>
        <v>106025</v>
      </c>
      <c r="G61" s="24" t="n">
        <f aca="false">IF(F61="","ÍTEM SIN DILIGENCIAR",IF(ROUND(F61*1.19,0)&lt;=0,"NO SE ADMITEN VALORES EN CERO",IF(ROUND(F61*1.19,0)&gt;E61,"SUPERA PRECIO TECHO",ROUND(F61*1.19,0))))</f>
        <v>126170</v>
      </c>
      <c r="H61" s="59" t="s">
        <v>243</v>
      </c>
      <c r="I61" s="1"/>
    </row>
    <row r="62" s="27" customFormat="true" ht="61.15" hidden="false" customHeight="false" outlineLevel="0" collapsed="false">
      <c r="A62" s="18" t="n">
        <v>53</v>
      </c>
      <c r="B62" s="31" t="s">
        <v>58</v>
      </c>
      <c r="C62" s="20" t="s">
        <v>76</v>
      </c>
      <c r="D62" s="30" t="s">
        <v>51</v>
      </c>
      <c r="E62" s="22" t="n">
        <v>38080</v>
      </c>
      <c r="F62" s="23" t="n">
        <f aca="false">'Formato presentación oferta'!F62</f>
        <v>25446</v>
      </c>
      <c r="G62" s="24" t="n">
        <f aca="false">IF(F62="","ÍTEM SIN DILIGENCIAR",IF(ROUND(F62*1.19,0)&lt;=0,"NO SE ADMITEN VALORES EN CERO",IF(ROUND(F62*1.19,0)&gt;E62,"SUPERA PRECIO TECHO",ROUND(F62*1.19,0))))</f>
        <v>30281</v>
      </c>
      <c r="H62" s="59" t="s">
        <v>243</v>
      </c>
      <c r="I62" s="1"/>
    </row>
    <row r="63" s="27" customFormat="true" ht="27" hidden="false" customHeight="true" outlineLevel="0" collapsed="false">
      <c r="A63" s="18" t="n">
        <v>54</v>
      </c>
      <c r="B63" s="31" t="s">
        <v>58</v>
      </c>
      <c r="C63" s="20" t="s">
        <v>77</v>
      </c>
      <c r="D63" s="30" t="s">
        <v>51</v>
      </c>
      <c r="E63" s="22" t="n">
        <v>153184</v>
      </c>
      <c r="F63" s="23" t="n">
        <f aca="false">'Formato presentación oferta'!F63</f>
        <v>102360</v>
      </c>
      <c r="G63" s="24" t="n">
        <f aca="false">IF(F63="","ÍTEM SIN DILIGENCIAR",IF(ROUND(F63*1.19,0)&lt;=0,"NO SE ADMITEN VALORES EN CERO",IF(ROUND(F63*1.19,0)&gt;E63,"SUPERA PRECIO TECHO",ROUND(F63*1.19,0))))</f>
        <v>121808</v>
      </c>
      <c r="H63" s="59" t="s">
        <v>243</v>
      </c>
      <c r="I63" s="1"/>
    </row>
    <row r="64" s="27" customFormat="true" ht="61.15" hidden="false" customHeight="false" outlineLevel="0" collapsed="false">
      <c r="A64" s="18" t="n">
        <v>55</v>
      </c>
      <c r="B64" s="31" t="s">
        <v>78</v>
      </c>
      <c r="C64" s="20" t="s">
        <v>79</v>
      </c>
      <c r="D64" s="30" t="s">
        <v>80</v>
      </c>
      <c r="E64" s="22" t="n">
        <v>389129</v>
      </c>
      <c r="F64" s="23" t="n">
        <f aca="false">'Formato presentación oferta'!F64</f>
        <v>260023</v>
      </c>
      <c r="G64" s="24" t="n">
        <f aca="false">IF(F64="","ÍTEM SIN DILIGENCIAR",IF(ROUND(F64*1.19,0)&lt;=0,"NO SE ADMITEN VALORES EN CERO",IF(ROUND(F64*1.19,0)&gt;E64,"SUPERA PRECIO TECHO",ROUND(F64*1.19,0))))</f>
        <v>309427</v>
      </c>
      <c r="H64" s="59" t="s">
        <v>243</v>
      </c>
      <c r="I64" s="1"/>
    </row>
    <row r="65" s="27" customFormat="true" ht="27" hidden="false" customHeight="true" outlineLevel="0" collapsed="false">
      <c r="A65" s="18" t="n">
        <v>56</v>
      </c>
      <c r="B65" s="31" t="s">
        <v>78</v>
      </c>
      <c r="C65" s="20" t="s">
        <v>81</v>
      </c>
      <c r="D65" s="30" t="s">
        <v>80</v>
      </c>
      <c r="E65" s="22" t="n">
        <v>95200</v>
      </c>
      <c r="F65" s="23" t="n">
        <f aca="false">'Formato presentación oferta'!F65</f>
        <v>63614</v>
      </c>
      <c r="G65" s="24" t="n">
        <f aca="false">IF(F65="","ÍTEM SIN DILIGENCIAR",IF(ROUND(F65*1.19,0)&lt;=0,"NO SE ADMITEN VALORES EN CERO",IF(ROUND(F65*1.19,0)&gt;E65,"SUPERA PRECIO TECHO",ROUND(F65*1.19,0))))</f>
        <v>75701</v>
      </c>
      <c r="H65" s="59" t="s">
        <v>243</v>
      </c>
      <c r="I65" s="1"/>
    </row>
    <row r="66" s="27" customFormat="true" ht="61.15" hidden="false" customHeight="false" outlineLevel="0" collapsed="false">
      <c r="A66" s="18" t="n">
        <v>57</v>
      </c>
      <c r="B66" s="31" t="s">
        <v>78</v>
      </c>
      <c r="C66" s="20" t="s">
        <v>82</v>
      </c>
      <c r="D66" s="30" t="s">
        <v>80</v>
      </c>
      <c r="E66" s="22" t="n">
        <v>371280</v>
      </c>
      <c r="F66" s="23" t="n">
        <f aca="false">'Formato presentación oferta'!F66</f>
        <v>248096</v>
      </c>
      <c r="G66" s="24" t="n">
        <f aca="false">IF(F66="","ÍTEM SIN DILIGENCIAR",IF(ROUND(F66*1.19,0)&lt;=0,"NO SE ADMITEN VALORES EN CERO",IF(ROUND(F66*1.19,0)&gt;E66,"SUPERA PRECIO TECHO",ROUND(F66*1.19,0))))</f>
        <v>295234</v>
      </c>
      <c r="H66" s="59" t="s">
        <v>243</v>
      </c>
      <c r="I66" s="1"/>
    </row>
    <row r="67" s="27" customFormat="true" ht="27" hidden="false" customHeight="true" outlineLevel="0" collapsed="false">
      <c r="A67" s="18" t="n">
        <v>58</v>
      </c>
      <c r="B67" s="31" t="s">
        <v>78</v>
      </c>
      <c r="C67" s="20" t="s">
        <v>83</v>
      </c>
      <c r="D67" s="30" t="s">
        <v>80</v>
      </c>
      <c r="E67" s="22" t="n">
        <v>142800</v>
      </c>
      <c r="F67" s="23" t="n">
        <f aca="false">'Formato presentación oferta'!F67</f>
        <v>95422</v>
      </c>
      <c r="G67" s="24" t="n">
        <f aca="false">IF(F67="","ÍTEM SIN DILIGENCIAR",IF(ROUND(F67*1.19,0)&lt;=0,"NO SE ADMITEN VALORES EN CERO",IF(ROUND(F67*1.19,0)&gt;E67,"SUPERA PRECIO TECHO",ROUND(F67*1.19,0))))</f>
        <v>113552</v>
      </c>
      <c r="H67" s="59" t="s">
        <v>243</v>
      </c>
      <c r="I67" s="1"/>
    </row>
    <row r="68" s="27" customFormat="true" ht="61.15" hidden="false" customHeight="false" outlineLevel="0" collapsed="false">
      <c r="A68" s="18" t="n">
        <v>59</v>
      </c>
      <c r="B68" s="31" t="s">
        <v>78</v>
      </c>
      <c r="C68" s="20" t="s">
        <v>84</v>
      </c>
      <c r="D68" s="30" t="s">
        <v>80</v>
      </c>
      <c r="E68" s="22" t="n">
        <v>1428000</v>
      </c>
      <c r="F68" s="23" t="n">
        <f aca="false">'Formato presentación oferta'!F68</f>
        <v>954215</v>
      </c>
      <c r="G68" s="24" t="n">
        <f aca="false">IF(F68="","ÍTEM SIN DILIGENCIAR",IF(ROUND(F68*1.19,0)&lt;=0,"NO SE ADMITEN VALORES EN CERO",IF(ROUND(F68*1.19,0)&gt;E68,"SUPERA PRECIO TECHO",ROUND(F68*1.19,0))))</f>
        <v>1135516</v>
      </c>
      <c r="H68" s="59" t="s">
        <v>243</v>
      </c>
      <c r="I68" s="1"/>
    </row>
    <row r="69" s="27" customFormat="true" ht="27" hidden="false" customHeight="true" outlineLevel="0" collapsed="false">
      <c r="A69" s="18" t="n">
        <v>60</v>
      </c>
      <c r="B69" s="31" t="s">
        <v>78</v>
      </c>
      <c r="C69" s="20" t="s">
        <v>85</v>
      </c>
      <c r="D69" s="30" t="s">
        <v>80</v>
      </c>
      <c r="E69" s="22" t="n">
        <v>297500</v>
      </c>
      <c r="F69" s="23" t="n">
        <f aca="false">'Formato presentación oferta'!F69</f>
        <v>198795</v>
      </c>
      <c r="G69" s="24" t="n">
        <f aca="false">IF(F69="","ÍTEM SIN DILIGENCIAR",IF(ROUND(F69*1.19,0)&lt;=0,"NO SE ADMITEN VALORES EN CERO",IF(ROUND(F69*1.19,0)&gt;E69,"SUPERA PRECIO TECHO",ROUND(F69*1.19,0))))</f>
        <v>236566</v>
      </c>
      <c r="H69" s="59" t="s">
        <v>243</v>
      </c>
      <c r="I69" s="1"/>
    </row>
    <row r="70" s="27" customFormat="true" ht="27" hidden="false" customHeight="true" outlineLevel="0" collapsed="false">
      <c r="A70" s="18" t="n">
        <v>61</v>
      </c>
      <c r="B70" s="31" t="s">
        <v>78</v>
      </c>
      <c r="C70" s="20" t="s">
        <v>86</v>
      </c>
      <c r="D70" s="30" t="s">
        <v>80</v>
      </c>
      <c r="E70" s="22" t="n">
        <v>416500</v>
      </c>
      <c r="F70" s="23" t="n">
        <f aca="false">'Formato presentación oferta'!F70</f>
        <v>278313</v>
      </c>
      <c r="G70" s="24" t="n">
        <f aca="false">IF(F70="","ÍTEM SIN DILIGENCIAR",IF(ROUND(F70*1.19,0)&lt;=0,"NO SE ADMITEN VALORES EN CERO",IF(ROUND(F70*1.19,0)&gt;E70,"SUPERA PRECIO TECHO",ROUND(F70*1.19,0))))</f>
        <v>331192</v>
      </c>
      <c r="H70" s="59" t="s">
        <v>243</v>
      </c>
      <c r="I70" s="1"/>
    </row>
    <row r="71" s="27" customFormat="true" ht="27" hidden="false" customHeight="true" outlineLevel="0" collapsed="false">
      <c r="A71" s="18" t="n">
        <v>62</v>
      </c>
      <c r="B71" s="31" t="s">
        <v>78</v>
      </c>
      <c r="C71" s="20" t="s">
        <v>87</v>
      </c>
      <c r="D71" s="30" t="s">
        <v>80</v>
      </c>
      <c r="E71" s="22" t="n">
        <v>261800</v>
      </c>
      <c r="F71" s="23" t="n">
        <f aca="false">'Formato presentación oferta'!F71</f>
        <v>174939</v>
      </c>
      <c r="G71" s="24" t="n">
        <f aca="false">IF(F71="","ÍTEM SIN DILIGENCIAR",IF(ROUND(F71*1.19,0)&lt;=0,"NO SE ADMITEN VALORES EN CERO",IF(ROUND(F71*1.19,0)&gt;E71,"SUPERA PRECIO TECHO",ROUND(F71*1.19,0))))</f>
        <v>208177</v>
      </c>
      <c r="H71" s="59" t="s">
        <v>243</v>
      </c>
      <c r="I71" s="1"/>
    </row>
    <row r="72" s="27" customFormat="true" ht="41.25" hidden="false" customHeight="true" outlineLevel="0" collapsed="false">
      <c r="A72" s="18" t="n">
        <v>63</v>
      </c>
      <c r="B72" s="31" t="s">
        <v>78</v>
      </c>
      <c r="C72" s="20" t="s">
        <v>88</v>
      </c>
      <c r="D72" s="30" t="s">
        <v>80</v>
      </c>
      <c r="E72" s="22" t="n">
        <v>1188488</v>
      </c>
      <c r="F72" s="23" t="n">
        <f aca="false">'Formato presentación oferta'!F72</f>
        <v>794168</v>
      </c>
      <c r="G72" s="24" t="n">
        <f aca="false">IF(F72="","ÍTEM SIN DILIGENCIAR",IF(ROUND(F72*1.19,0)&lt;=0,"NO SE ADMITEN VALORES EN CERO",IF(ROUND(F72*1.19,0)&gt;E72,"SUPERA PRECIO TECHO",ROUND(F72*1.19,0))))</f>
        <v>945060</v>
      </c>
      <c r="H72" s="59" t="s">
        <v>243</v>
      </c>
      <c r="I72" s="1"/>
    </row>
    <row r="73" s="27" customFormat="true" ht="41.25" hidden="false" customHeight="true" outlineLevel="0" collapsed="false">
      <c r="A73" s="18" t="n">
        <v>64</v>
      </c>
      <c r="B73" s="31" t="s">
        <v>78</v>
      </c>
      <c r="C73" s="20" t="s">
        <v>89</v>
      </c>
      <c r="D73" s="30" t="s">
        <v>80</v>
      </c>
      <c r="E73" s="22" t="n">
        <v>1899944</v>
      </c>
      <c r="F73" s="23" t="n">
        <f aca="false">'Formato presentación oferta'!F73</f>
        <v>1269576</v>
      </c>
      <c r="G73" s="24" t="n">
        <f aca="false">IF(F73="","ÍTEM SIN DILIGENCIAR",IF(ROUND(F73*1.19,0)&lt;=0,"NO SE ADMITEN VALORES EN CERO",IF(ROUND(F73*1.19,0)&gt;E73,"SUPERA PRECIO TECHO",ROUND(F73*1.19,0))))</f>
        <v>1510795</v>
      </c>
      <c r="H73" s="59" t="s">
        <v>243</v>
      </c>
      <c r="I73" s="1"/>
    </row>
    <row r="74" s="27" customFormat="true" ht="41.25" hidden="false" customHeight="true" outlineLevel="0" collapsed="false">
      <c r="A74" s="18" t="n">
        <v>65</v>
      </c>
      <c r="B74" s="31" t="s">
        <v>78</v>
      </c>
      <c r="C74" s="20" t="s">
        <v>90</v>
      </c>
      <c r="D74" s="30" t="s">
        <v>80</v>
      </c>
      <c r="E74" s="22" t="n">
        <v>1709431</v>
      </c>
      <c r="F74" s="23" t="n">
        <f aca="false">'Formato presentación oferta'!F74</f>
        <v>1142271</v>
      </c>
      <c r="G74" s="24" t="n">
        <f aca="false">IF(F74="","ÍTEM SIN DILIGENCIAR",IF(ROUND(F74*1.19,0)&lt;=0,"NO SE ADMITEN VALORES EN CERO",IF(ROUND(F74*1.19,0)&gt;E74,"SUPERA PRECIO TECHO",ROUND(F74*1.19,0))))</f>
        <v>1359302</v>
      </c>
      <c r="H74" s="59" t="s">
        <v>243</v>
      </c>
      <c r="I74" s="1"/>
    </row>
    <row r="75" s="27" customFormat="true" ht="41.25" hidden="false" customHeight="true" outlineLevel="0" collapsed="false">
      <c r="A75" s="18" t="n">
        <v>66</v>
      </c>
      <c r="B75" s="31" t="s">
        <v>78</v>
      </c>
      <c r="C75" s="20" t="s">
        <v>91</v>
      </c>
      <c r="D75" s="30" t="s">
        <v>80</v>
      </c>
      <c r="E75" s="22" t="n">
        <v>2517767</v>
      </c>
      <c r="F75" s="23" t="n">
        <f aca="false">'Formato presentación oferta'!F75</f>
        <v>1682416</v>
      </c>
      <c r="G75" s="24" t="n">
        <f aca="false">IF(F75="","ÍTEM SIN DILIGENCIAR",IF(ROUND(F75*1.19,0)&lt;=0,"NO SE ADMITEN VALORES EN CERO",IF(ROUND(F75*1.19,0)&gt;E75,"SUPERA PRECIO TECHO",ROUND(F75*1.19,0))))</f>
        <v>2002075</v>
      </c>
      <c r="H75" s="59" t="s">
        <v>243</v>
      </c>
      <c r="I75" s="1"/>
    </row>
    <row r="76" s="27" customFormat="true" ht="41.25" hidden="false" customHeight="true" outlineLevel="0" collapsed="false">
      <c r="A76" s="18" t="n">
        <v>67</v>
      </c>
      <c r="B76" s="31" t="s">
        <v>78</v>
      </c>
      <c r="C76" s="20" t="s">
        <v>92</v>
      </c>
      <c r="D76" s="30" t="s">
        <v>80</v>
      </c>
      <c r="E76" s="22" t="n">
        <v>3196617</v>
      </c>
      <c r="F76" s="23" t="n">
        <f aca="false">'Formato presentación oferta'!F76</f>
        <v>2136035</v>
      </c>
      <c r="G76" s="24" t="n">
        <f aca="false">IF(F76="","ÍTEM SIN DILIGENCIAR",IF(ROUND(F76*1.19,0)&lt;=0,"NO SE ADMITEN VALORES EN CERO",IF(ROUND(F76*1.19,0)&gt;E76,"SUPERA PRECIO TECHO",ROUND(F76*1.19,0))))</f>
        <v>2541882</v>
      </c>
      <c r="H76" s="59" t="s">
        <v>243</v>
      </c>
      <c r="I76" s="1"/>
    </row>
    <row r="77" s="27" customFormat="true" ht="41.25" hidden="false" customHeight="true" outlineLevel="0" collapsed="false">
      <c r="A77" s="18" t="n">
        <v>68</v>
      </c>
      <c r="B77" s="31" t="s">
        <v>78</v>
      </c>
      <c r="C77" s="20" t="s">
        <v>93</v>
      </c>
      <c r="D77" s="30" t="s">
        <v>80</v>
      </c>
      <c r="E77" s="22" t="n">
        <v>3321829</v>
      </c>
      <c r="F77" s="23" t="n">
        <f aca="false">'Formato presentación oferta'!F77</f>
        <v>2219704</v>
      </c>
      <c r="G77" s="24" t="n">
        <f aca="false">IF(F77="","ÍTEM SIN DILIGENCIAR",IF(ROUND(F77*1.19,0)&lt;=0,"NO SE ADMITEN VALORES EN CERO",IF(ROUND(F77*1.19,0)&gt;E77,"SUPERA PRECIO TECHO",ROUND(F77*1.19,0))))</f>
        <v>2641448</v>
      </c>
      <c r="H77" s="59" t="s">
        <v>243</v>
      </c>
      <c r="I77" s="1"/>
    </row>
    <row r="78" s="27" customFormat="true" ht="61.15" hidden="false" customHeight="false" outlineLevel="0" collapsed="false">
      <c r="A78" s="18" t="n">
        <v>69</v>
      </c>
      <c r="B78" s="31" t="s">
        <v>94</v>
      </c>
      <c r="C78" s="20" t="s">
        <v>95</v>
      </c>
      <c r="D78" s="30" t="s">
        <v>80</v>
      </c>
      <c r="E78" s="22" t="n">
        <v>190400</v>
      </c>
      <c r="F78" s="23" t="n">
        <f aca="false">'Formato presentación oferta'!F78</f>
        <v>127229</v>
      </c>
      <c r="G78" s="24" t="n">
        <f aca="false">IF(F78="","ÍTEM SIN DILIGENCIAR",IF(ROUND(F78*1.19,0)&lt;=0,"NO SE ADMITEN VALORES EN CERO",IF(ROUND(F78*1.19,0)&gt;E78,"SUPERA PRECIO TECHO",ROUND(F78*1.19,0))))</f>
        <v>151403</v>
      </c>
      <c r="H78" s="59" t="s">
        <v>243</v>
      </c>
      <c r="I78" s="1"/>
    </row>
    <row r="79" s="27" customFormat="true" ht="61.15" hidden="false" customHeight="false" outlineLevel="0" collapsed="false">
      <c r="A79" s="18" t="n">
        <v>70</v>
      </c>
      <c r="B79" s="31" t="s">
        <v>94</v>
      </c>
      <c r="C79" s="20" t="s">
        <v>96</v>
      </c>
      <c r="D79" s="30" t="s">
        <v>28</v>
      </c>
      <c r="E79" s="22" t="n">
        <v>2103432</v>
      </c>
      <c r="F79" s="23" t="n">
        <f aca="false">'Formato presentación oferta'!F79</f>
        <v>1405550</v>
      </c>
      <c r="G79" s="24" t="n">
        <f aca="false">IF(F79="","ÍTEM SIN DILIGENCIAR",IF(ROUND(F79*1.19,0)&lt;=0,"NO SE ADMITEN VALORES EN CERO",IF(ROUND(F79*1.19,0)&gt;E79,"SUPERA PRECIO TECHO",ROUND(F79*1.19,0))))</f>
        <v>1672605</v>
      </c>
      <c r="H79" s="59" t="s">
        <v>243</v>
      </c>
      <c r="I79" s="1"/>
    </row>
    <row r="80" s="27" customFormat="true" ht="61.15" hidden="false" customHeight="false" outlineLevel="0" collapsed="false">
      <c r="A80" s="18" t="n">
        <v>71</v>
      </c>
      <c r="B80" s="31" t="s">
        <v>94</v>
      </c>
      <c r="C80" s="20" t="s">
        <v>97</v>
      </c>
      <c r="D80" s="30" t="s">
        <v>28</v>
      </c>
      <c r="E80" s="22" t="n">
        <v>3568810</v>
      </c>
      <c r="F80" s="23" t="n">
        <f aca="false">'Formato presentación oferta'!F80</f>
        <v>2384742</v>
      </c>
      <c r="G80" s="24" t="n">
        <f aca="false">IF(F80="","ÍTEM SIN DILIGENCIAR",IF(ROUND(F80*1.19,0)&lt;=0,"NO SE ADMITEN VALORES EN CERO",IF(ROUND(F80*1.19,0)&gt;E80,"SUPERA PRECIO TECHO",ROUND(F80*1.19,0))))</f>
        <v>2837843</v>
      </c>
      <c r="H80" s="59" t="s">
        <v>243</v>
      </c>
      <c r="I80" s="1"/>
    </row>
    <row r="81" s="27" customFormat="true" ht="61.15" hidden="false" customHeight="false" outlineLevel="0" collapsed="false">
      <c r="A81" s="18" t="n">
        <v>72</v>
      </c>
      <c r="B81" s="31" t="s">
        <v>94</v>
      </c>
      <c r="C81" s="20" t="s">
        <v>98</v>
      </c>
      <c r="D81" s="30" t="s">
        <v>80</v>
      </c>
      <c r="E81" s="22" t="n">
        <v>119000</v>
      </c>
      <c r="F81" s="23" t="n">
        <f aca="false">'Formato presentación oferta'!F81</f>
        <v>79518</v>
      </c>
      <c r="G81" s="24" t="n">
        <f aca="false">IF(F81="","ÍTEM SIN DILIGENCIAR",IF(ROUND(F81*1.19,0)&lt;=0,"NO SE ADMITEN VALORES EN CERO",IF(ROUND(F81*1.19,0)&gt;E81,"SUPERA PRECIO TECHO",ROUND(F81*1.19,0))))</f>
        <v>94626</v>
      </c>
      <c r="H81" s="59" t="s">
        <v>243</v>
      </c>
      <c r="I81" s="1"/>
    </row>
    <row r="82" s="27" customFormat="true" ht="61.15" hidden="false" customHeight="false" outlineLevel="0" collapsed="false">
      <c r="A82" s="18" t="n">
        <v>73</v>
      </c>
      <c r="B82" s="31" t="s">
        <v>94</v>
      </c>
      <c r="C82" s="20" t="s">
        <v>99</v>
      </c>
      <c r="D82" s="30" t="s">
        <v>80</v>
      </c>
      <c r="E82" s="22" t="n">
        <v>128772</v>
      </c>
      <c r="F82" s="23" t="n">
        <f aca="false">'Formato presentación oferta'!F82</f>
        <v>86046</v>
      </c>
      <c r="G82" s="24" t="n">
        <f aca="false">IF(F82="","ÍTEM SIN DILIGENCIAR",IF(ROUND(F82*1.19,0)&lt;=0,"NO SE ADMITEN VALORES EN CERO",IF(ROUND(F82*1.19,0)&gt;E82,"SUPERA PRECIO TECHO",ROUND(F82*1.19,0))))</f>
        <v>102395</v>
      </c>
      <c r="H82" s="59" t="s">
        <v>243</v>
      </c>
      <c r="I82" s="1"/>
    </row>
    <row r="83" s="27" customFormat="true" ht="61.15" hidden="false" customHeight="false" outlineLevel="0" collapsed="false">
      <c r="A83" s="18" t="n">
        <v>74</v>
      </c>
      <c r="B83" s="31" t="s">
        <v>94</v>
      </c>
      <c r="C83" s="20" t="s">
        <v>100</v>
      </c>
      <c r="D83" s="30" t="s">
        <v>80</v>
      </c>
      <c r="E83" s="22" t="n">
        <v>133280</v>
      </c>
      <c r="F83" s="23" t="n">
        <f aca="false">'Formato presentación oferta'!F83</f>
        <v>89060</v>
      </c>
      <c r="G83" s="24" t="n">
        <f aca="false">IF(F83="","ÍTEM SIN DILIGENCIAR",IF(ROUND(F83*1.19,0)&lt;=0,"NO SE ADMITEN VALORES EN CERO",IF(ROUND(F83*1.19,0)&gt;E83,"SUPERA PRECIO TECHO",ROUND(F83*1.19,0))))</f>
        <v>105981</v>
      </c>
      <c r="H83" s="59" t="s">
        <v>243</v>
      </c>
      <c r="I83" s="1"/>
    </row>
    <row r="84" s="27" customFormat="true" ht="61.15" hidden="false" customHeight="false" outlineLevel="0" collapsed="false">
      <c r="A84" s="18" t="n">
        <v>75</v>
      </c>
      <c r="B84" s="31" t="s">
        <v>94</v>
      </c>
      <c r="C84" s="20" t="s">
        <v>101</v>
      </c>
      <c r="D84" s="30" t="s">
        <v>80</v>
      </c>
      <c r="E84" s="22" t="n">
        <v>297500</v>
      </c>
      <c r="F84" s="23" t="n">
        <f aca="false">'Formato presentación oferta'!F84</f>
        <v>198795</v>
      </c>
      <c r="G84" s="24" t="n">
        <f aca="false">IF(F84="","ÍTEM SIN DILIGENCIAR",IF(ROUND(F84*1.19,0)&lt;=0,"NO SE ADMITEN VALORES EN CERO",IF(ROUND(F84*1.19,0)&gt;E84,"SUPERA PRECIO TECHO",ROUND(F84*1.19,0))))</f>
        <v>236566</v>
      </c>
      <c r="H84" s="59" t="s">
        <v>243</v>
      </c>
      <c r="I84" s="1"/>
    </row>
    <row r="85" s="27" customFormat="true" ht="54.75" hidden="false" customHeight="true" outlineLevel="0" collapsed="false">
      <c r="A85" s="18" t="n">
        <v>76</v>
      </c>
      <c r="B85" s="31" t="s">
        <v>94</v>
      </c>
      <c r="C85" s="20" t="s">
        <v>102</v>
      </c>
      <c r="D85" s="30" t="s">
        <v>80</v>
      </c>
      <c r="E85" s="22" t="n">
        <v>367019</v>
      </c>
      <c r="F85" s="23" t="n">
        <f aca="false">'Formato presentación oferta'!F85</f>
        <v>245248</v>
      </c>
      <c r="G85" s="24" t="n">
        <f aca="false">IF(F85="","ÍTEM SIN DILIGENCIAR",IF(ROUND(F85*1.19,0)&lt;=0,"NO SE ADMITEN VALORES EN CERO",IF(ROUND(F85*1.19,0)&gt;E85,"SUPERA PRECIO TECHO",ROUND(F85*1.19,0))))</f>
        <v>291845</v>
      </c>
      <c r="H85" s="59" t="s">
        <v>243</v>
      </c>
      <c r="I85" s="1"/>
    </row>
    <row r="86" s="27" customFormat="true" ht="54.75" hidden="false" customHeight="true" outlineLevel="0" collapsed="false">
      <c r="A86" s="18" t="n">
        <v>77</v>
      </c>
      <c r="B86" s="31" t="s">
        <v>94</v>
      </c>
      <c r="C86" s="20" t="s">
        <v>103</v>
      </c>
      <c r="D86" s="30" t="s">
        <v>80</v>
      </c>
      <c r="E86" s="22" t="n">
        <v>423422</v>
      </c>
      <c r="F86" s="23" t="n">
        <f aca="false">'Formato presentación oferta'!F86</f>
        <v>282937</v>
      </c>
      <c r="G86" s="24" t="n">
        <f aca="false">IF(F86="","ÍTEM SIN DILIGENCIAR",IF(ROUND(F86*1.19,0)&lt;=0,"NO SE ADMITEN VALORES EN CERO",IF(ROUND(F86*1.19,0)&gt;E86,"SUPERA PRECIO TECHO",ROUND(F86*1.19,0))))</f>
        <v>336695</v>
      </c>
      <c r="H86" s="59" t="s">
        <v>243</v>
      </c>
      <c r="I86" s="1"/>
    </row>
    <row r="87" s="27" customFormat="true" ht="54.75" hidden="false" customHeight="true" outlineLevel="0" collapsed="false">
      <c r="A87" s="18" t="n">
        <v>78</v>
      </c>
      <c r="B87" s="31" t="s">
        <v>94</v>
      </c>
      <c r="C87" s="20" t="s">
        <v>104</v>
      </c>
      <c r="D87" s="30" t="s">
        <v>80</v>
      </c>
      <c r="E87" s="22" t="n">
        <v>619681</v>
      </c>
      <c r="F87" s="23" t="n">
        <f aca="false">'Formato presentación oferta'!F87</f>
        <v>414081</v>
      </c>
      <c r="G87" s="24" t="n">
        <f aca="false">IF(F87="","ÍTEM SIN DILIGENCIAR",IF(ROUND(F87*1.19,0)&lt;=0,"NO SE ADMITEN VALORES EN CERO",IF(ROUND(F87*1.19,0)&gt;E87,"SUPERA PRECIO TECHO",ROUND(F87*1.19,0))))</f>
        <v>492756</v>
      </c>
      <c r="H87" s="59" t="s">
        <v>243</v>
      </c>
      <c r="I87" s="1"/>
    </row>
    <row r="88" s="27" customFormat="true" ht="54.75" hidden="false" customHeight="true" outlineLevel="0" collapsed="false">
      <c r="A88" s="18" t="n">
        <v>79</v>
      </c>
      <c r="B88" s="31" t="s">
        <v>94</v>
      </c>
      <c r="C88" s="20" t="s">
        <v>105</v>
      </c>
      <c r="D88" s="30" t="s">
        <v>80</v>
      </c>
      <c r="E88" s="22" t="n">
        <v>1047200</v>
      </c>
      <c r="F88" s="23" t="n">
        <f aca="false">'Formato presentación oferta'!F88</f>
        <v>699758</v>
      </c>
      <c r="G88" s="24" t="n">
        <f aca="false">IF(F88="","ÍTEM SIN DILIGENCIAR",IF(ROUND(F88*1.19,0)&lt;=0,"NO SE ADMITEN VALORES EN CERO",IF(ROUND(F88*1.19,0)&gt;E88,"SUPERA PRECIO TECHO",ROUND(F88*1.19,0))))</f>
        <v>832712</v>
      </c>
      <c r="H88" s="59" t="s">
        <v>243</v>
      </c>
      <c r="I88" s="1"/>
    </row>
    <row r="89" s="27" customFormat="true" ht="54.75" hidden="false" customHeight="true" outlineLevel="0" collapsed="false">
      <c r="A89" s="18" t="n">
        <v>80</v>
      </c>
      <c r="B89" s="31" t="s">
        <v>94</v>
      </c>
      <c r="C89" s="20" t="s">
        <v>106</v>
      </c>
      <c r="D89" s="30" t="s">
        <v>80</v>
      </c>
      <c r="E89" s="22" t="n">
        <v>11899623</v>
      </c>
      <c r="F89" s="23" t="n">
        <f aca="false">'Formato presentación oferta'!F89</f>
        <v>7265598</v>
      </c>
      <c r="G89" s="24" t="n">
        <f aca="false">IF(F89="","ÍTEM SIN DILIGENCIAR",IF(ROUND(F89*1.19,0)&lt;=0,"NO SE ADMITEN VALORES EN CERO",IF(ROUND(F89*1.19,0)&gt;E89,"SUPERA PRECIO TECHO",ROUND(F89*1.19,0))))</f>
        <v>8646062</v>
      </c>
      <c r="H89" s="59" t="s">
        <v>243</v>
      </c>
      <c r="I89" s="1"/>
    </row>
    <row r="90" s="27" customFormat="true" ht="54.75" hidden="false" customHeight="true" outlineLevel="0" collapsed="false">
      <c r="A90" s="18" t="n">
        <v>81</v>
      </c>
      <c r="B90" s="31" t="s">
        <v>94</v>
      </c>
      <c r="C90" s="20" t="s">
        <v>107</v>
      </c>
      <c r="D90" s="30" t="s">
        <v>80</v>
      </c>
      <c r="E90" s="22" t="n">
        <v>4165000</v>
      </c>
      <c r="F90" s="23" t="n">
        <f aca="false">'Formato presentación oferta'!F90</f>
        <v>2783127</v>
      </c>
      <c r="G90" s="24" t="n">
        <f aca="false">IF(F90="","ÍTEM SIN DILIGENCIAR",IF(ROUND(F90*1.19,0)&lt;=0,"NO SE ADMITEN VALORES EN CERO",IF(ROUND(F90*1.19,0)&gt;E90,"SUPERA PRECIO TECHO",ROUND(F90*1.19,0))))</f>
        <v>3311921</v>
      </c>
      <c r="H90" s="59" t="s">
        <v>243</v>
      </c>
      <c r="I90" s="1"/>
    </row>
    <row r="91" s="27" customFormat="true" ht="54.75" hidden="false" customHeight="true" outlineLevel="0" collapsed="false">
      <c r="A91" s="18" t="n">
        <v>82</v>
      </c>
      <c r="B91" s="31" t="s">
        <v>94</v>
      </c>
      <c r="C91" s="20" t="s">
        <v>108</v>
      </c>
      <c r="D91" s="30" t="s">
        <v>80</v>
      </c>
      <c r="E91" s="22" t="n">
        <v>5635487</v>
      </c>
      <c r="F91" s="23" t="n">
        <f aca="false">'Formato presentación oferta'!F91</f>
        <v>3765732</v>
      </c>
      <c r="G91" s="24" t="n">
        <f aca="false">IF(F91="","ÍTEM SIN DILIGENCIAR",IF(ROUND(F91*1.19,0)&lt;=0,"NO SE ADMITEN VALORES EN CERO",IF(ROUND(F91*1.19,0)&gt;E91,"SUPERA PRECIO TECHO",ROUND(F91*1.19,0))))</f>
        <v>4481221</v>
      </c>
      <c r="H91" s="59" t="s">
        <v>243</v>
      </c>
      <c r="I91" s="1"/>
    </row>
    <row r="92" s="27" customFormat="true" ht="54.75" hidden="false" customHeight="true" outlineLevel="0" collapsed="false">
      <c r="A92" s="18" t="n">
        <v>83</v>
      </c>
      <c r="B92" s="31" t="s">
        <v>94</v>
      </c>
      <c r="C92" s="20" t="s">
        <v>109</v>
      </c>
      <c r="D92" s="30" t="s">
        <v>80</v>
      </c>
      <c r="E92" s="22" t="n">
        <v>3332000</v>
      </c>
      <c r="F92" s="23" t="n">
        <f aca="false">'Formato presentación oferta'!F92</f>
        <v>2226502</v>
      </c>
      <c r="G92" s="24" t="n">
        <f aca="false">IF(F92="","ÍTEM SIN DILIGENCIAR",IF(ROUND(F92*1.19,0)&lt;=0,"NO SE ADMITEN VALORES EN CERO",IF(ROUND(F92*1.19,0)&gt;E92,"SUPERA PRECIO TECHO",ROUND(F92*1.19,0))))</f>
        <v>2649537</v>
      </c>
      <c r="H92" s="59" t="s">
        <v>243</v>
      </c>
      <c r="I92" s="1"/>
    </row>
    <row r="93" s="27" customFormat="true" ht="27" hidden="false" customHeight="true" outlineLevel="0" collapsed="false">
      <c r="A93" s="18" t="n">
        <v>84</v>
      </c>
      <c r="B93" s="31" t="s">
        <v>94</v>
      </c>
      <c r="C93" s="20" t="s">
        <v>110</v>
      </c>
      <c r="D93" s="30" t="s">
        <v>80</v>
      </c>
      <c r="E93" s="22" t="n">
        <v>226100</v>
      </c>
      <c r="F93" s="23" t="n">
        <f aca="false">'Formato presentación oferta'!F93</f>
        <v>151084</v>
      </c>
      <c r="G93" s="24" t="n">
        <f aca="false">IF(F93="","ÍTEM SIN DILIGENCIAR",IF(ROUND(F93*1.19,0)&lt;=0,"NO SE ADMITEN VALORES EN CERO",IF(ROUND(F93*1.19,0)&gt;E93,"SUPERA PRECIO TECHO",ROUND(F93*1.19,0))))</f>
        <v>179790</v>
      </c>
      <c r="H93" s="59" t="s">
        <v>243</v>
      </c>
      <c r="I93" s="1"/>
    </row>
    <row r="94" s="27" customFormat="true" ht="27" hidden="false" customHeight="true" outlineLevel="0" collapsed="false">
      <c r="A94" s="18" t="n">
        <v>85</v>
      </c>
      <c r="B94" s="31" t="s">
        <v>94</v>
      </c>
      <c r="C94" s="20" t="s">
        <v>111</v>
      </c>
      <c r="D94" s="30" t="s">
        <v>80</v>
      </c>
      <c r="E94" s="22" t="n">
        <v>470050</v>
      </c>
      <c r="F94" s="23" t="n">
        <f aca="false">'Formato presentación oferta'!F94</f>
        <v>314096</v>
      </c>
      <c r="G94" s="24" t="n">
        <f aca="false">IF(F94="","ÍTEM SIN DILIGENCIAR",IF(ROUND(F94*1.19,0)&lt;=0,"NO SE ADMITEN VALORES EN CERO",IF(ROUND(F94*1.19,0)&gt;E94,"SUPERA PRECIO TECHO",ROUND(F94*1.19,0))))</f>
        <v>373774</v>
      </c>
      <c r="H94" s="59" t="s">
        <v>243</v>
      </c>
      <c r="I94" s="1"/>
    </row>
    <row r="95" s="27" customFormat="true" ht="54.75" hidden="false" customHeight="true" outlineLevel="0" collapsed="false">
      <c r="A95" s="18" t="n">
        <v>86</v>
      </c>
      <c r="B95" s="31" t="s">
        <v>94</v>
      </c>
      <c r="C95" s="20" t="s">
        <v>112</v>
      </c>
      <c r="D95" s="30" t="s">
        <v>80</v>
      </c>
      <c r="E95" s="22" t="n">
        <v>821100</v>
      </c>
      <c r="F95" s="23" t="n">
        <f aca="false">'Formato presentación oferta'!F95</f>
        <v>548674</v>
      </c>
      <c r="G95" s="24" t="n">
        <f aca="false">IF(F95="","ÍTEM SIN DILIGENCIAR",IF(ROUND(F95*1.19,0)&lt;=0,"NO SE ADMITEN VALORES EN CERO",IF(ROUND(F95*1.19,0)&gt;E95,"SUPERA PRECIO TECHO",ROUND(F95*1.19,0))))</f>
        <v>652922</v>
      </c>
      <c r="H95" s="59" t="s">
        <v>243</v>
      </c>
      <c r="I95" s="1"/>
    </row>
    <row r="96" s="27" customFormat="true" ht="54.75" hidden="false" customHeight="true" outlineLevel="0" collapsed="false">
      <c r="A96" s="18" t="n">
        <v>87</v>
      </c>
      <c r="B96" s="31" t="s">
        <v>94</v>
      </c>
      <c r="C96" s="20" t="s">
        <v>113</v>
      </c>
      <c r="D96" s="30" t="s">
        <v>80</v>
      </c>
      <c r="E96" s="22" t="n">
        <v>1801205</v>
      </c>
      <c r="F96" s="23" t="n">
        <f aca="false">'Formato presentación oferta'!F96</f>
        <v>1203596</v>
      </c>
      <c r="G96" s="24" t="n">
        <f aca="false">IF(F96="","ÍTEM SIN DILIGENCIAR",IF(ROUND(F96*1.19,0)&lt;=0,"NO SE ADMITEN VALORES EN CERO",IF(ROUND(F96*1.19,0)&gt;E96,"SUPERA PRECIO TECHO",ROUND(F96*1.19,0))))</f>
        <v>1432279</v>
      </c>
      <c r="H96" s="59" t="s">
        <v>243</v>
      </c>
      <c r="I96" s="1"/>
    </row>
    <row r="97" s="27" customFormat="true" ht="61.15" hidden="false" customHeight="false" outlineLevel="0" collapsed="false">
      <c r="A97" s="18" t="n">
        <v>88</v>
      </c>
      <c r="B97" s="31" t="s">
        <v>94</v>
      </c>
      <c r="C97" s="20" t="s">
        <v>114</v>
      </c>
      <c r="D97" s="30" t="s">
        <v>80</v>
      </c>
      <c r="E97" s="22" t="n">
        <v>1466663</v>
      </c>
      <c r="F97" s="23" t="n">
        <f aca="false">'Formato presentación oferta'!F97</f>
        <v>980049</v>
      </c>
      <c r="G97" s="24" t="n">
        <f aca="false">IF(F97="","ÍTEM SIN DILIGENCIAR",IF(ROUND(F97*1.19,0)&lt;=0,"NO SE ADMITEN VALORES EN CERO",IF(ROUND(F97*1.19,0)&gt;E97,"SUPERA PRECIO TECHO",ROUND(F97*1.19,0))))</f>
        <v>1166258</v>
      </c>
      <c r="H97" s="59" t="s">
        <v>243</v>
      </c>
      <c r="I97" s="1"/>
    </row>
    <row r="98" s="27" customFormat="true" ht="61.15" hidden="false" customHeight="false" outlineLevel="0" collapsed="false">
      <c r="A98" s="18" t="n">
        <v>89</v>
      </c>
      <c r="B98" s="31" t="s">
        <v>94</v>
      </c>
      <c r="C98" s="20" t="s">
        <v>115</v>
      </c>
      <c r="D98" s="30" t="s">
        <v>80</v>
      </c>
      <c r="E98" s="22" t="n">
        <v>1309000</v>
      </c>
      <c r="F98" s="23" t="n">
        <f aca="false">'Formato presentación oferta'!F98</f>
        <v>874697</v>
      </c>
      <c r="G98" s="24" t="n">
        <f aca="false">IF(F98="","ÍTEM SIN DILIGENCIAR",IF(ROUND(F98*1.19,0)&lt;=0,"NO SE ADMITEN VALORES EN CERO",IF(ROUND(F98*1.19,0)&gt;E98,"SUPERA PRECIO TECHO",ROUND(F98*1.19,0))))</f>
        <v>1040889</v>
      </c>
      <c r="H98" s="59" t="s">
        <v>243</v>
      </c>
      <c r="I98" s="1"/>
    </row>
    <row r="99" s="27" customFormat="true" ht="61.15" hidden="false" customHeight="false" outlineLevel="0" collapsed="false">
      <c r="A99" s="18" t="n">
        <v>90</v>
      </c>
      <c r="B99" s="31" t="s">
        <v>94</v>
      </c>
      <c r="C99" s="20" t="s">
        <v>116</v>
      </c>
      <c r="D99" s="30" t="s">
        <v>80</v>
      </c>
      <c r="E99" s="22" t="n">
        <v>714000</v>
      </c>
      <c r="F99" s="23" t="n">
        <f aca="false">'Formato presentación oferta'!F99</f>
        <v>477108</v>
      </c>
      <c r="G99" s="24" t="n">
        <f aca="false">IF(F99="","ÍTEM SIN DILIGENCIAR",IF(ROUND(F99*1.19,0)&lt;=0,"NO SE ADMITEN VALORES EN CERO",IF(ROUND(F99*1.19,0)&gt;E99,"SUPERA PRECIO TECHO",ROUND(F99*1.19,0))))</f>
        <v>567759</v>
      </c>
      <c r="H99" s="59" t="s">
        <v>243</v>
      </c>
      <c r="I99" s="1"/>
    </row>
    <row r="100" s="27" customFormat="true" ht="27" hidden="false" customHeight="true" outlineLevel="0" collapsed="false">
      <c r="A100" s="18" t="n">
        <v>91</v>
      </c>
      <c r="B100" s="32" t="s">
        <v>117</v>
      </c>
      <c r="C100" s="20" t="s">
        <v>118</v>
      </c>
      <c r="D100" s="30" t="s">
        <v>80</v>
      </c>
      <c r="E100" s="22" t="n">
        <v>4165000</v>
      </c>
      <c r="F100" s="23" t="n">
        <f aca="false">'Formato presentación oferta'!F100</f>
        <v>2783127</v>
      </c>
      <c r="G100" s="24" t="n">
        <f aca="false">IF(F100="","ÍTEM SIN DILIGENCIAR",IF(ROUND(F100*1.19,0)&lt;=0,"NO SE ADMITEN VALORES EN CERO",IF(ROUND(F100*1.19,0)&gt;E100,"SUPERA PRECIO TECHO",ROUND(F100*1.19,0))))</f>
        <v>3311921</v>
      </c>
      <c r="H100" s="59" t="s">
        <v>243</v>
      </c>
      <c r="I100" s="1"/>
    </row>
    <row r="101" s="27" customFormat="true" ht="37.3" hidden="false" customHeight="false" outlineLevel="0" collapsed="false">
      <c r="A101" s="18" t="n">
        <v>92</v>
      </c>
      <c r="B101" s="31" t="s">
        <v>119</v>
      </c>
      <c r="C101" s="20" t="s">
        <v>120</v>
      </c>
      <c r="D101" s="30" t="s">
        <v>121</v>
      </c>
      <c r="E101" s="22" t="n">
        <v>2543297</v>
      </c>
      <c r="F101" s="23" t="n">
        <f aca="false">'Formato presentación oferta'!F101</f>
        <v>1699476</v>
      </c>
      <c r="G101" s="24" t="n">
        <f aca="false">IF(F101="","ÍTEM SIN DILIGENCIAR",IF(ROUND(F101*1.19,0)&lt;=0,"NO SE ADMITEN VALORES EN CERO",IF(ROUND(F101*1.19,0)&gt;E101,"SUPERA PRECIO TECHO",ROUND(F101*1.19,0))))</f>
        <v>2022376</v>
      </c>
      <c r="H101" s="59" t="s">
        <v>244</v>
      </c>
      <c r="I101" s="1"/>
    </row>
    <row r="102" s="27" customFormat="true" ht="37.3" hidden="false" customHeight="false" outlineLevel="0" collapsed="false">
      <c r="A102" s="18" t="n">
        <v>93</v>
      </c>
      <c r="B102" s="31" t="s">
        <v>119</v>
      </c>
      <c r="C102" s="20" t="s">
        <v>122</v>
      </c>
      <c r="D102" s="30" t="s">
        <v>121</v>
      </c>
      <c r="E102" s="22" t="n">
        <v>5085565</v>
      </c>
      <c r="F102" s="23" t="n">
        <f aca="false">'Formato presentación oferta'!F102</f>
        <v>3398265</v>
      </c>
      <c r="G102" s="24" t="n">
        <f aca="false">IF(F102="","ÍTEM SIN DILIGENCIAR",IF(ROUND(F102*1.19,0)&lt;=0,"NO SE ADMITEN VALORES EN CERO",IF(ROUND(F102*1.19,0)&gt;E102,"SUPERA PRECIO TECHO",ROUND(F102*1.19,0))))</f>
        <v>4043935</v>
      </c>
      <c r="H102" s="59" t="s">
        <v>244</v>
      </c>
      <c r="I102" s="1"/>
    </row>
    <row r="103" s="27" customFormat="true" ht="37.3" hidden="false" customHeight="false" outlineLevel="0" collapsed="false">
      <c r="A103" s="18" t="n">
        <v>94</v>
      </c>
      <c r="B103" s="31" t="s">
        <v>119</v>
      </c>
      <c r="C103" s="20" t="s">
        <v>123</v>
      </c>
      <c r="D103" s="30" t="s">
        <v>121</v>
      </c>
      <c r="E103" s="22" t="n">
        <v>8282714</v>
      </c>
      <c r="F103" s="23" t="n">
        <f aca="false">'Formato presentación oferta'!F103</f>
        <v>5247375</v>
      </c>
      <c r="G103" s="24" t="n">
        <f aca="false">IF(F103="","ÍTEM SIN DILIGENCIAR",IF(ROUND(F103*1.19,0)&lt;=0,"NO SE ADMITEN VALORES EN CERO",IF(ROUND(F103*1.19,0)&gt;E103,"SUPERA PRECIO TECHO",ROUND(F103*1.19,0))))</f>
        <v>6244376</v>
      </c>
      <c r="H103" s="59" t="s">
        <v>244</v>
      </c>
      <c r="I103" s="1"/>
    </row>
    <row r="104" s="27" customFormat="true" ht="37.3" hidden="false" customHeight="false" outlineLevel="0" collapsed="false">
      <c r="A104" s="18" t="n">
        <v>95</v>
      </c>
      <c r="B104" s="31" t="s">
        <v>119</v>
      </c>
      <c r="C104" s="20" t="s">
        <v>124</v>
      </c>
      <c r="D104" s="30" t="s">
        <v>121</v>
      </c>
      <c r="E104" s="22" t="n">
        <v>16325191</v>
      </c>
      <c r="F104" s="23" t="n">
        <f aca="false">'Formato presentación oferta'!F104</f>
        <v>9687463</v>
      </c>
      <c r="G104" s="24" t="n">
        <f aca="false">IF(F104="","ÍTEM SIN DILIGENCIAR",IF(ROUND(F104*1.19,0)&lt;=0,"NO SE ADMITEN VALORES EN CERO",IF(ROUND(F104*1.19,0)&gt;E104,"SUPERA PRECIO TECHO",ROUND(F104*1.19,0))))</f>
        <v>11528081</v>
      </c>
      <c r="H104" s="59" t="s">
        <v>244</v>
      </c>
      <c r="I104" s="1"/>
    </row>
    <row r="105" s="27" customFormat="true" ht="37.3" hidden="false" customHeight="false" outlineLevel="0" collapsed="false">
      <c r="A105" s="18" t="n">
        <v>96</v>
      </c>
      <c r="B105" s="31" t="s">
        <v>119</v>
      </c>
      <c r="C105" s="20" t="s">
        <v>125</v>
      </c>
      <c r="D105" s="30" t="s">
        <v>121</v>
      </c>
      <c r="E105" s="22" t="n">
        <v>23178144</v>
      </c>
      <c r="F105" s="23" t="n">
        <f aca="false">'Formato presentación oferta'!F105</f>
        <v>11302040</v>
      </c>
      <c r="G105" s="24" t="n">
        <f aca="false">IF(F105="","ÍTEM SIN DILIGENCIAR",IF(ROUND(F105*1.19,0)&lt;=0,"NO SE ADMITEN VALORES EN CERO",IF(ROUND(F105*1.19,0)&gt;E105,"SUPERA PRECIO TECHO",ROUND(F105*1.19,0))))</f>
        <v>13449428</v>
      </c>
      <c r="H105" s="59" t="s">
        <v>244</v>
      </c>
      <c r="I105" s="1"/>
    </row>
    <row r="106" s="27" customFormat="true" ht="54.75" hidden="false" customHeight="true" outlineLevel="0" collapsed="false">
      <c r="A106" s="18" t="n">
        <v>97</v>
      </c>
      <c r="B106" s="31" t="s">
        <v>126</v>
      </c>
      <c r="C106" s="20" t="s">
        <v>127</v>
      </c>
      <c r="D106" s="30" t="s">
        <v>80</v>
      </c>
      <c r="E106" s="22" t="n">
        <v>249900</v>
      </c>
      <c r="F106" s="23" t="n">
        <f aca="false">'Formato presentación oferta'!F106</f>
        <v>166988</v>
      </c>
      <c r="G106" s="24" t="n">
        <f aca="false">IF(F106="","ÍTEM SIN DILIGENCIAR",IF(ROUND(F106*1.19,0)&lt;=0,"NO SE ADMITEN VALORES EN CERO",IF(ROUND(F106*1.19,0)&gt;E106,"SUPERA PRECIO TECHO",ROUND(F106*1.19,0))))</f>
        <v>198716</v>
      </c>
      <c r="H106" s="59" t="s">
        <v>245</v>
      </c>
      <c r="I106" s="1"/>
    </row>
    <row r="107" s="27" customFormat="true" ht="54.75" hidden="false" customHeight="true" outlineLevel="0" collapsed="false">
      <c r="A107" s="18" t="n">
        <v>98</v>
      </c>
      <c r="B107" s="31" t="s">
        <v>126</v>
      </c>
      <c r="C107" s="20" t="s">
        <v>128</v>
      </c>
      <c r="D107" s="30" t="s">
        <v>80</v>
      </c>
      <c r="E107" s="22" t="n">
        <v>321300</v>
      </c>
      <c r="F107" s="23" t="n">
        <f aca="false">'Formato presentación oferta'!F107</f>
        <v>214698</v>
      </c>
      <c r="G107" s="24" t="n">
        <f aca="false">IF(F107="","ÍTEM SIN DILIGENCIAR",IF(ROUND(F107*1.19,0)&lt;=0,"NO SE ADMITEN VALORES EN CERO",IF(ROUND(F107*1.19,0)&gt;E107,"SUPERA PRECIO TECHO",ROUND(F107*1.19,0))))</f>
        <v>255491</v>
      </c>
      <c r="H107" s="59" t="s">
        <v>245</v>
      </c>
      <c r="I107" s="1"/>
    </row>
    <row r="108" s="27" customFormat="true" ht="54.75" hidden="false" customHeight="true" outlineLevel="0" collapsed="false">
      <c r="A108" s="18" t="n">
        <v>99</v>
      </c>
      <c r="B108" s="31" t="s">
        <v>126</v>
      </c>
      <c r="C108" s="20" t="s">
        <v>129</v>
      </c>
      <c r="D108" s="30" t="s">
        <v>80</v>
      </c>
      <c r="E108" s="22" t="n">
        <v>1785000</v>
      </c>
      <c r="F108" s="23" t="n">
        <f aca="false">'Formato presentación oferta'!F108</f>
        <v>1192769</v>
      </c>
      <c r="G108" s="24" t="n">
        <f aca="false">IF(F108="","ÍTEM SIN DILIGENCIAR",IF(ROUND(F108*1.19,0)&lt;=0,"NO SE ADMITEN VALORES EN CERO",IF(ROUND(F108*1.19,0)&gt;E108,"SUPERA PRECIO TECHO",ROUND(F108*1.19,0))))</f>
        <v>1419395</v>
      </c>
      <c r="H108" s="59" t="s">
        <v>245</v>
      </c>
      <c r="I108" s="1"/>
    </row>
    <row r="109" s="27" customFormat="true" ht="54.75" hidden="false" customHeight="true" outlineLevel="0" collapsed="false">
      <c r="A109" s="18" t="n">
        <v>100</v>
      </c>
      <c r="B109" s="31" t="s">
        <v>126</v>
      </c>
      <c r="C109" s="20" t="s">
        <v>130</v>
      </c>
      <c r="D109" s="30" t="s">
        <v>80</v>
      </c>
      <c r="E109" s="22" t="n">
        <v>2142000</v>
      </c>
      <c r="F109" s="23" t="n">
        <f aca="false">'Formato presentación oferta'!F109</f>
        <v>1431323</v>
      </c>
      <c r="G109" s="24" t="n">
        <f aca="false">IF(F109="","ÍTEM SIN DILIGENCIAR",IF(ROUND(F109*1.19,0)&lt;=0,"NO SE ADMITEN VALORES EN CERO",IF(ROUND(F109*1.19,0)&gt;E109,"SUPERA PRECIO TECHO",ROUND(F109*1.19,0))))</f>
        <v>1703274</v>
      </c>
      <c r="H109" s="59" t="s">
        <v>245</v>
      </c>
      <c r="I109" s="1"/>
    </row>
    <row r="110" s="27" customFormat="true" ht="27" hidden="false" customHeight="true" outlineLevel="0" collapsed="false">
      <c r="A110" s="18" t="n">
        <v>101</v>
      </c>
      <c r="B110" s="31" t="s">
        <v>126</v>
      </c>
      <c r="C110" s="20" t="s">
        <v>131</v>
      </c>
      <c r="D110" s="30" t="s">
        <v>80</v>
      </c>
      <c r="E110" s="22" t="n">
        <v>3082100</v>
      </c>
      <c r="F110" s="23" t="n">
        <f aca="false">'Formato presentación oferta'!F110</f>
        <v>2059514</v>
      </c>
      <c r="G110" s="24" t="n">
        <f aca="false">IF(F110="","ÍTEM SIN DILIGENCIAR",IF(ROUND(F110*1.19,0)&lt;=0,"NO SE ADMITEN VALORES EN CERO",IF(ROUND(F110*1.19,0)&gt;E110,"SUPERA PRECIO TECHO",ROUND(F110*1.19,0))))</f>
        <v>2450822</v>
      </c>
      <c r="H110" s="59" t="s">
        <v>245</v>
      </c>
      <c r="I110" s="1"/>
    </row>
    <row r="111" s="27" customFormat="true" ht="41.25" hidden="false" customHeight="true" outlineLevel="0" collapsed="false">
      <c r="A111" s="18" t="n">
        <v>102</v>
      </c>
      <c r="B111" s="31" t="s">
        <v>126</v>
      </c>
      <c r="C111" s="20" t="s">
        <v>132</v>
      </c>
      <c r="D111" s="30" t="s">
        <v>80</v>
      </c>
      <c r="E111" s="22" t="n">
        <v>208026</v>
      </c>
      <c r="F111" s="23" t="n">
        <f aca="false">'Formato presentación oferta'!F111</f>
        <v>139005</v>
      </c>
      <c r="G111" s="24" t="n">
        <f aca="false">IF(F111="","ÍTEM SIN DILIGENCIAR",IF(ROUND(F111*1.19,0)&lt;=0,"NO SE ADMITEN VALORES EN CERO",IF(ROUND(F111*1.19,0)&gt;E111,"SUPERA PRECIO TECHO",ROUND(F111*1.19,0))))</f>
        <v>165416</v>
      </c>
      <c r="H111" s="59" t="s">
        <v>245</v>
      </c>
      <c r="I111" s="1"/>
    </row>
    <row r="112" s="27" customFormat="true" ht="49.25" hidden="false" customHeight="false" outlineLevel="0" collapsed="false">
      <c r="A112" s="18" t="n">
        <v>103</v>
      </c>
      <c r="B112" s="31" t="s">
        <v>133</v>
      </c>
      <c r="C112" s="28" t="s">
        <v>134</v>
      </c>
      <c r="D112" s="30" t="s">
        <v>135</v>
      </c>
      <c r="E112" s="22" t="n">
        <v>107100</v>
      </c>
      <c r="F112" s="23" t="n">
        <f aca="false">'Formato presentación oferta'!F112</f>
        <v>71566</v>
      </c>
      <c r="G112" s="24" t="n">
        <f aca="false">IF(F112="","ÍTEM SIN DILIGENCIAR",IF(ROUND(F112*1.19,0)&lt;=0,"NO SE ADMITEN VALORES EN CERO",IF(ROUND(F112*1.19,0)&gt;E112,"SUPERA PRECIO TECHO",ROUND(F112*1.19,0))))</f>
        <v>85164</v>
      </c>
      <c r="H112" s="59" t="s">
        <v>246</v>
      </c>
      <c r="I112" s="1"/>
    </row>
    <row r="113" s="27" customFormat="true" ht="49.25" hidden="false" customHeight="false" outlineLevel="0" collapsed="false">
      <c r="A113" s="18" t="n">
        <v>104</v>
      </c>
      <c r="B113" s="31" t="s">
        <v>133</v>
      </c>
      <c r="C113" s="28" t="s">
        <v>136</v>
      </c>
      <c r="D113" s="30" t="s">
        <v>137</v>
      </c>
      <c r="E113" s="22" t="n">
        <v>77350</v>
      </c>
      <c r="F113" s="23" t="n">
        <f aca="false">'Formato presentación oferta'!F113</f>
        <v>51687</v>
      </c>
      <c r="G113" s="24" t="n">
        <f aca="false">IF(F113="","ÍTEM SIN DILIGENCIAR",IF(ROUND(F113*1.19,0)&lt;=0,"NO SE ADMITEN VALORES EN CERO",IF(ROUND(F113*1.19,0)&gt;E113,"SUPERA PRECIO TECHO",ROUND(F113*1.19,0))))</f>
        <v>61508</v>
      </c>
      <c r="H113" s="59" t="s">
        <v>246</v>
      </c>
      <c r="I113" s="1"/>
    </row>
    <row r="114" s="27" customFormat="true" ht="41.25" hidden="false" customHeight="true" outlineLevel="0" collapsed="false">
      <c r="A114" s="18" t="n">
        <v>105</v>
      </c>
      <c r="B114" s="31" t="s">
        <v>138</v>
      </c>
      <c r="C114" s="20" t="s">
        <v>139</v>
      </c>
      <c r="D114" s="30" t="s">
        <v>140</v>
      </c>
      <c r="E114" s="22" t="n">
        <v>101150</v>
      </c>
      <c r="F114" s="23" t="n">
        <f aca="false">'Formato presentación oferta'!F114</f>
        <v>67590</v>
      </c>
      <c r="G114" s="24" t="n">
        <f aca="false">IF(F114="","ÍTEM SIN DILIGENCIAR",IF(ROUND(F114*1.19,0)&lt;=0,"NO SE ADMITEN VALORES EN CERO",IF(ROUND(F114*1.19,0)&gt;E114,"SUPERA PRECIO TECHO",ROUND(F114*1.19,0))))</f>
        <v>80432</v>
      </c>
      <c r="H114" s="59" t="s">
        <v>246</v>
      </c>
      <c r="I114" s="1"/>
    </row>
    <row r="115" s="27" customFormat="true" ht="138" hidden="false" customHeight="true" outlineLevel="0" collapsed="false">
      <c r="A115" s="18" t="n">
        <v>106</v>
      </c>
      <c r="B115" s="31" t="s">
        <v>141</v>
      </c>
      <c r="C115" s="20" t="s">
        <v>142</v>
      </c>
      <c r="D115" s="30" t="s">
        <v>80</v>
      </c>
      <c r="E115" s="22" t="n">
        <v>5593000</v>
      </c>
      <c r="F115" s="23" t="n">
        <f aca="false">'Formato presentación oferta'!F115</f>
        <v>3229154</v>
      </c>
      <c r="G115" s="24" t="n">
        <f aca="false">IF(F115="","ÍTEM SIN DILIGENCIAR",IF(ROUND(F115*1.19,0)&lt;=0,"NO SE ADMITEN VALORES EN CERO",IF(ROUND(F115*1.19,0)&gt;E115,"SUPERA PRECIO TECHO",ROUND(F115*1.19,0))))</f>
        <v>3842693</v>
      </c>
      <c r="H115" s="59" t="s">
        <v>246</v>
      </c>
      <c r="I115" s="1"/>
    </row>
    <row r="116" s="27" customFormat="true" ht="49.25" hidden="false" customHeight="false" outlineLevel="0" collapsed="false">
      <c r="A116" s="18" t="n">
        <v>107</v>
      </c>
      <c r="B116" s="31" t="s">
        <v>141</v>
      </c>
      <c r="C116" s="20" t="s">
        <v>143</v>
      </c>
      <c r="D116" s="30" t="s">
        <v>33</v>
      </c>
      <c r="E116" s="22" t="n">
        <v>11329</v>
      </c>
      <c r="F116" s="23" t="n">
        <f aca="false">'Formato presentación oferta'!F116</f>
        <v>7570</v>
      </c>
      <c r="G116" s="24" t="n">
        <f aca="false">IF(F116="","ÍTEM SIN DILIGENCIAR",IF(ROUND(F116*1.19,0)&lt;=0,"NO SE ADMITEN VALORES EN CERO",IF(ROUND(F116*1.19,0)&gt;E116,"SUPERA PRECIO TECHO",ROUND(F116*1.19,0))))</f>
        <v>9008</v>
      </c>
      <c r="H116" s="59" t="s">
        <v>246</v>
      </c>
      <c r="I116" s="1"/>
    </row>
    <row r="117" s="27" customFormat="true" ht="49.25" hidden="false" customHeight="false" outlineLevel="0" collapsed="false">
      <c r="A117" s="18" t="n">
        <v>108</v>
      </c>
      <c r="B117" s="31" t="s">
        <v>141</v>
      </c>
      <c r="C117" s="20" t="s">
        <v>144</v>
      </c>
      <c r="D117" s="30" t="s">
        <v>33</v>
      </c>
      <c r="E117" s="22" t="n">
        <v>10710</v>
      </c>
      <c r="F117" s="23" t="n">
        <f aca="false">'Formato presentación oferta'!F117</f>
        <v>7157</v>
      </c>
      <c r="G117" s="24" t="n">
        <f aca="false">IF(F117="","ÍTEM SIN DILIGENCIAR",IF(ROUND(F117*1.19,0)&lt;=0,"NO SE ADMITEN VALORES EN CERO",IF(ROUND(F117*1.19,0)&gt;E117,"SUPERA PRECIO TECHO",ROUND(F117*1.19,0))))</f>
        <v>8517</v>
      </c>
      <c r="H117" s="59" t="s">
        <v>246</v>
      </c>
      <c r="I117" s="1"/>
    </row>
    <row r="118" s="27" customFormat="true" ht="49.25" hidden="false" customHeight="false" outlineLevel="0" collapsed="false">
      <c r="A118" s="18" t="n">
        <v>109</v>
      </c>
      <c r="B118" s="31" t="s">
        <v>141</v>
      </c>
      <c r="C118" s="20" t="s">
        <v>145</v>
      </c>
      <c r="D118" s="30" t="s">
        <v>33</v>
      </c>
      <c r="E118" s="22" t="n">
        <v>357000</v>
      </c>
      <c r="F118" s="23" t="n">
        <f aca="false">'Formato presentación oferta'!F118</f>
        <v>238554</v>
      </c>
      <c r="G118" s="24" t="n">
        <f aca="false">IF(F118="","ÍTEM SIN DILIGENCIAR",IF(ROUND(F118*1.19,0)&lt;=0,"NO SE ADMITEN VALORES EN CERO",IF(ROUND(F118*1.19,0)&gt;E118,"SUPERA PRECIO TECHO",ROUND(F118*1.19,0))))</f>
        <v>283879</v>
      </c>
      <c r="H118" s="59" t="s">
        <v>246</v>
      </c>
      <c r="I118" s="1"/>
    </row>
    <row r="119" s="27" customFormat="true" ht="49.25" hidden="false" customHeight="false" outlineLevel="0" collapsed="false">
      <c r="A119" s="18" t="n">
        <v>110</v>
      </c>
      <c r="B119" s="31" t="s">
        <v>141</v>
      </c>
      <c r="C119" s="20" t="s">
        <v>146</v>
      </c>
      <c r="D119" s="30" t="s">
        <v>33</v>
      </c>
      <c r="E119" s="22" t="n">
        <v>447440</v>
      </c>
      <c r="F119" s="23" t="n">
        <f aca="false">'Formato presentación oferta'!F119</f>
        <v>298987</v>
      </c>
      <c r="G119" s="24" t="n">
        <f aca="false">IF(F119="","ÍTEM SIN DILIGENCIAR",IF(ROUND(F119*1.19,0)&lt;=0,"NO SE ADMITEN VALORES EN CERO",IF(ROUND(F119*1.19,0)&gt;E119,"SUPERA PRECIO TECHO",ROUND(F119*1.19,0))))</f>
        <v>355795</v>
      </c>
      <c r="H119" s="59" t="s">
        <v>246</v>
      </c>
      <c r="I119" s="1"/>
    </row>
    <row r="120" s="27" customFormat="true" ht="49.25" hidden="false" customHeight="false" outlineLevel="0" collapsed="false">
      <c r="A120" s="18" t="n">
        <v>111</v>
      </c>
      <c r="B120" s="31" t="s">
        <v>141</v>
      </c>
      <c r="C120" s="20" t="s">
        <v>147</v>
      </c>
      <c r="D120" s="30" t="s">
        <v>33</v>
      </c>
      <c r="E120" s="22" t="n">
        <v>263228</v>
      </c>
      <c r="F120" s="23" t="n">
        <f aca="false">'Formato presentación oferta'!F120</f>
        <v>175894</v>
      </c>
      <c r="G120" s="24" t="n">
        <f aca="false">IF(F120="","ÍTEM SIN DILIGENCIAR",IF(ROUND(F120*1.19,0)&lt;=0,"NO SE ADMITEN VALORES EN CERO",IF(ROUND(F120*1.19,0)&gt;E120,"SUPERA PRECIO TECHO",ROUND(F120*1.19,0))))</f>
        <v>209314</v>
      </c>
      <c r="H120" s="59" t="s">
        <v>246</v>
      </c>
      <c r="I120" s="1"/>
    </row>
    <row r="121" s="27" customFormat="true" ht="27" hidden="false" customHeight="true" outlineLevel="0" collapsed="false">
      <c r="A121" s="18" t="n">
        <v>112</v>
      </c>
      <c r="B121" s="31" t="s">
        <v>148</v>
      </c>
      <c r="C121" s="28" t="s">
        <v>149</v>
      </c>
      <c r="D121" s="30" t="s">
        <v>80</v>
      </c>
      <c r="E121" s="22" t="n">
        <v>3425</v>
      </c>
      <c r="F121" s="23" t="n">
        <f aca="false">'Formato presentación oferta'!F121</f>
        <v>2288</v>
      </c>
      <c r="G121" s="24" t="n">
        <f aca="false">IF(F121="","ÍTEM SIN DILIGENCIAR",IF(ROUND(F121*1.19,0)&lt;=0,"NO SE ADMITEN VALORES EN CERO",IF(ROUND(F121*1.19,0)&gt;E121,"SUPERA PRECIO TECHO",ROUND(F121*1.19,0))))</f>
        <v>2723</v>
      </c>
      <c r="H121" s="59" t="s">
        <v>245</v>
      </c>
      <c r="I121" s="1"/>
    </row>
    <row r="122" s="27" customFormat="true" ht="27" hidden="false" customHeight="true" outlineLevel="0" collapsed="false">
      <c r="A122" s="18" t="n">
        <v>113</v>
      </c>
      <c r="B122" s="31" t="s">
        <v>148</v>
      </c>
      <c r="C122" s="28" t="s">
        <v>150</v>
      </c>
      <c r="D122" s="30" t="s">
        <v>80</v>
      </c>
      <c r="E122" s="22" t="n">
        <v>3242</v>
      </c>
      <c r="F122" s="23" t="n">
        <f aca="false">'Formato presentación oferta'!F122</f>
        <v>2166</v>
      </c>
      <c r="G122" s="24" t="n">
        <f aca="false">IF(F122="","ÍTEM SIN DILIGENCIAR",IF(ROUND(F122*1.19,0)&lt;=0,"NO SE ADMITEN VALORES EN CERO",IF(ROUND(F122*1.19,0)&gt;E122,"SUPERA PRECIO TECHO",ROUND(F122*1.19,0))))</f>
        <v>2578</v>
      </c>
      <c r="H122" s="59" t="s">
        <v>245</v>
      </c>
      <c r="I122" s="1"/>
    </row>
    <row r="123" s="27" customFormat="true" ht="49.25" hidden="false" customHeight="false" outlineLevel="0" collapsed="false">
      <c r="A123" s="18" t="n">
        <v>114</v>
      </c>
      <c r="B123" s="31" t="s">
        <v>148</v>
      </c>
      <c r="C123" s="28" t="s">
        <v>151</v>
      </c>
      <c r="D123" s="30" t="s">
        <v>80</v>
      </c>
      <c r="E123" s="22" t="n">
        <v>12976</v>
      </c>
      <c r="F123" s="23" t="n">
        <f aca="false">'Formato presentación oferta'!F123</f>
        <v>8670</v>
      </c>
      <c r="G123" s="24" t="n">
        <f aca="false">IF(F123="","ÍTEM SIN DILIGENCIAR",IF(ROUND(F123*1.19,0)&lt;=0,"NO SE ADMITEN VALORES EN CERO",IF(ROUND(F123*1.19,0)&gt;E123,"SUPERA PRECIO TECHO",ROUND(F123*1.19,0))))</f>
        <v>10317</v>
      </c>
      <c r="H123" s="59" t="s">
        <v>245</v>
      </c>
      <c r="I123" s="1"/>
    </row>
    <row r="124" s="27" customFormat="true" ht="41.25" hidden="false" customHeight="true" outlineLevel="0" collapsed="false">
      <c r="A124" s="18" t="n">
        <v>115</v>
      </c>
      <c r="B124" s="31" t="s">
        <v>148</v>
      </c>
      <c r="C124" s="20" t="s">
        <v>152</v>
      </c>
      <c r="D124" s="30" t="s">
        <v>80</v>
      </c>
      <c r="E124" s="22" t="n">
        <v>107100</v>
      </c>
      <c r="F124" s="23" t="n">
        <f aca="false">'Formato presentación oferta'!F124</f>
        <v>71566</v>
      </c>
      <c r="G124" s="24" t="n">
        <f aca="false">IF(F124="","ÍTEM SIN DILIGENCIAR",IF(ROUND(F124*1.19,0)&lt;=0,"NO SE ADMITEN VALORES EN CERO",IF(ROUND(F124*1.19,0)&gt;E124,"SUPERA PRECIO TECHO",ROUND(F124*1.19,0))))</f>
        <v>85164</v>
      </c>
      <c r="H124" s="59" t="s">
        <v>245</v>
      </c>
      <c r="I124" s="1"/>
    </row>
    <row r="125" s="27" customFormat="true" ht="49.25" hidden="false" customHeight="false" outlineLevel="0" collapsed="false">
      <c r="A125" s="18" t="n">
        <v>116</v>
      </c>
      <c r="B125" s="31" t="s">
        <v>148</v>
      </c>
      <c r="C125" s="28" t="s">
        <v>153</v>
      </c>
      <c r="D125" s="30" t="s">
        <v>80</v>
      </c>
      <c r="E125" s="22" t="n">
        <v>48790</v>
      </c>
      <c r="F125" s="23" t="n">
        <f aca="false">'Formato presentación oferta'!F125</f>
        <v>32602</v>
      </c>
      <c r="G125" s="24" t="n">
        <f aca="false">IF(F125="","ÍTEM SIN DILIGENCIAR",IF(ROUND(F125*1.19,0)&lt;=0,"NO SE ADMITEN VALORES EN CERO",IF(ROUND(F125*1.19,0)&gt;E125,"SUPERA PRECIO TECHO",ROUND(F125*1.19,0))))</f>
        <v>38796</v>
      </c>
      <c r="H125" s="59" t="s">
        <v>245</v>
      </c>
      <c r="I125" s="1"/>
    </row>
    <row r="126" s="27" customFormat="true" ht="69" hidden="false" customHeight="true" outlineLevel="0" collapsed="false">
      <c r="A126" s="18" t="n">
        <v>117</v>
      </c>
      <c r="B126" s="31" t="s">
        <v>148</v>
      </c>
      <c r="C126" s="20" t="s">
        <v>154</v>
      </c>
      <c r="D126" s="30" t="s">
        <v>80</v>
      </c>
      <c r="E126" s="22" t="n">
        <v>22491</v>
      </c>
      <c r="F126" s="23" t="n">
        <f aca="false">'Formato presentación oferta'!F126</f>
        <v>15028</v>
      </c>
      <c r="G126" s="24" t="n">
        <f aca="false">IF(F126="","ÍTEM SIN DILIGENCIAR",IF(ROUND(F126*1.19,0)&lt;=0,"NO SE ADMITEN VALORES EN CERO",IF(ROUND(F126*1.19,0)&gt;E126,"SUPERA PRECIO TECHO",ROUND(F126*1.19,0))))</f>
        <v>17883</v>
      </c>
      <c r="H126" s="59" t="s">
        <v>245</v>
      </c>
      <c r="I126" s="1"/>
    </row>
    <row r="127" s="27" customFormat="true" ht="27" hidden="false" customHeight="true" outlineLevel="0" collapsed="false">
      <c r="A127" s="18" t="n">
        <v>118</v>
      </c>
      <c r="B127" s="31" t="s">
        <v>148</v>
      </c>
      <c r="C127" s="20" t="s">
        <v>155</v>
      </c>
      <c r="D127" s="30" t="s">
        <v>80</v>
      </c>
      <c r="E127" s="22" t="n">
        <v>117810</v>
      </c>
      <c r="F127" s="23" t="n">
        <f aca="false">'Formato presentación oferta'!F127</f>
        <v>78723</v>
      </c>
      <c r="G127" s="24" t="n">
        <f aca="false">IF(F127="","ÍTEM SIN DILIGENCIAR",IF(ROUND(F127*1.19,0)&lt;=0,"NO SE ADMITEN VALORES EN CERO",IF(ROUND(F127*1.19,0)&gt;E127,"SUPERA PRECIO TECHO",ROUND(F127*1.19,0))))</f>
        <v>93680</v>
      </c>
      <c r="H127" s="59" t="s">
        <v>245</v>
      </c>
      <c r="I127" s="1"/>
    </row>
    <row r="128" s="27" customFormat="true" ht="49.25" hidden="false" customHeight="false" outlineLevel="0" collapsed="false">
      <c r="A128" s="18" t="n">
        <v>119</v>
      </c>
      <c r="B128" s="31" t="s">
        <v>148</v>
      </c>
      <c r="C128" s="20" t="s">
        <v>156</v>
      </c>
      <c r="D128" s="30" t="s">
        <v>80</v>
      </c>
      <c r="E128" s="22" t="n">
        <v>92061</v>
      </c>
      <c r="F128" s="23" t="n">
        <f aca="false">'Formato presentación oferta'!F128</f>
        <v>61516</v>
      </c>
      <c r="G128" s="24" t="n">
        <f aca="false">IF(F128="","ÍTEM SIN DILIGENCIAR",IF(ROUND(F128*1.19,0)&lt;=0,"NO SE ADMITEN VALORES EN CERO",IF(ROUND(F128*1.19,0)&gt;E128,"SUPERA PRECIO TECHO",ROUND(F128*1.19,0))))</f>
        <v>73204</v>
      </c>
      <c r="H128" s="59" t="s">
        <v>245</v>
      </c>
      <c r="I128" s="1"/>
    </row>
    <row r="129" s="27" customFormat="true" ht="27" hidden="false" customHeight="true" outlineLevel="0" collapsed="false">
      <c r="A129" s="18" t="n">
        <v>120</v>
      </c>
      <c r="B129" s="31" t="s">
        <v>148</v>
      </c>
      <c r="C129" s="20" t="s">
        <v>157</v>
      </c>
      <c r="D129" s="30" t="s">
        <v>80</v>
      </c>
      <c r="E129" s="22" t="n">
        <v>60928</v>
      </c>
      <c r="F129" s="23" t="n">
        <f aca="false">'Formato presentación oferta'!F129</f>
        <v>40713</v>
      </c>
      <c r="G129" s="24" t="n">
        <f aca="false">IF(F129="","ÍTEM SIN DILIGENCIAR",IF(ROUND(F129*1.19,0)&lt;=0,"NO SE ADMITEN VALORES EN CERO",IF(ROUND(F129*1.19,0)&gt;E129,"SUPERA PRECIO TECHO",ROUND(F129*1.19,0))))</f>
        <v>48448</v>
      </c>
      <c r="H129" s="59" t="s">
        <v>245</v>
      </c>
      <c r="I129" s="1"/>
    </row>
    <row r="130" s="27" customFormat="true" ht="41.25" hidden="false" customHeight="true" outlineLevel="0" collapsed="false">
      <c r="A130" s="18" t="n">
        <v>121</v>
      </c>
      <c r="B130" s="31" t="s">
        <v>158</v>
      </c>
      <c r="C130" s="20" t="s">
        <v>159</v>
      </c>
      <c r="D130" s="30" t="s">
        <v>160</v>
      </c>
      <c r="E130" s="22" t="n">
        <v>3154095</v>
      </c>
      <c r="F130" s="23" t="n">
        <f aca="false">'Formato presentación oferta'!F130</f>
        <v>2107622</v>
      </c>
      <c r="G130" s="24" t="n">
        <f aca="false">IF(F130="","ÍTEM SIN DILIGENCIAR",IF(ROUND(F130*1.19,0)&lt;=0,"NO SE ADMITEN VALORES EN CERO",IF(ROUND(F130*1.19,0)&gt;E130,"SUPERA PRECIO TECHO",ROUND(F130*1.19,0))))</f>
        <v>2508070</v>
      </c>
      <c r="H130" s="59" t="s">
        <v>247</v>
      </c>
      <c r="I130" s="1"/>
    </row>
    <row r="131" s="27" customFormat="true" ht="41.25" hidden="false" customHeight="true" outlineLevel="0" collapsed="false">
      <c r="A131" s="18" t="n">
        <v>122</v>
      </c>
      <c r="B131" s="31" t="s">
        <v>161</v>
      </c>
      <c r="C131" s="20" t="s">
        <v>162</v>
      </c>
      <c r="D131" s="30" t="s">
        <v>160</v>
      </c>
      <c r="E131" s="22" t="n">
        <v>210739</v>
      </c>
      <c r="F131" s="23" t="n">
        <f aca="false">'Formato presentación oferta'!F131</f>
        <v>140819</v>
      </c>
      <c r="G131" s="24" t="n">
        <f aca="false">IF(F131="","ÍTEM SIN DILIGENCIAR",IF(ROUND(F131*1.19,0)&lt;=0,"NO SE ADMITEN VALORES EN CERO",IF(ROUND(F131*1.19,0)&gt;E131,"SUPERA PRECIO TECHO",ROUND(F131*1.19,0))))</f>
        <v>167575</v>
      </c>
      <c r="H131" s="59" t="s">
        <v>247</v>
      </c>
      <c r="I131" s="1"/>
    </row>
    <row r="132" s="27" customFormat="true" ht="41.25" hidden="false" customHeight="true" outlineLevel="0" collapsed="false">
      <c r="A132" s="18" t="n">
        <v>123</v>
      </c>
      <c r="B132" s="31" t="s">
        <v>163</v>
      </c>
      <c r="C132" s="28" t="s">
        <v>164</v>
      </c>
      <c r="D132" s="30" t="s">
        <v>160</v>
      </c>
      <c r="E132" s="22" t="n">
        <v>423640</v>
      </c>
      <c r="F132" s="23" t="n">
        <f aca="false">'Formato presentación oferta'!F132</f>
        <v>283084</v>
      </c>
      <c r="G132" s="24" t="n">
        <f aca="false">IF(F132="","ÍTEM SIN DILIGENCIAR",IF(ROUND(F132*1.19,0)&lt;=0,"NO SE ADMITEN VALORES EN CERO",IF(ROUND(F132*1.19,0)&gt;E132,"SUPERA PRECIO TECHO",ROUND(F132*1.19,0))))</f>
        <v>336870</v>
      </c>
      <c r="H132" s="59" t="s">
        <v>247</v>
      </c>
      <c r="I132" s="1"/>
    </row>
    <row r="133" s="27" customFormat="true" ht="41.25" hidden="false" customHeight="true" outlineLevel="0" collapsed="false">
      <c r="A133" s="18" t="n">
        <v>124</v>
      </c>
      <c r="B133" s="31" t="s">
        <v>163</v>
      </c>
      <c r="C133" s="20" t="s">
        <v>165</v>
      </c>
      <c r="D133" s="30" t="s">
        <v>160</v>
      </c>
      <c r="E133" s="22" t="n">
        <v>894880</v>
      </c>
      <c r="F133" s="23" t="n">
        <f aca="false">'Formato presentación oferta'!F133</f>
        <v>597975</v>
      </c>
      <c r="G133" s="24" t="n">
        <f aca="false">IF(F133="","ÍTEM SIN DILIGENCIAR",IF(ROUND(F133*1.19,0)&lt;=0,"NO SE ADMITEN VALORES EN CERO",IF(ROUND(F133*1.19,0)&gt;E133,"SUPERA PRECIO TECHO",ROUND(F133*1.19,0))))</f>
        <v>711590</v>
      </c>
      <c r="H133" s="59" t="s">
        <v>247</v>
      </c>
      <c r="I133" s="1"/>
    </row>
    <row r="134" s="27" customFormat="true" ht="41.25" hidden="false" customHeight="true" outlineLevel="0" collapsed="false">
      <c r="A134" s="18" t="n">
        <v>125</v>
      </c>
      <c r="B134" s="31" t="s">
        <v>163</v>
      </c>
      <c r="C134" s="20" t="s">
        <v>166</v>
      </c>
      <c r="D134" s="30" t="s">
        <v>160</v>
      </c>
      <c r="E134" s="22" t="n">
        <v>396270</v>
      </c>
      <c r="F134" s="23" t="n">
        <f aca="false">'Formato presentación oferta'!F134</f>
        <v>264795</v>
      </c>
      <c r="G134" s="24" t="n">
        <f aca="false">IF(F134="","ÍTEM SIN DILIGENCIAR",IF(ROUND(F134*1.19,0)&lt;=0,"NO SE ADMITEN VALORES EN CERO",IF(ROUND(F134*1.19,0)&gt;E134,"SUPERA PRECIO TECHO",ROUND(F134*1.19,0))))</f>
        <v>315106</v>
      </c>
      <c r="H134" s="59" t="s">
        <v>247</v>
      </c>
      <c r="I134" s="1"/>
    </row>
    <row r="135" s="27" customFormat="true" ht="41.25" hidden="false" customHeight="true" outlineLevel="0" collapsed="false">
      <c r="A135" s="18" t="n">
        <v>126</v>
      </c>
      <c r="B135" s="31" t="s">
        <v>167</v>
      </c>
      <c r="C135" s="20" t="s">
        <v>168</v>
      </c>
      <c r="D135" s="30" t="s">
        <v>160</v>
      </c>
      <c r="E135" s="22" t="n">
        <v>185212</v>
      </c>
      <c r="F135" s="23" t="n">
        <f aca="false">'Formato presentación oferta'!F135</f>
        <v>123761</v>
      </c>
      <c r="G135" s="24" t="n">
        <f aca="false">IF(F135="","ÍTEM SIN DILIGENCIAR",IF(ROUND(F135*1.19,0)&lt;=0,"NO SE ADMITEN VALORES EN CERO",IF(ROUND(F135*1.19,0)&gt;E135,"SUPERA PRECIO TECHO",ROUND(F135*1.19,0))))</f>
        <v>147276</v>
      </c>
      <c r="H135" s="59" t="s">
        <v>247</v>
      </c>
      <c r="I135" s="1"/>
    </row>
    <row r="136" s="27" customFormat="true" ht="41.25" hidden="false" customHeight="true" outlineLevel="0" collapsed="false">
      <c r="A136" s="18" t="n">
        <v>127</v>
      </c>
      <c r="B136" s="31" t="s">
        <v>169</v>
      </c>
      <c r="C136" s="20" t="s">
        <v>170</v>
      </c>
      <c r="D136" s="30" t="s">
        <v>160</v>
      </c>
      <c r="E136" s="22" t="n">
        <v>1844500</v>
      </c>
      <c r="F136" s="23" t="n">
        <f aca="false">'Formato presentación oferta'!F136</f>
        <v>1232528</v>
      </c>
      <c r="G136" s="24" t="n">
        <f aca="false">IF(F136="","ÍTEM SIN DILIGENCIAR",IF(ROUND(F136*1.19,0)&lt;=0,"NO SE ADMITEN VALORES EN CERO",IF(ROUND(F136*1.19,0)&gt;E136,"SUPERA PRECIO TECHO",ROUND(F136*1.19,0))))</f>
        <v>1466708</v>
      </c>
      <c r="H136" s="59" t="s">
        <v>247</v>
      </c>
      <c r="I136" s="1"/>
    </row>
    <row r="137" s="27" customFormat="true" ht="41.25" hidden="false" customHeight="true" outlineLevel="0" collapsed="false">
      <c r="A137" s="18" t="n">
        <v>128</v>
      </c>
      <c r="B137" s="31" t="s">
        <v>171</v>
      </c>
      <c r="C137" s="28" t="s">
        <v>172</v>
      </c>
      <c r="D137" s="30" t="s">
        <v>160</v>
      </c>
      <c r="E137" s="22" t="n">
        <v>1190000</v>
      </c>
      <c r="F137" s="23" t="n">
        <f aca="false">'Formato presentación oferta'!F137</f>
        <v>795179</v>
      </c>
      <c r="G137" s="24" t="n">
        <f aca="false">IF(F137="","ÍTEM SIN DILIGENCIAR",IF(ROUND(F137*1.19,0)&lt;=0,"NO SE ADMITEN VALORES EN CERO",IF(ROUND(F137*1.19,0)&gt;E137,"SUPERA PRECIO TECHO",ROUND(F137*1.19,0))))</f>
        <v>946263</v>
      </c>
      <c r="H137" s="59" t="s">
        <v>247</v>
      </c>
      <c r="I137" s="1"/>
    </row>
    <row r="138" s="27" customFormat="true" ht="27" hidden="false" customHeight="true" outlineLevel="0" collapsed="false">
      <c r="A138" s="18" t="n">
        <v>129</v>
      </c>
      <c r="B138" s="31" t="s">
        <v>171</v>
      </c>
      <c r="C138" s="28" t="s">
        <v>173</v>
      </c>
      <c r="D138" s="30" t="s">
        <v>160</v>
      </c>
      <c r="E138" s="22" t="n">
        <v>1118600</v>
      </c>
      <c r="F138" s="23" t="n">
        <f aca="false">'Formato presentación oferta'!F138</f>
        <v>747468</v>
      </c>
      <c r="G138" s="24" t="n">
        <f aca="false">IF(F138="","ÍTEM SIN DILIGENCIAR",IF(ROUND(F138*1.19,0)&lt;=0,"NO SE ADMITEN VALORES EN CERO",IF(ROUND(F138*1.19,0)&gt;E138,"SUPERA PRECIO TECHO",ROUND(F138*1.19,0))))</f>
        <v>889487</v>
      </c>
      <c r="H138" s="59" t="s">
        <v>247</v>
      </c>
      <c r="I138" s="1"/>
    </row>
    <row r="139" s="27" customFormat="true" ht="27" hidden="false" customHeight="true" outlineLevel="0" collapsed="false">
      <c r="A139" s="18" t="n">
        <v>130</v>
      </c>
      <c r="B139" s="31" t="s">
        <v>171</v>
      </c>
      <c r="C139" s="20" t="s">
        <v>174</v>
      </c>
      <c r="D139" s="30" t="s">
        <v>160</v>
      </c>
      <c r="E139" s="22" t="n">
        <v>285600</v>
      </c>
      <c r="F139" s="23" t="n">
        <f aca="false">'Formato presentación oferta'!F139</f>
        <v>190843</v>
      </c>
      <c r="G139" s="24" t="n">
        <f aca="false">IF(F139="","ÍTEM SIN DILIGENCIAR",IF(ROUND(F139*1.19,0)&lt;=0,"NO SE ADMITEN VALORES EN CERO",IF(ROUND(F139*1.19,0)&gt;E139,"SUPERA PRECIO TECHO",ROUND(F139*1.19,0))))</f>
        <v>227103</v>
      </c>
      <c r="H139" s="59" t="s">
        <v>247</v>
      </c>
      <c r="I139" s="1"/>
    </row>
    <row r="140" s="27" customFormat="true" ht="54.75" hidden="false" customHeight="true" outlineLevel="0" collapsed="false">
      <c r="A140" s="18" t="n">
        <v>131</v>
      </c>
      <c r="B140" s="31" t="s">
        <v>175</v>
      </c>
      <c r="C140" s="20" t="s">
        <v>176</v>
      </c>
      <c r="D140" s="30" t="s">
        <v>160</v>
      </c>
      <c r="E140" s="22" t="n">
        <v>452200</v>
      </c>
      <c r="F140" s="23" t="n">
        <f aca="false">'Formato presentación oferta'!F140</f>
        <v>302168</v>
      </c>
      <c r="G140" s="24" t="n">
        <f aca="false">IF(F140="","ÍTEM SIN DILIGENCIAR",IF(ROUND(F140*1.19,0)&lt;=0,"NO SE ADMITEN VALORES EN CERO",IF(ROUND(F140*1.19,0)&gt;E140,"SUPERA PRECIO TECHO",ROUND(F140*1.19,0))))</f>
        <v>359580</v>
      </c>
      <c r="H140" s="59" t="s">
        <v>247</v>
      </c>
      <c r="I140" s="1"/>
    </row>
    <row r="141" s="27" customFormat="true" ht="41.25" hidden="false" customHeight="true" outlineLevel="0" collapsed="false">
      <c r="A141" s="18" t="n">
        <v>132</v>
      </c>
      <c r="B141" s="31" t="s">
        <v>175</v>
      </c>
      <c r="C141" s="20" t="s">
        <v>177</v>
      </c>
      <c r="D141" s="30" t="s">
        <v>160</v>
      </c>
      <c r="E141" s="22" t="n">
        <v>378420</v>
      </c>
      <c r="F141" s="23" t="n">
        <f aca="false">'Formato presentación oferta'!F141</f>
        <v>252867</v>
      </c>
      <c r="G141" s="24" t="n">
        <f aca="false">IF(F141="","ÍTEM SIN DILIGENCIAR",IF(ROUND(F141*1.19,0)&lt;=0,"NO SE ADMITEN VALORES EN CERO",IF(ROUND(F141*1.19,0)&gt;E141,"SUPERA PRECIO TECHO",ROUND(F141*1.19,0))))</f>
        <v>300912</v>
      </c>
      <c r="H141" s="59" t="s">
        <v>247</v>
      </c>
      <c r="I141" s="1"/>
    </row>
    <row r="142" s="27" customFormat="true" ht="41.25" hidden="false" customHeight="true" outlineLevel="0" collapsed="false">
      <c r="A142" s="18" t="n">
        <v>133</v>
      </c>
      <c r="B142" s="31" t="s">
        <v>178</v>
      </c>
      <c r="C142" s="20" t="s">
        <v>179</v>
      </c>
      <c r="D142" s="30" t="s">
        <v>160</v>
      </c>
      <c r="E142" s="22" t="n">
        <v>490280</v>
      </c>
      <c r="F142" s="23" t="n">
        <f aca="false">'Formato presentación oferta'!F142</f>
        <v>327614</v>
      </c>
      <c r="G142" s="24" t="n">
        <f aca="false">IF(F142="","ÍTEM SIN DILIGENCIAR",IF(ROUND(F142*1.19,0)&lt;=0,"NO SE ADMITEN VALORES EN CERO",IF(ROUND(F142*1.19,0)&gt;E142,"SUPERA PRECIO TECHO",ROUND(F142*1.19,0))))</f>
        <v>389861</v>
      </c>
      <c r="H142" s="59" t="s">
        <v>247</v>
      </c>
      <c r="I142" s="1"/>
    </row>
    <row r="143" s="27" customFormat="true" ht="41.25" hidden="false" customHeight="true" outlineLevel="0" collapsed="false">
      <c r="A143" s="18" t="n">
        <v>134</v>
      </c>
      <c r="B143" s="31" t="s">
        <v>178</v>
      </c>
      <c r="C143" s="20" t="s">
        <v>180</v>
      </c>
      <c r="D143" s="30" t="s">
        <v>160</v>
      </c>
      <c r="E143" s="22" t="n">
        <v>606900</v>
      </c>
      <c r="F143" s="23" t="n">
        <f aca="false">'Formato presentación oferta'!F143</f>
        <v>405541</v>
      </c>
      <c r="G143" s="24" t="n">
        <f aca="false">IF(F143="","ÍTEM SIN DILIGENCIAR",IF(ROUND(F143*1.19,0)&lt;=0,"NO SE ADMITEN VALORES EN CERO",IF(ROUND(F143*1.19,0)&gt;E143,"SUPERA PRECIO TECHO",ROUND(F143*1.19,0))))</f>
        <v>482594</v>
      </c>
      <c r="H143" s="59" t="s">
        <v>247</v>
      </c>
      <c r="I143" s="1"/>
    </row>
    <row r="144" s="27" customFormat="true" ht="27" hidden="false" customHeight="true" outlineLevel="0" collapsed="false">
      <c r="A144" s="18" t="n">
        <v>135</v>
      </c>
      <c r="B144" s="31" t="s">
        <v>178</v>
      </c>
      <c r="C144" s="20" t="s">
        <v>181</v>
      </c>
      <c r="D144" s="30" t="s">
        <v>160</v>
      </c>
      <c r="E144" s="22" t="n">
        <v>464100</v>
      </c>
      <c r="F144" s="23" t="n">
        <f aca="false">'Formato presentación oferta'!F144</f>
        <v>310120</v>
      </c>
      <c r="G144" s="24" t="n">
        <f aca="false">IF(F144="","ÍTEM SIN DILIGENCIAR",IF(ROUND(F144*1.19,0)&lt;=0,"NO SE ADMITEN VALORES EN CERO",IF(ROUND(F144*1.19,0)&gt;E144,"SUPERA PRECIO TECHO",ROUND(F144*1.19,0))))</f>
        <v>369043</v>
      </c>
      <c r="H144" s="59" t="s">
        <v>247</v>
      </c>
      <c r="I144" s="1"/>
    </row>
    <row r="145" s="27" customFormat="true" ht="41.25" hidden="false" customHeight="true" outlineLevel="0" collapsed="false">
      <c r="A145" s="18" t="n">
        <v>136</v>
      </c>
      <c r="B145" s="31" t="s">
        <v>178</v>
      </c>
      <c r="C145" s="20" t="s">
        <v>182</v>
      </c>
      <c r="D145" s="30" t="s">
        <v>160</v>
      </c>
      <c r="E145" s="22" t="n">
        <v>480760</v>
      </c>
      <c r="F145" s="23" t="n">
        <f aca="false">'Formato presentación oferta'!F145</f>
        <v>321252</v>
      </c>
      <c r="G145" s="24" t="n">
        <f aca="false">IF(F145="","ÍTEM SIN DILIGENCIAR",IF(ROUND(F145*1.19,0)&lt;=0,"NO SE ADMITEN VALORES EN CERO",IF(ROUND(F145*1.19,0)&gt;E145,"SUPERA PRECIO TECHO",ROUND(F145*1.19,0))))</f>
        <v>382290</v>
      </c>
      <c r="H145" s="59" t="s">
        <v>247</v>
      </c>
      <c r="I145" s="1"/>
    </row>
    <row r="146" s="27" customFormat="true" ht="41.25" hidden="false" customHeight="true" outlineLevel="0" collapsed="false">
      <c r="A146" s="18" t="n">
        <v>137</v>
      </c>
      <c r="B146" s="31" t="s">
        <v>178</v>
      </c>
      <c r="C146" s="20" t="s">
        <v>183</v>
      </c>
      <c r="D146" s="30" t="s">
        <v>160</v>
      </c>
      <c r="E146" s="22" t="n">
        <v>694283</v>
      </c>
      <c r="F146" s="23" t="n">
        <f aca="false">'Formato presentación oferta'!F146</f>
        <v>463932</v>
      </c>
      <c r="G146" s="24" t="n">
        <f aca="false">IF(F146="","ÍTEM SIN DILIGENCIAR",IF(ROUND(F146*1.19,0)&lt;=0,"NO SE ADMITEN VALORES EN CERO",IF(ROUND(F146*1.19,0)&gt;E146,"SUPERA PRECIO TECHO",ROUND(F146*1.19,0))))</f>
        <v>552079</v>
      </c>
      <c r="H146" s="59" t="s">
        <v>247</v>
      </c>
      <c r="I146" s="1"/>
    </row>
    <row r="147" s="27" customFormat="true" ht="27" hidden="false" customHeight="true" outlineLevel="0" collapsed="false">
      <c r="A147" s="18" t="n">
        <v>138</v>
      </c>
      <c r="B147" s="31" t="s">
        <v>184</v>
      </c>
      <c r="C147" s="28" t="s">
        <v>185</v>
      </c>
      <c r="D147" s="30" t="s">
        <v>80</v>
      </c>
      <c r="E147" s="22" t="n">
        <v>232050</v>
      </c>
      <c r="F147" s="23" t="n">
        <f aca="false">'Formato presentación oferta'!F147</f>
        <v>155060</v>
      </c>
      <c r="G147" s="24" t="n">
        <f aca="false">IF(F147="","ÍTEM SIN DILIGENCIAR",IF(ROUND(F147*1.19,0)&lt;=0,"NO SE ADMITEN VALORES EN CERO",IF(ROUND(F147*1.19,0)&gt;E147,"SUPERA PRECIO TECHO",ROUND(F147*1.19,0))))</f>
        <v>184521</v>
      </c>
      <c r="H147" s="59" t="s">
        <v>245</v>
      </c>
      <c r="I147" s="1"/>
    </row>
    <row r="148" s="27" customFormat="true" ht="27" hidden="false" customHeight="true" outlineLevel="0" collapsed="false">
      <c r="A148" s="18" t="n">
        <v>139</v>
      </c>
      <c r="B148" s="31" t="s">
        <v>184</v>
      </c>
      <c r="C148" s="28" t="s">
        <v>186</v>
      </c>
      <c r="D148" s="30" t="s">
        <v>80</v>
      </c>
      <c r="E148" s="22" t="n">
        <v>309400</v>
      </c>
      <c r="F148" s="23" t="n">
        <f aca="false">'Formato presentación oferta'!F148</f>
        <v>206747</v>
      </c>
      <c r="G148" s="24" t="n">
        <f aca="false">IF(F148="","ÍTEM SIN DILIGENCIAR",IF(ROUND(F148*1.19,0)&lt;=0,"NO SE ADMITEN VALORES EN CERO",IF(ROUND(F148*1.19,0)&gt;E148,"SUPERA PRECIO TECHO",ROUND(F148*1.19,0))))</f>
        <v>246029</v>
      </c>
      <c r="H148" s="59" t="s">
        <v>245</v>
      </c>
      <c r="I148" s="1"/>
    </row>
    <row r="149" s="27" customFormat="true" ht="27" hidden="false" customHeight="true" outlineLevel="0" collapsed="false">
      <c r="A149" s="18" t="n">
        <v>140</v>
      </c>
      <c r="B149" s="31" t="s">
        <v>184</v>
      </c>
      <c r="C149" s="28" t="s">
        <v>187</v>
      </c>
      <c r="D149" s="30" t="s">
        <v>80</v>
      </c>
      <c r="E149" s="22" t="n">
        <v>345100</v>
      </c>
      <c r="F149" s="23" t="n">
        <f aca="false">'Formato presentación oferta'!F149</f>
        <v>230602</v>
      </c>
      <c r="G149" s="24" t="n">
        <f aca="false">IF(F149="","ÍTEM SIN DILIGENCIAR",IF(ROUND(F149*1.19,0)&lt;=0,"NO SE ADMITEN VALORES EN CERO",IF(ROUND(F149*1.19,0)&gt;E149,"SUPERA PRECIO TECHO",ROUND(F149*1.19,0))))</f>
        <v>274416</v>
      </c>
      <c r="H149" s="59" t="s">
        <v>245</v>
      </c>
      <c r="I149" s="1"/>
    </row>
    <row r="150" s="27" customFormat="true" ht="96" hidden="false" customHeight="true" outlineLevel="0" collapsed="false">
      <c r="A150" s="18" t="n">
        <v>141</v>
      </c>
      <c r="B150" s="31" t="s">
        <v>184</v>
      </c>
      <c r="C150" s="28" t="s">
        <v>188</v>
      </c>
      <c r="D150" s="30" t="s">
        <v>80</v>
      </c>
      <c r="E150" s="22" t="n">
        <v>1814750</v>
      </c>
      <c r="F150" s="23" t="n">
        <f aca="false">'Formato presentación oferta'!F150</f>
        <v>1212648</v>
      </c>
      <c r="G150" s="24" t="n">
        <f aca="false">IF(F150="","ÍTEM SIN DILIGENCIAR",IF(ROUND(F150*1.19,0)&lt;=0,"NO SE ADMITEN VALORES EN CERO",IF(ROUND(F150*1.19,0)&gt;E150,"SUPERA PRECIO TECHO",ROUND(F150*1.19,0))))</f>
        <v>1443051</v>
      </c>
      <c r="H150" s="59" t="s">
        <v>245</v>
      </c>
      <c r="I150" s="1"/>
    </row>
    <row r="151" s="27" customFormat="true" ht="96" hidden="false" customHeight="true" outlineLevel="0" collapsed="false">
      <c r="A151" s="18" t="n">
        <v>142</v>
      </c>
      <c r="B151" s="31" t="s">
        <v>184</v>
      </c>
      <c r="C151" s="28" t="s">
        <v>189</v>
      </c>
      <c r="D151" s="30" t="s">
        <v>80</v>
      </c>
      <c r="E151" s="22" t="n">
        <v>8625573</v>
      </c>
      <c r="F151" s="23" t="n">
        <f aca="false">'Formato presentación oferta'!F151</f>
        <v>5651020</v>
      </c>
      <c r="G151" s="24" t="n">
        <f aca="false">IF(F151="","ÍTEM SIN DILIGENCIAR",IF(ROUND(F151*1.19,0)&lt;=0,"NO SE ADMITEN VALORES EN CERO",IF(ROUND(F151*1.19,0)&gt;E151,"SUPERA PRECIO TECHO",ROUND(F151*1.19,0))))</f>
        <v>6724714</v>
      </c>
      <c r="H151" s="59" t="s">
        <v>245</v>
      </c>
      <c r="I151" s="1"/>
    </row>
    <row r="152" s="27" customFormat="true" ht="96" hidden="false" customHeight="true" outlineLevel="0" collapsed="false">
      <c r="A152" s="18" t="n">
        <v>143</v>
      </c>
      <c r="B152" s="31" t="s">
        <v>184</v>
      </c>
      <c r="C152" s="28" t="s">
        <v>190</v>
      </c>
      <c r="D152" s="30" t="s">
        <v>80</v>
      </c>
      <c r="E152" s="22" t="n">
        <v>5635487</v>
      </c>
      <c r="F152" s="23" t="n">
        <f aca="false">'Formato presentación oferta'!F152</f>
        <v>3229154</v>
      </c>
      <c r="G152" s="24" t="n">
        <f aca="false">IF(F152="","ÍTEM SIN DILIGENCIAR",IF(ROUND(F152*1.19,0)&lt;=0,"NO SE ADMITEN VALORES EN CERO",IF(ROUND(F152*1.19,0)&gt;E152,"SUPERA PRECIO TECHO",ROUND(F152*1.19,0))))</f>
        <v>3842693</v>
      </c>
      <c r="H152" s="59" t="s">
        <v>245</v>
      </c>
      <c r="I152" s="1"/>
    </row>
    <row r="153" s="27" customFormat="true" ht="27" hidden="false" customHeight="true" outlineLevel="0" collapsed="false">
      <c r="A153" s="18" t="n">
        <v>144</v>
      </c>
      <c r="B153" s="31" t="s">
        <v>184</v>
      </c>
      <c r="C153" s="28" t="s">
        <v>191</v>
      </c>
      <c r="D153" s="30" t="s">
        <v>80</v>
      </c>
      <c r="E153" s="22" t="n">
        <v>249900</v>
      </c>
      <c r="F153" s="23" t="n">
        <f aca="false">'Formato presentación oferta'!F153</f>
        <v>166988</v>
      </c>
      <c r="G153" s="24" t="n">
        <f aca="false">IF(F153="","ÍTEM SIN DILIGENCIAR",IF(ROUND(F153*1.19,0)&lt;=0,"NO SE ADMITEN VALORES EN CERO",IF(ROUND(F153*1.19,0)&gt;E153,"SUPERA PRECIO TECHO",ROUND(F153*1.19,0))))</f>
        <v>198716</v>
      </c>
      <c r="H153" s="59" t="s">
        <v>245</v>
      </c>
      <c r="I153" s="1"/>
    </row>
    <row r="154" s="27" customFormat="true" ht="49.25" hidden="false" customHeight="false" outlineLevel="0" collapsed="false">
      <c r="A154" s="18" t="n">
        <v>145</v>
      </c>
      <c r="B154" s="31" t="s">
        <v>184</v>
      </c>
      <c r="C154" s="20" t="s">
        <v>192</v>
      </c>
      <c r="D154" s="30" t="s">
        <v>80</v>
      </c>
      <c r="E154" s="22" t="n">
        <v>202300</v>
      </c>
      <c r="F154" s="23" t="n">
        <f aca="false">'Formato presentación oferta'!F154</f>
        <v>135180</v>
      </c>
      <c r="G154" s="24" t="n">
        <f aca="false">IF(F154="","ÍTEM SIN DILIGENCIAR",IF(ROUND(F154*1.19,0)&lt;=0,"NO SE ADMITEN VALORES EN CERO",IF(ROUND(F154*1.19,0)&gt;E154,"SUPERA PRECIO TECHO",ROUND(F154*1.19,0))))</f>
        <v>160864</v>
      </c>
      <c r="H154" s="59" t="s">
        <v>245</v>
      </c>
      <c r="I154" s="1"/>
    </row>
    <row r="155" s="27" customFormat="true" ht="27" hidden="false" customHeight="true" outlineLevel="0" collapsed="false">
      <c r="A155" s="18" t="n">
        <v>146</v>
      </c>
      <c r="B155" s="31" t="s">
        <v>184</v>
      </c>
      <c r="C155" s="20" t="s">
        <v>193</v>
      </c>
      <c r="D155" s="30" t="s">
        <v>80</v>
      </c>
      <c r="E155" s="22" t="n">
        <v>29750</v>
      </c>
      <c r="F155" s="23" t="n">
        <f aca="false">'Formato presentación oferta'!F155</f>
        <v>19879</v>
      </c>
      <c r="G155" s="24" t="n">
        <f aca="false">IF(F155="","ÍTEM SIN DILIGENCIAR",IF(ROUND(F155*1.19,0)&lt;=0,"NO SE ADMITEN VALORES EN CERO",IF(ROUND(F155*1.19,0)&gt;E155,"SUPERA PRECIO TECHO",ROUND(F155*1.19,0))))</f>
        <v>23656</v>
      </c>
      <c r="H155" s="59" t="s">
        <v>245</v>
      </c>
      <c r="I155" s="1"/>
    </row>
    <row r="156" s="27" customFormat="true" ht="27" hidden="false" customHeight="true" outlineLevel="0" collapsed="false">
      <c r="A156" s="18" t="n">
        <v>147</v>
      </c>
      <c r="B156" s="31" t="s">
        <v>184</v>
      </c>
      <c r="C156" s="20" t="s">
        <v>193</v>
      </c>
      <c r="D156" s="30" t="s">
        <v>194</v>
      </c>
      <c r="E156" s="22" t="n">
        <v>141215</v>
      </c>
      <c r="F156" s="23" t="n">
        <f aca="false">'Formato presentación oferta'!F156</f>
        <v>94362</v>
      </c>
      <c r="G156" s="24" t="n">
        <f aca="false">IF(F156="","ÍTEM SIN DILIGENCIAR",IF(ROUND(F156*1.19,0)&lt;=0,"NO SE ADMITEN VALORES EN CERO",IF(ROUND(F156*1.19,0)&gt;E156,"SUPERA PRECIO TECHO",ROUND(F156*1.19,0))))</f>
        <v>112291</v>
      </c>
      <c r="H156" s="59" t="s">
        <v>245</v>
      </c>
      <c r="I156" s="1"/>
    </row>
    <row r="157" s="27" customFormat="true" ht="49.25" hidden="false" customHeight="false" outlineLevel="0" collapsed="false">
      <c r="A157" s="18" t="n">
        <v>148</v>
      </c>
      <c r="B157" s="31" t="s">
        <v>184</v>
      </c>
      <c r="C157" s="20" t="s">
        <v>195</v>
      </c>
      <c r="D157" s="30" t="s">
        <v>196</v>
      </c>
      <c r="E157" s="22" t="n">
        <v>35224</v>
      </c>
      <c r="F157" s="23" t="n">
        <f aca="false">'Formato presentación oferta'!F157</f>
        <v>23537</v>
      </c>
      <c r="G157" s="24" t="n">
        <f aca="false">IF(F157="","ÍTEM SIN DILIGENCIAR",IF(ROUND(F157*1.19,0)&lt;=0,"NO SE ADMITEN VALORES EN CERO",IF(ROUND(F157*1.19,0)&gt;E157,"SUPERA PRECIO TECHO",ROUND(F157*1.19,0))))</f>
        <v>28009</v>
      </c>
      <c r="H157" s="59" t="s">
        <v>245</v>
      </c>
      <c r="I157" s="1"/>
    </row>
    <row r="158" s="27" customFormat="true" ht="49.25" hidden="false" customHeight="false" outlineLevel="0" collapsed="false">
      <c r="A158" s="18" t="n">
        <v>149</v>
      </c>
      <c r="B158" s="31" t="s">
        <v>184</v>
      </c>
      <c r="C158" s="20" t="s">
        <v>195</v>
      </c>
      <c r="D158" s="30" t="s">
        <v>194</v>
      </c>
      <c r="E158" s="22" t="n">
        <v>92682</v>
      </c>
      <c r="F158" s="23" t="n">
        <f aca="false">'Formato presentación oferta'!F158</f>
        <v>61931</v>
      </c>
      <c r="G158" s="24" t="n">
        <f aca="false">IF(F158="","ÍTEM SIN DILIGENCIAR",IF(ROUND(F158*1.19,0)&lt;=0,"NO SE ADMITEN VALORES EN CERO",IF(ROUND(F158*1.19,0)&gt;E158,"SUPERA PRECIO TECHO",ROUND(F158*1.19,0))))</f>
        <v>73698</v>
      </c>
      <c r="H158" s="59" t="s">
        <v>245</v>
      </c>
      <c r="I158" s="1"/>
    </row>
    <row r="159" s="27" customFormat="true" ht="49.25" hidden="false" customHeight="false" outlineLevel="0" collapsed="false">
      <c r="A159" s="18" t="n">
        <v>150</v>
      </c>
      <c r="B159" s="31" t="s">
        <v>197</v>
      </c>
      <c r="C159" s="28" t="s">
        <v>198</v>
      </c>
      <c r="D159" s="30" t="s">
        <v>80</v>
      </c>
      <c r="E159" s="22" t="n">
        <v>576559</v>
      </c>
      <c r="F159" s="23" t="n">
        <f aca="false">'Formato presentación oferta'!F159</f>
        <v>385266</v>
      </c>
      <c r="G159" s="24" t="n">
        <f aca="false">IF(F159="","ÍTEM SIN DILIGENCIAR",IF(ROUND(F159*1.19,0)&lt;=0,"NO SE ADMITEN VALORES EN CERO",IF(ROUND(F159*1.19,0)&gt;E159,"SUPERA PRECIO TECHO",ROUND(F159*1.19,0))))</f>
        <v>458467</v>
      </c>
      <c r="H159" s="59" t="s">
        <v>248</v>
      </c>
      <c r="I159" s="1"/>
    </row>
    <row r="160" s="27" customFormat="true" ht="27" hidden="false" customHeight="true" outlineLevel="0" collapsed="false">
      <c r="A160" s="18" t="n">
        <v>151</v>
      </c>
      <c r="B160" s="31" t="s">
        <v>197</v>
      </c>
      <c r="C160" s="28" t="s">
        <v>199</v>
      </c>
      <c r="D160" s="30" t="s">
        <v>80</v>
      </c>
      <c r="E160" s="22" t="n">
        <v>719955</v>
      </c>
      <c r="F160" s="23" t="n">
        <f aca="false">'Formato presentación oferta'!F160</f>
        <v>481086</v>
      </c>
      <c r="G160" s="24" t="n">
        <f aca="false">IF(F160="","ÍTEM SIN DILIGENCIAR",IF(ROUND(F160*1.19,0)&lt;=0,"NO SE ADMITEN VALORES EN CERO",IF(ROUND(F160*1.19,0)&gt;E160,"SUPERA PRECIO TECHO",ROUND(F160*1.19,0))))</f>
        <v>572492</v>
      </c>
      <c r="H160" s="59" t="s">
        <v>248</v>
      </c>
      <c r="I160" s="1"/>
    </row>
    <row r="161" s="27" customFormat="true" ht="96" hidden="false" customHeight="true" outlineLevel="0" collapsed="false">
      <c r="A161" s="18" t="n">
        <v>152</v>
      </c>
      <c r="B161" s="31" t="s">
        <v>200</v>
      </c>
      <c r="C161" s="28" t="s">
        <v>201</v>
      </c>
      <c r="D161" s="30" t="s">
        <v>28</v>
      </c>
      <c r="E161" s="22" t="n">
        <v>3733253</v>
      </c>
      <c r="F161" s="23" t="n">
        <f aca="false">'Formato presentación oferta'!F161</f>
        <v>2494626</v>
      </c>
      <c r="G161" s="24" t="n">
        <f aca="false">IF(F161="","ÍTEM SIN DILIGENCIAR",IF(ROUND(F161*1.19,0)&lt;=0,"NO SE ADMITEN VALORES EN CERO",IF(ROUND(F161*1.19,0)&gt;E161,"SUPERA PRECIO TECHO",ROUND(F161*1.19,0))))</f>
        <v>2968605</v>
      </c>
      <c r="H161" s="59" t="s">
        <v>248</v>
      </c>
      <c r="I161" s="1"/>
    </row>
    <row r="162" s="27" customFormat="true" ht="82.5" hidden="false" customHeight="true" outlineLevel="0" collapsed="false">
      <c r="A162" s="18" t="n">
        <v>153</v>
      </c>
      <c r="B162" s="31" t="s">
        <v>200</v>
      </c>
      <c r="C162" s="28" t="s">
        <v>202</v>
      </c>
      <c r="D162" s="30" t="s">
        <v>28</v>
      </c>
      <c r="E162" s="22" t="n">
        <v>2737000</v>
      </c>
      <c r="F162" s="23" t="n">
        <f aca="false">'Formato presentación oferta'!F162</f>
        <v>1828912</v>
      </c>
      <c r="G162" s="24" t="n">
        <f aca="false">IF(F162="","ÍTEM SIN DILIGENCIAR",IF(ROUND(F162*1.19,0)&lt;=0,"NO SE ADMITEN VALORES EN CERO",IF(ROUND(F162*1.19,0)&gt;E162,"SUPERA PRECIO TECHO",ROUND(F162*1.19,0))))</f>
        <v>2176405</v>
      </c>
      <c r="H162" s="59" t="s">
        <v>248</v>
      </c>
      <c r="I162" s="1"/>
    </row>
    <row r="163" s="27" customFormat="true" ht="49.25" hidden="false" customHeight="false" outlineLevel="0" collapsed="false">
      <c r="A163" s="18" t="n">
        <v>154</v>
      </c>
      <c r="B163" s="31" t="s">
        <v>200</v>
      </c>
      <c r="C163" s="20" t="s">
        <v>203</v>
      </c>
      <c r="D163" s="30" t="s">
        <v>28</v>
      </c>
      <c r="E163" s="22" t="n">
        <v>2499000</v>
      </c>
      <c r="F163" s="23" t="n">
        <f aca="false">'Formato presentación oferta'!F163</f>
        <v>1669876</v>
      </c>
      <c r="G163" s="24" t="n">
        <f aca="false">IF(F163="","ÍTEM SIN DILIGENCIAR",IF(ROUND(F163*1.19,0)&lt;=0,"NO SE ADMITEN VALORES EN CERO",IF(ROUND(F163*1.19,0)&gt;E163,"SUPERA PRECIO TECHO",ROUND(F163*1.19,0))))</f>
        <v>1987152</v>
      </c>
      <c r="H163" s="59" t="s">
        <v>248</v>
      </c>
      <c r="I163" s="1"/>
    </row>
    <row r="164" s="27" customFormat="true" ht="49.25" hidden="false" customHeight="false" outlineLevel="0" collapsed="false">
      <c r="A164" s="18" t="n">
        <v>155</v>
      </c>
      <c r="B164" s="31" t="s">
        <v>200</v>
      </c>
      <c r="C164" s="28" t="s">
        <v>204</v>
      </c>
      <c r="D164" s="30" t="s">
        <v>205</v>
      </c>
      <c r="E164" s="22" t="n">
        <v>1166007</v>
      </c>
      <c r="F164" s="23" t="n">
        <f aca="false">'Formato presentación oferta'!F164</f>
        <v>779146</v>
      </c>
      <c r="G164" s="24" t="n">
        <f aca="false">IF(F164="","ÍTEM SIN DILIGENCIAR",IF(ROUND(F164*1.19,0)&lt;=0,"NO SE ADMITEN VALORES EN CERO",IF(ROUND(F164*1.19,0)&gt;E164,"SUPERA PRECIO TECHO",ROUND(F164*1.19,0))))</f>
        <v>927184</v>
      </c>
      <c r="H164" s="59" t="s">
        <v>248</v>
      </c>
      <c r="I164" s="1"/>
    </row>
    <row r="165" s="27" customFormat="true" ht="41.25" hidden="false" customHeight="true" outlineLevel="0" collapsed="false">
      <c r="A165" s="18" t="n">
        <v>156</v>
      </c>
      <c r="B165" s="31" t="s">
        <v>206</v>
      </c>
      <c r="C165" s="20" t="s">
        <v>207</v>
      </c>
      <c r="D165" s="30" t="s">
        <v>28</v>
      </c>
      <c r="E165" s="22" t="n">
        <v>451137</v>
      </c>
      <c r="F165" s="23" t="n">
        <f aca="false">'Formato presentación oferta'!F165</f>
        <v>301457</v>
      </c>
      <c r="G165" s="24" t="n">
        <f aca="false">IF(F165="","ÍTEM SIN DILIGENCIAR",IF(ROUND(F165*1.19,0)&lt;=0,"NO SE ADMITEN VALORES EN CERO",IF(ROUND(F165*1.19,0)&gt;E165,"SUPERA PRECIO TECHO",ROUND(F165*1.19,0))))</f>
        <v>358734</v>
      </c>
      <c r="H165" s="59" t="s">
        <v>249</v>
      </c>
      <c r="I165" s="1"/>
    </row>
    <row r="166" s="27" customFormat="true" ht="41.25" hidden="false" customHeight="true" outlineLevel="0" collapsed="false">
      <c r="A166" s="18" t="n">
        <v>157</v>
      </c>
      <c r="B166" s="31" t="s">
        <v>206</v>
      </c>
      <c r="C166" s="20" t="s">
        <v>208</v>
      </c>
      <c r="D166" s="30" t="s">
        <v>209</v>
      </c>
      <c r="E166" s="22" t="n">
        <v>3570000</v>
      </c>
      <c r="F166" s="23" t="n">
        <f aca="false">'Formato presentación oferta'!F166</f>
        <v>2385538</v>
      </c>
      <c r="G166" s="24" t="n">
        <f aca="false">IF(F166="","ÍTEM SIN DILIGENCIAR",IF(ROUND(F166*1.19,0)&lt;=0,"NO SE ADMITEN VALORES EN CERO",IF(ROUND(F166*1.19,0)&gt;E166,"SUPERA PRECIO TECHO",ROUND(F166*1.19,0))))</f>
        <v>2838790</v>
      </c>
      <c r="H166" s="59" t="s">
        <v>249</v>
      </c>
      <c r="I166" s="1"/>
    </row>
    <row r="167" s="27" customFormat="true" ht="41.25" hidden="false" customHeight="true" outlineLevel="0" collapsed="false">
      <c r="A167" s="18" t="n">
        <v>158</v>
      </c>
      <c r="B167" s="31" t="s">
        <v>206</v>
      </c>
      <c r="C167" s="20" t="s">
        <v>210</v>
      </c>
      <c r="D167" s="30" t="s">
        <v>209</v>
      </c>
      <c r="E167" s="22" t="n">
        <v>5712476</v>
      </c>
      <c r="F167" s="23" t="n">
        <f aca="false">'Formato presentación oferta'!F167</f>
        <v>3817178</v>
      </c>
      <c r="G167" s="24" t="n">
        <f aca="false">IF(F167="","ÍTEM SIN DILIGENCIAR",IF(ROUND(F167*1.19,0)&lt;=0,"NO SE ADMITEN VALORES EN CERO",IF(ROUND(F167*1.19,0)&gt;E167,"SUPERA PRECIO TECHO",ROUND(F167*1.19,0))))</f>
        <v>4542442</v>
      </c>
      <c r="H167" s="59" t="s">
        <v>249</v>
      </c>
      <c r="I167" s="1"/>
    </row>
    <row r="168" s="27" customFormat="true" ht="41.25" hidden="false" customHeight="true" outlineLevel="0" collapsed="false">
      <c r="A168" s="18" t="n">
        <v>159</v>
      </c>
      <c r="B168" s="31" t="s">
        <v>206</v>
      </c>
      <c r="C168" s="20" t="s">
        <v>211</v>
      </c>
      <c r="D168" s="30" t="s">
        <v>209</v>
      </c>
      <c r="E168" s="22" t="n">
        <v>7616476</v>
      </c>
      <c r="F168" s="23" t="n">
        <f aca="false">'Formato presentación oferta'!F168</f>
        <v>5089465</v>
      </c>
      <c r="G168" s="24" t="n">
        <f aca="false">IF(F168="","ÍTEM SIN DILIGENCIAR",IF(ROUND(F168*1.19,0)&lt;=0,"NO SE ADMITEN VALORES EN CERO",IF(ROUND(F168*1.19,0)&gt;E168,"SUPERA PRECIO TECHO",ROUND(F168*1.19,0))))</f>
        <v>6056463</v>
      </c>
      <c r="H168" s="59" t="s">
        <v>249</v>
      </c>
      <c r="I168" s="1"/>
    </row>
    <row r="169" s="27" customFormat="true" ht="49.25" hidden="false" customHeight="false" outlineLevel="0" collapsed="false">
      <c r="A169" s="18" t="n">
        <v>160</v>
      </c>
      <c r="B169" s="31" t="s">
        <v>206</v>
      </c>
      <c r="C169" s="20" t="s">
        <v>212</v>
      </c>
      <c r="D169" s="30" t="s">
        <v>209</v>
      </c>
      <c r="E169" s="22" t="n">
        <v>2627996</v>
      </c>
      <c r="F169" s="23" t="n">
        <f aca="false">'Formato presentación oferta'!F169</f>
        <v>1756074</v>
      </c>
      <c r="G169" s="24" t="n">
        <f aca="false">IF(F169="","ÍTEM SIN DILIGENCIAR",IF(ROUND(F169*1.19,0)&lt;=0,"NO SE ADMITEN VALORES EN CERO",IF(ROUND(F169*1.19,0)&gt;E169,"SUPERA PRECIO TECHO",ROUND(F169*1.19,0))))</f>
        <v>2089728</v>
      </c>
      <c r="H169" s="59" t="s">
        <v>249</v>
      </c>
      <c r="I169" s="1"/>
    </row>
    <row r="170" s="27" customFormat="true" ht="49.25" hidden="false" customHeight="false" outlineLevel="0" collapsed="false">
      <c r="A170" s="18" t="n">
        <v>161</v>
      </c>
      <c r="B170" s="31" t="s">
        <v>206</v>
      </c>
      <c r="C170" s="20" t="s">
        <v>213</v>
      </c>
      <c r="D170" s="30" t="s">
        <v>209</v>
      </c>
      <c r="E170" s="22" t="n">
        <v>5998076</v>
      </c>
      <c r="F170" s="23" t="n">
        <f aca="false">'Formato presentación oferta'!F170</f>
        <v>4008021</v>
      </c>
      <c r="G170" s="24" t="n">
        <f aca="false">IF(F170="","ÍTEM SIN DILIGENCIAR",IF(ROUND(F170*1.19,0)&lt;=0,"NO SE ADMITEN VALORES EN CERO",IF(ROUND(F170*1.19,0)&gt;E170,"SUPERA PRECIO TECHO",ROUND(F170*1.19,0))))</f>
        <v>4769545</v>
      </c>
      <c r="H170" s="59" t="s">
        <v>249</v>
      </c>
      <c r="I170" s="1"/>
    </row>
    <row r="171" s="27" customFormat="true" ht="49.25" hidden="false" customHeight="false" outlineLevel="0" collapsed="false">
      <c r="A171" s="18" t="n">
        <v>162</v>
      </c>
      <c r="B171" s="31" t="s">
        <v>206</v>
      </c>
      <c r="C171" s="20" t="s">
        <v>214</v>
      </c>
      <c r="D171" s="30" t="s">
        <v>209</v>
      </c>
      <c r="E171" s="22" t="n">
        <v>9962264</v>
      </c>
      <c r="F171" s="23" t="n">
        <f aca="false">'Formato presentación oferta'!F171</f>
        <v>6296850</v>
      </c>
      <c r="G171" s="24" t="n">
        <f aca="false">IF(F171="","ÍTEM SIN DILIGENCIAR",IF(ROUND(F171*1.19,0)&lt;=0,"NO SE ADMITEN VALORES EN CERO",IF(ROUND(F171*1.19,0)&gt;E171,"SUPERA PRECIO TECHO",ROUND(F171*1.19,0))))</f>
        <v>7493252</v>
      </c>
      <c r="H171" s="59" t="s">
        <v>249</v>
      </c>
      <c r="I171" s="1"/>
    </row>
    <row r="172" s="27" customFormat="true" ht="49.25" hidden="false" customHeight="false" outlineLevel="0" collapsed="false">
      <c r="A172" s="18" t="n">
        <v>163</v>
      </c>
      <c r="B172" s="31" t="s">
        <v>206</v>
      </c>
      <c r="C172" s="20" t="s">
        <v>215</v>
      </c>
      <c r="D172" s="30" t="s">
        <v>209</v>
      </c>
      <c r="E172" s="22" t="n">
        <v>14851676</v>
      </c>
      <c r="F172" s="23" t="n">
        <f aca="false">'Formato presentación oferta'!F172</f>
        <v>6458308</v>
      </c>
      <c r="G172" s="24" t="n">
        <f aca="false">IF(F172="","ÍTEM SIN DILIGENCIAR",IF(ROUND(F172*1.19,0)&lt;=0,"NO SE ADMITEN VALORES EN CERO",IF(ROUND(F172*1.19,0)&gt;E172,"SUPERA PRECIO TECHO",ROUND(F172*1.19,0))))</f>
        <v>7685387</v>
      </c>
      <c r="H172" s="59" t="s">
        <v>249</v>
      </c>
      <c r="I172" s="1"/>
    </row>
    <row r="173" s="27" customFormat="true" ht="27" hidden="false" customHeight="true" outlineLevel="0" collapsed="false">
      <c r="A173" s="18" t="n">
        <v>164</v>
      </c>
      <c r="B173" s="31" t="s">
        <v>206</v>
      </c>
      <c r="C173" s="20" t="s">
        <v>216</v>
      </c>
      <c r="D173" s="30" t="s">
        <v>209</v>
      </c>
      <c r="E173" s="22" t="n">
        <v>1666000</v>
      </c>
      <c r="F173" s="23" t="n">
        <f aca="false">'Formato presentación oferta'!F173</f>
        <v>1113251</v>
      </c>
      <c r="G173" s="24" t="n">
        <f aca="false">IF(F173="","ÍTEM SIN DILIGENCIAR",IF(ROUND(F173*1.19,0)&lt;=0,"NO SE ADMITEN VALORES EN CERO",IF(ROUND(F173*1.19,0)&gt;E173,"SUPERA PRECIO TECHO",ROUND(F173*1.19,0))))</f>
        <v>1324769</v>
      </c>
      <c r="H173" s="59" t="s">
        <v>249</v>
      </c>
      <c r="I173" s="1"/>
    </row>
    <row r="174" s="27" customFormat="true" ht="49.25" hidden="false" customHeight="false" outlineLevel="0" collapsed="false">
      <c r="A174" s="18" t="n">
        <v>165</v>
      </c>
      <c r="B174" s="31" t="s">
        <v>206</v>
      </c>
      <c r="C174" s="20" t="s">
        <v>217</v>
      </c>
      <c r="D174" s="30" t="s">
        <v>209</v>
      </c>
      <c r="E174" s="22" t="n">
        <v>2071076</v>
      </c>
      <c r="F174" s="23" t="n">
        <f aca="false">'Formato presentación oferta'!F174</f>
        <v>1383930</v>
      </c>
      <c r="G174" s="24" t="n">
        <f aca="false">IF(F174="","ÍTEM SIN DILIGENCIAR",IF(ROUND(F174*1.19,0)&lt;=0,"NO SE ADMITEN VALORES EN CERO",IF(ROUND(F174*1.19,0)&gt;E174,"SUPERA PRECIO TECHO",ROUND(F174*1.19,0))))</f>
        <v>1646877</v>
      </c>
      <c r="H174" s="59" t="s">
        <v>249</v>
      </c>
      <c r="I174" s="1"/>
    </row>
    <row r="175" s="27" customFormat="true" ht="49.25" hidden="false" customHeight="false" outlineLevel="0" collapsed="false">
      <c r="A175" s="18" t="n">
        <v>166</v>
      </c>
      <c r="B175" s="31" t="s">
        <v>206</v>
      </c>
      <c r="C175" s="20" t="s">
        <v>218</v>
      </c>
      <c r="D175" s="30" t="s">
        <v>209</v>
      </c>
      <c r="E175" s="22" t="n">
        <v>3094000</v>
      </c>
      <c r="F175" s="23" t="n">
        <f aca="false">'Formato presentación oferta'!F175</f>
        <v>2067466</v>
      </c>
      <c r="G175" s="24" t="n">
        <f aca="false">IF(F175="","ÍTEM SIN DILIGENCIAR",IF(ROUND(F175*1.19,0)&lt;=0,"NO SE ADMITEN VALORES EN CERO",IF(ROUND(F175*1.19,0)&gt;E175,"SUPERA PRECIO TECHO",ROUND(F175*1.19,0))))</f>
        <v>2460285</v>
      </c>
      <c r="H175" s="59" t="s">
        <v>249</v>
      </c>
      <c r="I175" s="1"/>
    </row>
    <row r="176" s="27" customFormat="true" ht="49.25" hidden="false" customHeight="false" outlineLevel="0" collapsed="false">
      <c r="A176" s="18" t="n">
        <v>167</v>
      </c>
      <c r="B176" s="31" t="s">
        <v>206</v>
      </c>
      <c r="C176" s="20" t="s">
        <v>219</v>
      </c>
      <c r="D176" s="30" t="s">
        <v>209</v>
      </c>
      <c r="E176" s="22" t="n">
        <v>476000</v>
      </c>
      <c r="F176" s="23" t="n">
        <f aca="false">'Formato presentación oferta'!F176</f>
        <v>318072</v>
      </c>
      <c r="G176" s="24" t="n">
        <f aca="false">IF(F176="","ÍTEM SIN DILIGENCIAR",IF(ROUND(F176*1.19,0)&lt;=0,"NO SE ADMITEN VALORES EN CERO",IF(ROUND(F176*1.19,0)&gt;E176,"SUPERA PRECIO TECHO",ROUND(F176*1.19,0))))</f>
        <v>378506</v>
      </c>
      <c r="H176" s="59" t="s">
        <v>249</v>
      </c>
      <c r="I176" s="1"/>
    </row>
    <row r="177" s="27" customFormat="true" ht="123.75" hidden="false" customHeight="true" outlineLevel="0" collapsed="false">
      <c r="A177" s="18" t="n">
        <v>168</v>
      </c>
      <c r="B177" s="31" t="s">
        <v>220</v>
      </c>
      <c r="C177" s="28" t="s">
        <v>221</v>
      </c>
      <c r="D177" s="30" t="s">
        <v>80</v>
      </c>
      <c r="E177" s="22" t="n">
        <v>14479920</v>
      </c>
      <c r="F177" s="23" t="n">
        <f aca="false">'Formato presentación oferta'!F177</f>
        <v>6458308</v>
      </c>
      <c r="G177" s="24" t="n">
        <f aca="false">IF(F177="","ÍTEM SIN DILIGENCIAR",IF(ROUND(F177*1.19,0)&lt;=0,"NO SE ADMITEN VALORES EN CERO",IF(ROUND(F177*1.19,0)&gt;E177,"SUPERA PRECIO TECHO",ROUND(F177*1.19,0))))</f>
        <v>7685387</v>
      </c>
      <c r="H177" s="59" t="s">
        <v>245</v>
      </c>
      <c r="I177" s="1"/>
    </row>
    <row r="178" s="27" customFormat="true" ht="123.75" hidden="false" customHeight="true" outlineLevel="0" collapsed="false">
      <c r="A178" s="18" t="n">
        <v>169</v>
      </c>
      <c r="B178" s="31" t="s">
        <v>220</v>
      </c>
      <c r="C178" s="28" t="s">
        <v>222</v>
      </c>
      <c r="D178" s="30" t="s">
        <v>80</v>
      </c>
      <c r="E178" s="22" t="n">
        <v>17376380</v>
      </c>
      <c r="F178" s="23" t="n">
        <f aca="false">'Formato presentación oferta'!F178</f>
        <v>8072886</v>
      </c>
      <c r="G178" s="24" t="n">
        <f aca="false">IF(F178="","ÍTEM SIN DILIGENCIAR",IF(ROUND(F178*1.19,0)&lt;=0,"NO SE ADMITEN VALORES EN CERO",IF(ROUND(F178*1.19,0)&gt;E178,"SUPERA PRECIO TECHO",ROUND(F178*1.19,0))))</f>
        <v>9606734</v>
      </c>
      <c r="H178" s="59" t="s">
        <v>245</v>
      </c>
      <c r="I178" s="1"/>
    </row>
    <row r="179" s="27" customFormat="true" ht="137.25" hidden="false" customHeight="true" outlineLevel="0" collapsed="false">
      <c r="A179" s="18" t="n">
        <v>170</v>
      </c>
      <c r="B179" s="33" t="s">
        <v>223</v>
      </c>
      <c r="C179" s="34" t="s">
        <v>224</v>
      </c>
      <c r="D179" s="35" t="s">
        <v>225</v>
      </c>
      <c r="E179" s="22" t="n">
        <v>2975000</v>
      </c>
      <c r="F179" s="23" t="n">
        <f aca="false">'Formato presentación oferta'!F179</f>
        <v>1987948</v>
      </c>
      <c r="G179" s="24" t="n">
        <f aca="false">IF(F179="","ÍTEM SIN DILIGENCIAR",IF(ROUND(F179*1.19,0)&lt;=0,"NO SE ADMITEN VALORES EN CERO",IF(ROUND(F179*1.19,0)&gt;E179,"SUPERA PRECIO TECHO",ROUND(F179*1.19,0))))</f>
        <v>2365658</v>
      </c>
      <c r="H179" s="59" t="s">
        <v>250</v>
      </c>
      <c r="I179" s="1"/>
    </row>
    <row r="180" customFormat="false" ht="30" hidden="false" customHeight="true" outlineLevel="0" collapsed="false">
      <c r="A180" s="36" t="s">
        <v>226</v>
      </c>
      <c r="B180" s="36"/>
      <c r="C180" s="36"/>
      <c r="D180" s="36"/>
      <c r="E180" s="37" t="n">
        <f aca="false">SUM(E10:E179)</f>
        <v>311329312</v>
      </c>
      <c r="F180" s="38" t="n">
        <f aca="false">SUM(F10:F179)</f>
        <v>189915967</v>
      </c>
      <c r="G180" s="39" t="n">
        <f aca="false">SUM(G10:G179)</f>
        <v>226000000</v>
      </c>
    </row>
    <row r="181" customFormat="false" ht="13.5" hidden="false" customHeight="false" outlineLevel="0" collapsed="false">
      <c r="A181" s="40"/>
      <c r="G181" s="6"/>
    </row>
    <row r="182" customFormat="false" ht="126.75" hidden="false" customHeight="true" outlineLevel="0" collapsed="false">
      <c r="A182" s="41" t="s">
        <v>227</v>
      </c>
      <c r="B182" s="41"/>
      <c r="C182" s="41"/>
      <c r="D182" s="41"/>
      <c r="E182" s="41"/>
      <c r="F182" s="41"/>
      <c r="G182" s="41"/>
    </row>
    <row r="183" customFormat="false" ht="13.5" hidden="false" customHeight="false" outlineLevel="0" collapsed="false">
      <c r="A183" s="40"/>
      <c r="G183" s="6"/>
    </row>
    <row r="184" customFormat="false" ht="13.5" hidden="false" customHeight="false" outlineLevel="0" collapsed="false">
      <c r="A184" s="40"/>
      <c r="G184" s="6"/>
    </row>
    <row r="185" customFormat="false" ht="83.25" hidden="false" customHeight="true" outlineLevel="0" collapsed="false">
      <c r="A185" s="40"/>
      <c r="B185" s="5"/>
      <c r="C185" s="42" t="s">
        <v>228</v>
      </c>
      <c r="D185" s="5"/>
      <c r="E185" s="43"/>
      <c r="F185" s="43"/>
      <c r="G185" s="44"/>
    </row>
    <row r="186" customFormat="false" ht="25.35" hidden="false" customHeight="true" outlineLevel="0" collapsed="false">
      <c r="A186" s="40"/>
      <c r="C186" s="45" t="s">
        <v>229</v>
      </c>
      <c r="D186" s="46"/>
      <c r="E186" s="47" t="s">
        <v>230</v>
      </c>
      <c r="F186" s="47"/>
      <c r="G186" s="44"/>
    </row>
    <row r="187" customFormat="false" ht="13.5" hidden="false" customHeight="false" outlineLevel="0" collapsed="false">
      <c r="A187" s="40"/>
      <c r="G187" s="6"/>
    </row>
    <row r="188" customFormat="false" ht="14.25" hidden="false" customHeight="true" outlineLevel="0" collapsed="false">
      <c r="A188" s="48"/>
      <c r="B188" s="49"/>
      <c r="C188" s="49"/>
      <c r="D188" s="49"/>
      <c r="E188" s="49"/>
      <c r="F188" s="49"/>
      <c r="G188" s="50"/>
    </row>
  </sheetData>
  <mergeCells count="10">
    <mergeCell ref="A1:G2"/>
    <mergeCell ref="A3:G3"/>
    <mergeCell ref="A5:B5"/>
    <mergeCell ref="C5:G5"/>
    <mergeCell ref="A7:B7"/>
    <mergeCell ref="H7:H8"/>
    <mergeCell ref="A180:D180"/>
    <mergeCell ref="A182:G182"/>
    <mergeCell ref="E185:F185"/>
    <mergeCell ref="E186:F186"/>
  </mergeCells>
  <printOptions headings="false" gridLines="false" gridLinesSet="true" horizontalCentered="false" verticalCentered="false"/>
  <pageMargins left="0.7" right="0.7" top="0.75" bottom="0.75" header="0.511811023622047" footer="0.511811023622047"/>
  <pageSetup paperSize="1" scale="38"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2026-08-19T14:33:31Z</dcterms:created>
  <dc:creator>Diana Marcela Arcila Suarez</dc:creator>
  <dc:description/>
  <dc:language>en-US</dc:language>
  <cp:lastModifiedBy>CARLOS GOMEZ</cp:lastModifiedBy>
  <cp:lastPrinted>2026-09-25T12:26:29Z</cp:lastPrinted>
  <dcterms:modified xsi:type="dcterms:W3CDTF">2026-10-20T23:34:10Z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