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LIETH\procesos\DOTACION COMISARIA\documentos precontractuales modiifcados por presupuesto\"/>
    </mc:Choice>
  </mc:AlternateContent>
  <xr:revisionPtr revIDLastSave="0" documentId="13_ncr:1_{7857587A-E240-4F7D-B787-3F3EC7CBE2D9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PRESUPUESTO GENERAL" sheetId="11" r:id="rId1"/>
    <sheet name="APU1" sheetId="10" r:id="rId2"/>
    <sheet name="APU 2" sheetId="17" r:id="rId3"/>
    <sheet name="APU 3" sheetId="18" r:id="rId4"/>
    <sheet name="APU 4" sheetId="19" r:id="rId5"/>
    <sheet name="ANALISIS DE COTIZACIONES" sheetId="16" r:id="rId6"/>
    <sheet name="CRONOGRAMA" sheetId="15" r:id="rId7"/>
  </sheets>
  <definedNames>
    <definedName name="_xlnm._FilterDatabase" localSheetId="5" hidden="1">'ANALISIS DE COTIZACIONES'!$B$5:$S$63</definedName>
    <definedName name="Ari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6" l="1"/>
  <c r="G7" i="16"/>
  <c r="G8" i="16"/>
  <c r="G9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P9" i="16"/>
  <c r="M32" i="16"/>
  <c r="P61" i="16"/>
  <c r="P62" i="16"/>
  <c r="P60" i="16"/>
  <c r="M61" i="16"/>
  <c r="M62" i="16"/>
  <c r="M60" i="16"/>
  <c r="J61" i="16"/>
  <c r="R61" i="16" s="1"/>
  <c r="S61" i="16" s="1"/>
  <c r="J62" i="16"/>
  <c r="R62" i="16" s="1"/>
  <c r="S62" i="16" s="1"/>
  <c r="J60" i="16"/>
  <c r="R60" i="16" s="1"/>
  <c r="S60" i="16" s="1"/>
  <c r="P44" i="16"/>
  <c r="M44" i="16"/>
  <c r="J44" i="16"/>
  <c r="R44" i="16" s="1"/>
  <c r="S44" i="16" s="1"/>
  <c r="P32" i="16"/>
  <c r="J32" i="16"/>
  <c r="R32" i="16" s="1"/>
  <c r="S32" i="16" s="1"/>
  <c r="P29" i="16"/>
  <c r="M29" i="16"/>
  <c r="J29" i="16"/>
  <c r="R29" i="16" s="1"/>
  <c r="S29" i="16" s="1"/>
  <c r="P23" i="16"/>
  <c r="M23" i="16"/>
  <c r="J23" i="16"/>
  <c r="R23" i="16" s="1"/>
  <c r="S23" i="16" s="1"/>
  <c r="P21" i="16"/>
  <c r="M21" i="16"/>
  <c r="J21" i="16"/>
  <c r="R21" i="16" s="1"/>
  <c r="S21" i="16" s="1"/>
  <c r="P15" i="16"/>
  <c r="M15" i="16"/>
  <c r="J15" i="16"/>
  <c r="P10" i="16"/>
  <c r="M10" i="16"/>
  <c r="J10" i="16"/>
  <c r="G7" i="17"/>
  <c r="G8" i="17"/>
  <c r="G16" i="18"/>
  <c r="G34" i="19"/>
  <c r="G35" i="19"/>
  <c r="G36" i="19"/>
  <c r="G18" i="17"/>
  <c r="G25" i="18"/>
  <c r="G18" i="19"/>
  <c r="G22" i="18"/>
  <c r="G27" i="10"/>
  <c r="G22" i="10"/>
  <c r="J47" i="16"/>
  <c r="R47" i="16" s="1"/>
  <c r="S47" i="16" s="1"/>
  <c r="M42" i="16"/>
  <c r="J42" i="16"/>
  <c r="P6" i="16"/>
  <c r="P58" i="16"/>
  <c r="P59" i="16"/>
  <c r="M58" i="16"/>
  <c r="M59" i="16"/>
  <c r="J58" i="16"/>
  <c r="R58" i="16" s="1"/>
  <c r="S58" i="16" s="1"/>
  <c r="J59" i="16"/>
  <c r="R59" i="16" s="1"/>
  <c r="S59" i="16" s="1"/>
  <c r="J7" i="16"/>
  <c r="M7" i="16"/>
  <c r="P7" i="16"/>
  <c r="J8" i="16"/>
  <c r="M8" i="16"/>
  <c r="P8" i="16"/>
  <c r="J9" i="16"/>
  <c r="M9" i="16"/>
  <c r="J11" i="16"/>
  <c r="M11" i="16"/>
  <c r="P11" i="16"/>
  <c r="J12" i="16"/>
  <c r="M12" i="16"/>
  <c r="P12" i="16"/>
  <c r="J13" i="16"/>
  <c r="M13" i="16"/>
  <c r="P13" i="16"/>
  <c r="J14" i="16"/>
  <c r="M14" i="16"/>
  <c r="P14" i="16"/>
  <c r="J16" i="16"/>
  <c r="M16" i="16"/>
  <c r="P16" i="16"/>
  <c r="J17" i="16"/>
  <c r="M17" i="16"/>
  <c r="P17" i="16"/>
  <c r="J18" i="16"/>
  <c r="M18" i="16"/>
  <c r="P18" i="16"/>
  <c r="J19" i="16"/>
  <c r="M19" i="16"/>
  <c r="P19" i="16"/>
  <c r="J20" i="16"/>
  <c r="M20" i="16"/>
  <c r="P20" i="16"/>
  <c r="J22" i="16"/>
  <c r="M22" i="16"/>
  <c r="P22" i="16"/>
  <c r="J24" i="16"/>
  <c r="M24" i="16"/>
  <c r="P24" i="16"/>
  <c r="J25" i="16"/>
  <c r="M25" i="16"/>
  <c r="P25" i="16"/>
  <c r="J26" i="16"/>
  <c r="M26" i="16"/>
  <c r="P26" i="16"/>
  <c r="J27" i="16"/>
  <c r="M27" i="16"/>
  <c r="P27" i="16"/>
  <c r="J28" i="16"/>
  <c r="M28" i="16"/>
  <c r="P28" i="16"/>
  <c r="J30" i="16"/>
  <c r="M30" i="16"/>
  <c r="P30" i="16"/>
  <c r="J31" i="16"/>
  <c r="M31" i="16"/>
  <c r="P31" i="16"/>
  <c r="J33" i="16"/>
  <c r="M33" i="16"/>
  <c r="P33" i="16"/>
  <c r="J34" i="16"/>
  <c r="M34" i="16"/>
  <c r="P34" i="16"/>
  <c r="J35" i="16"/>
  <c r="M35" i="16"/>
  <c r="P35" i="16"/>
  <c r="J36" i="16"/>
  <c r="M36" i="16"/>
  <c r="P36" i="16"/>
  <c r="J37" i="16"/>
  <c r="M37" i="16"/>
  <c r="P37" i="16"/>
  <c r="J38" i="16"/>
  <c r="M38" i="16"/>
  <c r="P38" i="16"/>
  <c r="J39" i="16"/>
  <c r="M39" i="16"/>
  <c r="P39" i="16"/>
  <c r="J40" i="16"/>
  <c r="M40" i="16"/>
  <c r="P40" i="16"/>
  <c r="J41" i="16"/>
  <c r="M41" i="16"/>
  <c r="P41" i="16"/>
  <c r="P42" i="16"/>
  <c r="J43" i="16"/>
  <c r="M43" i="16"/>
  <c r="P43" i="16"/>
  <c r="J45" i="16"/>
  <c r="M45" i="16"/>
  <c r="P45" i="16"/>
  <c r="J46" i="16"/>
  <c r="M46" i="16"/>
  <c r="P46" i="16"/>
  <c r="M47" i="16"/>
  <c r="P47" i="16"/>
  <c r="J48" i="16"/>
  <c r="M48" i="16"/>
  <c r="P48" i="16"/>
  <c r="J49" i="16"/>
  <c r="M49" i="16"/>
  <c r="P49" i="16"/>
  <c r="J50" i="16"/>
  <c r="M50" i="16"/>
  <c r="P50" i="16"/>
  <c r="J51" i="16"/>
  <c r="M51" i="16"/>
  <c r="P51" i="16"/>
  <c r="J52" i="16"/>
  <c r="M52" i="16"/>
  <c r="P52" i="16"/>
  <c r="J53" i="16"/>
  <c r="M53" i="16"/>
  <c r="P53" i="16"/>
  <c r="J54" i="16"/>
  <c r="M54" i="16"/>
  <c r="P54" i="16"/>
  <c r="J55" i="16"/>
  <c r="M55" i="16"/>
  <c r="P55" i="16"/>
  <c r="J56" i="16"/>
  <c r="M56" i="16"/>
  <c r="P56" i="16"/>
  <c r="J57" i="16"/>
  <c r="M57" i="16"/>
  <c r="P57" i="16"/>
  <c r="M6" i="16"/>
  <c r="J6" i="16"/>
  <c r="G33" i="19"/>
  <c r="G32" i="19"/>
  <c r="G31" i="19"/>
  <c r="G30" i="19"/>
  <c r="G29" i="19"/>
  <c r="G28" i="19"/>
  <c r="G27" i="19"/>
  <c r="G26" i="19"/>
  <c r="G25" i="19"/>
  <c r="R42" i="16" l="1"/>
  <c r="S42" i="16" s="1"/>
  <c r="R17" i="16"/>
  <c r="S17" i="16" s="1"/>
  <c r="R41" i="16"/>
  <c r="S41" i="16" s="1"/>
  <c r="R12" i="16"/>
  <c r="S12" i="16" s="1"/>
  <c r="R39" i="16"/>
  <c r="S39" i="16" s="1"/>
  <c r="R38" i="16"/>
  <c r="S38" i="16" s="1"/>
  <c r="R14" i="16"/>
  <c r="S14" i="16" s="1"/>
  <c r="R26" i="16"/>
  <c r="S26" i="16" s="1"/>
  <c r="R30" i="16"/>
  <c r="S30" i="16" s="1"/>
  <c r="R51" i="16"/>
  <c r="S51" i="16" s="1"/>
  <c r="R49" i="16"/>
  <c r="S49" i="16" s="1"/>
  <c r="R57" i="16"/>
  <c r="S57" i="16" s="1"/>
  <c r="R56" i="16"/>
  <c r="S56" i="16" s="1"/>
  <c r="R24" i="16"/>
  <c r="S24" i="16" s="1"/>
  <c r="R46" i="16"/>
  <c r="S46" i="16" s="1"/>
  <c r="R54" i="16"/>
  <c r="S54" i="16" s="1"/>
  <c r="R8" i="16"/>
  <c r="S8" i="16" s="1"/>
  <c r="R19" i="16"/>
  <c r="S19" i="16" s="1"/>
  <c r="R15" i="16"/>
  <c r="S15" i="16" s="1"/>
  <c r="R52" i="16"/>
  <c r="S52" i="16" s="1"/>
  <c r="R18" i="16"/>
  <c r="S18" i="16" s="1"/>
  <c r="R28" i="16"/>
  <c r="S28" i="16" s="1"/>
  <c r="R50" i="16"/>
  <c r="S50" i="16" s="1"/>
  <c r="R16" i="16"/>
  <c r="S16" i="16" s="1"/>
  <c r="R27" i="16"/>
  <c r="S27" i="16" s="1"/>
  <c r="R37" i="16"/>
  <c r="S37" i="16" s="1"/>
  <c r="R13" i="16"/>
  <c r="S13" i="16" s="1"/>
  <c r="R25" i="16"/>
  <c r="S25" i="16" s="1"/>
  <c r="R36" i="16"/>
  <c r="S36" i="16" s="1"/>
  <c r="R35" i="16"/>
  <c r="S35" i="16" s="1"/>
  <c r="R11" i="16"/>
  <c r="S11" i="16" s="1"/>
  <c r="R55" i="16"/>
  <c r="S55" i="16" s="1"/>
  <c r="R22" i="16"/>
  <c r="S22" i="16" s="1"/>
  <c r="R45" i="16"/>
  <c r="S45" i="16" s="1"/>
  <c r="R34" i="16"/>
  <c r="S34" i="16" s="1"/>
  <c r="R20" i="16"/>
  <c r="S20" i="16" s="1"/>
  <c r="R33" i="16"/>
  <c r="S33" i="16" s="1"/>
  <c r="R53" i="16"/>
  <c r="S53" i="16" s="1"/>
  <c r="R31" i="16"/>
  <c r="S31" i="16" s="1"/>
  <c r="R7" i="16"/>
  <c r="S7" i="16" s="1"/>
  <c r="R48" i="16"/>
  <c r="S48" i="16" s="1"/>
  <c r="R43" i="16"/>
  <c r="S43" i="16" s="1"/>
  <c r="R40" i="16"/>
  <c r="S40" i="16" s="1"/>
  <c r="R9" i="16"/>
  <c r="S9" i="16" s="1"/>
  <c r="R10" i="16"/>
  <c r="P63" i="16"/>
  <c r="M63" i="16"/>
  <c r="J63" i="16"/>
  <c r="R6" i="16"/>
  <c r="S6" i="16" s="1"/>
  <c r="G8" i="19"/>
  <c r="G9" i="19"/>
  <c r="G10" i="19"/>
  <c r="G11" i="19"/>
  <c r="G12" i="19"/>
  <c r="G13" i="19"/>
  <c r="G14" i="19"/>
  <c r="G15" i="19"/>
  <c r="G16" i="19"/>
  <c r="G17" i="19"/>
  <c r="G19" i="19"/>
  <c r="G20" i="19"/>
  <c r="G21" i="19"/>
  <c r="G22" i="19"/>
  <c r="G23" i="19"/>
  <c r="G24" i="19"/>
  <c r="S10" i="16" l="1"/>
  <c r="F10" i="16"/>
  <c r="G10" i="16" s="1"/>
  <c r="G63" i="16" s="1"/>
  <c r="S63" i="16"/>
  <c r="G51" i="19"/>
  <c r="G53" i="19" s="1"/>
  <c r="G48" i="19"/>
  <c r="G44" i="19"/>
  <c r="G7" i="19"/>
  <c r="G37" i="19" s="1"/>
  <c r="G56" i="19" l="1"/>
  <c r="F9" i="11" s="1"/>
  <c r="G9" i="11" s="1"/>
  <c r="G17" i="18"/>
  <c r="G18" i="18"/>
  <c r="G19" i="18"/>
  <c r="G20" i="18"/>
  <c r="G21" i="18"/>
  <c r="G23" i="18"/>
  <c r="G24" i="18"/>
  <c r="G15" i="18"/>
  <c r="G26" i="18" s="1"/>
  <c r="G15" i="17"/>
  <c r="G16" i="17"/>
  <c r="G17" i="17"/>
  <c r="G14" i="17"/>
  <c r="G19" i="17" s="1"/>
  <c r="G26" i="10"/>
  <c r="G25" i="10"/>
  <c r="G24" i="10"/>
  <c r="G23" i="10" l="1"/>
  <c r="G21" i="10"/>
  <c r="G33" i="18"/>
  <c r="G35" i="18" s="1"/>
  <c r="G30" i="18"/>
  <c r="G7" i="18"/>
  <c r="G9" i="18" s="1"/>
  <c r="G38" i="18" l="1"/>
  <c r="F8" i="11" s="1"/>
  <c r="G8" i="11" s="1"/>
  <c r="G14" i="10" l="1"/>
  <c r="G13" i="10"/>
  <c r="G15" i="10" s="1"/>
  <c r="G7" i="10"/>
  <c r="G18" i="10" l="1"/>
  <c r="G26" i="17" l="1"/>
  <c r="G28" i="17" s="1"/>
  <c r="G19" i="10"/>
  <c r="G28" i="10" s="1"/>
  <c r="G20" i="10"/>
  <c r="G8" i="10"/>
  <c r="G23" i="17"/>
  <c r="G31" i="17" s="1"/>
  <c r="F7" i="11" s="1"/>
  <c r="G7" i="11" l="1"/>
  <c r="G10" i="10"/>
  <c r="G40" i="10" s="1"/>
  <c r="F6" i="11" s="1"/>
  <c r="G6" i="11" l="1"/>
  <c r="G10" i="11" s="1"/>
</calcChain>
</file>

<file path=xl/sharedStrings.xml><?xml version="1.0" encoding="utf-8"?>
<sst xmlns="http://schemas.openxmlformats.org/spreadsheetml/2006/main" count="476" uniqueCount="133">
  <si>
    <t>ITEM</t>
  </si>
  <si>
    <t>UNIDAD</t>
  </si>
  <si>
    <t>CRONOGRAMA DE ACTIVIDADES</t>
  </si>
  <si>
    <t>REPÚBLICA DE COLOMBIA
DEPARTAMENTO DEL PUTUMAYO
MUNICIPIO PUERTO ASÍS
ALCALDÍA MUNICIPAL</t>
  </si>
  <si>
    <t>Tiempo de ejecución</t>
  </si>
  <si>
    <t>ANALISIS DE LAS COTIZACIONES RECIBIDAS</t>
  </si>
  <si>
    <t>CANT</t>
  </si>
  <si>
    <t xml:space="preserve">V/R TOTAL </t>
  </si>
  <si>
    <t>Unidad</t>
  </si>
  <si>
    <t>Descripción</t>
  </si>
  <si>
    <t>Cantidad</t>
  </si>
  <si>
    <t>ítem</t>
  </si>
  <si>
    <t>Valor Unitario</t>
  </si>
  <si>
    <t>Valor total</t>
  </si>
  <si>
    <t>Sub- Total</t>
  </si>
  <si>
    <t>VALOR TOTAL ACTIVIDAD</t>
  </si>
  <si>
    <t>I. MATERIALES</t>
  </si>
  <si>
    <t>II. GASTOS LOGISTICOS</t>
  </si>
  <si>
    <t>IV. TRANSPORTE</t>
  </si>
  <si>
    <t>V. MANO DE OBRA</t>
  </si>
  <si>
    <t>III. HERRAMIENTAS Y EQUIPOS</t>
  </si>
  <si>
    <t>NOMBRE DEL PROYECTO</t>
  </si>
  <si>
    <t>PRESUPUESTO GENERAL</t>
  </si>
  <si>
    <t xml:space="preserve"> Unidad de medida</t>
  </si>
  <si>
    <t>TOTAL</t>
  </si>
  <si>
    <t>Aprobó</t>
  </si>
  <si>
    <t>__________________________________________</t>
  </si>
  <si>
    <t xml:space="preserve">CARLOS ORLANDO LINARES BURGOS </t>
  </si>
  <si>
    <t xml:space="preserve">Secretaria de Gobierno Municipal </t>
  </si>
  <si>
    <t>Revisó</t>
  </si>
  <si>
    <t>Carlos Orlando Linares Burgos - Secretario de Gobierno Municipal</t>
  </si>
  <si>
    <t>Elaboró</t>
  </si>
  <si>
    <t>Los arriba firmantes declaramos que hemos realizado el presente documento y los hemos encontrado ajustado a las normas y disposiciones legales y/o técnicas vigentes y por tanto, bajo nuestra responsabilidad lo presentamos para firmar.</t>
  </si>
  <si>
    <t>DETALLE DEL SERVICIO</t>
  </si>
  <si>
    <t>V/R UNT</t>
  </si>
  <si>
    <t>V/R UNIT CON IVA</t>
  </si>
  <si>
    <t>TOTAL CON IVA</t>
  </si>
  <si>
    <t>V/R TOTAL CON IVA</t>
  </si>
  <si>
    <t xml:space="preserve">TOTAL </t>
  </si>
  <si>
    <t>Janeth Mora Benavides - Apoyo a la Secretaria de Gobierno seguimiento de Proyectos</t>
  </si>
  <si>
    <t xml:space="preserve">Fernanda Lorena Bastidas Arias- Apoyo Administratvio SGM </t>
  </si>
  <si>
    <t xml:space="preserve">No. </t>
  </si>
  <si>
    <t>Descripción Actividad</t>
  </si>
  <si>
    <t xml:space="preserve">Unidad </t>
  </si>
  <si>
    <t>FORTALECIMIENTO DE LA CAPACIDAD OPERATIVA Y DOTACIÓN DE LA COMISARIA DE FAMILIA PARA LA PROMOCIÓN DE LA CONVIVENCIA Y EL RESPETO DE LOS DERECHOS CIUDADANOS EN EL MUNICIPIO DE PUERTO ASIS.</t>
  </si>
  <si>
    <t xml:space="preserve">Dotación/Instalación </t>
  </si>
  <si>
    <t xml:space="preserve">Dotación </t>
  </si>
  <si>
    <t xml:space="preserve"> Mes 1</t>
  </si>
  <si>
    <t xml:space="preserve"> Mes 2</t>
  </si>
  <si>
    <t>MEDIDAS DE TENDENCIA</t>
  </si>
  <si>
    <t xml:space="preserve">PROMEDIO </t>
  </si>
  <si>
    <t>V/R UNIT IVA INCLUIDO</t>
  </si>
  <si>
    <t>V/R TOTAL IVA INCLUIDO</t>
  </si>
  <si>
    <t>TOTAL PROMEDIO</t>
  </si>
  <si>
    <t>RESMA DE PAPEL TAMAÑO CARTA -BLANCA</t>
  </si>
  <si>
    <t xml:space="preserve">CARPETA BLANCA 4 ALAS TAMAÑO OFICIO </t>
  </si>
  <si>
    <t>CAJAS DE CARTON PARA ARCHIVO X200 CM (N° 12)</t>
  </si>
  <si>
    <t>GANCHO CLIPS DE COLORES PLASTICOS X 100</t>
  </si>
  <si>
    <t>BANDERITAS SEPARADORAS ADHESIVAS DE COLORES X 100</t>
  </si>
  <si>
    <t xml:space="preserve">PAQUETE </t>
  </si>
  <si>
    <t xml:space="preserve">LAPICEROS COLOR NEGRO SEMIGEL CAJA X 12 UNIDADES </t>
  </si>
  <si>
    <t xml:space="preserve">LAPIZ N° 2 REF MIRADO HB
</t>
  </si>
  <si>
    <t xml:space="preserve">CAJA </t>
  </si>
  <si>
    <t xml:space="preserve">TAJALAPIZ METALICO CAJA POR 24 UNIDADES </t>
  </si>
  <si>
    <t xml:space="preserve">NOTAS ADHESIVAS X 400 HOJAS X 76*76 MM COLORES </t>
  </si>
  <si>
    <t xml:space="preserve">BORRADOR DE NATA CAJA X 20 UNIDADES </t>
  </si>
  <si>
    <t xml:space="preserve">PERFORADORA INDUSTRIAL DE 2 HUECOS OE-354 PERFORADORA HASTA 65 HOJAS </t>
  </si>
  <si>
    <t>COSEDORA SEMI-INDUSTRIAL 70 H. REF. Oe-324</t>
  </si>
  <si>
    <t xml:space="preserve">SEPARADORES PLASTICOS </t>
  </si>
  <si>
    <t xml:space="preserve">TIJERAS DE OFICINA GRANDE 8.5 PULGADAS </t>
  </si>
  <si>
    <t xml:space="preserve">UNIDAD </t>
  </si>
  <si>
    <t xml:space="preserve">HUELLERO DACTILAR </t>
  </si>
  <si>
    <t xml:space="preserve">CLIP METALICO MARIPOSA X 50 UNIDADES </t>
  </si>
  <si>
    <t xml:space="preserve">GANCHO LEGALADOR PLASTICO BOLSAS X 20 </t>
  </si>
  <si>
    <t xml:space="preserve">TABLA DE APOYO PLANILLERA PLASTICA </t>
  </si>
  <si>
    <t>TABLA LEGAJADORA A4 CON TAPA (PORTADOCUMENTOS)</t>
  </si>
  <si>
    <t xml:space="preserve">MARCADORES PERMANENTES X 10 UNIDADES </t>
  </si>
  <si>
    <t xml:space="preserve">MARCADORES BORRABLES SURTIDOS PARA TABLERO CAJA X 12 UNIDADES </t>
  </si>
  <si>
    <t xml:space="preserve">RESALTADORES CAJA X 12 UNIDADES COLORES SURTIDOS </t>
  </si>
  <si>
    <t xml:space="preserve">BORRADOR PARA TABLERO ACRILICO </t>
  </si>
  <si>
    <t>COLBÓN LIQUIDÓ X 250 GRS.</t>
  </si>
  <si>
    <t xml:space="preserve">IMPRESORA LASER MULTIFUNCIONAL IM 430+ TONER DE 7000 COPIAS, 32 PP,-USB-ADDF-RED-DUPLEX </t>
  </si>
  <si>
    <t xml:space="preserve">COMPUTADOR TODO EN UNO. PROCESADOR INTEL CORE I5, DOCEAVA GENERACIÓN, DISCO SOLIDO DE 1TB SSD, RAM DE 16GB, PANTALLA HASTA 27"- LICENCIA WINDOWS 11 PRO </t>
  </si>
  <si>
    <t>SERVIDOR DE ALMACENAMIENTO EN RED (NAS): DISPOSITIVO DE ALMACENAMIENTO DE ESCRITORIO CON CAPACIDAD MÍNIMA DE DOS (2) BAHÍAS, PROCESADOR MULTINÚCLEO DE 64 BITS Y SOPORTE PARA ARREGLOS DE DISCOS (RAID). INCLUYE SISTEMA OPERATIVO CON INTERFAZ DE ADMINISTRACIÓN WEB, MOTOR DE CIFRADO POR HARDWARE PARA SEGURIDAD DE LA INFORMACIÓN Y CAPACIDAD DE EXPANSIÓN DE ALMACENAMIENTO INTERNA O EXTERNA.</t>
  </si>
  <si>
    <t>SCANER DS-530, ALIMENTACIÓN VERTICAL, ESCANER DUPLEX A COLOR, RESOLUCIÓN OPTICA: 600 DPI, RESOLUCIÓN MAXIMA, 1200 DPL</t>
  </si>
  <si>
    <t>ROUTER ARCHER AX73 WI-FI DOBLE BANDA COLOR NEGRO</t>
  </si>
  <si>
    <t xml:space="preserve"> PROYECTOR  POWERLITE E24 3600 LUMENS 110V</t>
  </si>
  <si>
    <t>SWITCH  TL-SG1210MPE 10 PUERTOS CON 8 PUERTOS POE</t>
  </si>
  <si>
    <t>SUMINISTRO E INSTALACIÓN DE DIVISIÓN DE ACCESO INSTITUCIONAL CON PERFILERÍA EN ALUMINIO ARQUITECTÓNICO DE ALTA RESISTENCIA (LÍNEA DE 3" O SUPERIOR) Y ACABADO EN PINTURA ELECTROSTÁTICA. ESTRUCTURA CONFIGURADA CON CUATRO (4) NAVES (DOS FIJAS Y DOS CORREDIZAS), UTILIZANDO VIDRIO DE SEGURIDAD TEMPLADO DE MÍNIMO 8 MM CON BORDES PULIDOS. INCLUYE SISTEMA DE RODAMIENTOS DE ALTA DURABILIDAD PARA TRÁFICO PESADO, CERRADURA DE SEGURIDAD, JALADERAS DE ACERO INOXIDABLE, EMPAQUES SELLANTES, HERRAJES, ANCLAJES Y SELLADO PERIMETRAL CON SILICONA ANTIHONGOS DE ALTA ADHERENCIA.</t>
  </si>
  <si>
    <t>UNIDAD DE PODER ININTERRUMPIDO (UPS)  CAPACIDAD MÍNIMA DE 900 VA / 480 W Y TOPOLOGÍA DE LÍNEA INTERACTIVA CON REGULADOR AUTOMÁTICO DE VOLTAJE (AVR). MÍNIMO SEIS (6) TOMAS CON RESPALDO DE BATERÍA Y PROTECCIÓN CONTRA SOBRETENSIONES.</t>
  </si>
  <si>
    <t>SUMINISTRO E INSTLACIÓN AIRES ACONDICIONADOS 18000 BTU</t>
  </si>
  <si>
    <t>SISTEMA INTEGRADO DE PURIFICACIÓN Y HUMIDIFICACIÓN DE AIRE (2 EN 1) SUMINISTRO Y PUESTA EN MARCHA DE UN DISPOSITIVO DE CLIMATIZACIÓN PARA ENTORNOS INSTITUCIONALES U OFICINAS, CON FUNCIONES COMBINADAS DE PURIFICACIÓN DE AIRE MEDIANTE FILTROS DE ALTA EFICIENCIA Y HUMIDIFICACIÓN REGULADA.</t>
  </si>
  <si>
    <t>DISPENSADOR DE AGUA TIPO PEDESTAL CON GABINETE SUMINISTRO Y PUESTA EN MARCHA DE UN DISPENSADOR DE AGUA DE PISO (TIPO PEDESTAL) COMPATIBLE CON BOTELLONES ESTÁNDAR, EQUIPADO CON SISTEMA DE ENFRIAMIENTO POR COMPRESOR Y SUMINISTRO DE AGUA A DIFERENTES TEMPERATURAS (FRÍA, CALIENTE Y AMBIENTE).</t>
  </si>
  <si>
    <t>SILLA ERGONÓMICA TIPO GERENCIAL- TIPO, SILLA DE ESCRITORIO. REPOSADERAS, ESTRUCTURA METALICA, MATERIAL TAPIZ, MALLA, PESO MAXIMO SOPORTADO, 90KG. CON RODAMIENTO APOYADOS, ASIENTO ACOLCHONADO, SUISTEMA DE ELEVACIÓN NEUMATICA.</t>
  </si>
  <si>
    <t>APOYO REPOSAPIÉS ERGONÓMICO AJUSTABLE PARA PUESTO DE TRABAJO CON SUPERFICIE ANTIDESLIZANTE, BASE ESTABLE Y SISTEMA DE INCLINACIÓN REGULABLE.</t>
  </si>
  <si>
    <t>ESCRITORIO OFFICEMADERA PROCESADA (COMO MDP, MDF O AGLOMERADO)  3 CAJONES 1 PUERTA LARGO: 136 CM, ALTURA: 77 CM, PROFUNDIDAD: 45 CM</t>
  </si>
  <si>
    <t>ARCHIVADOR METÁLICO VERTICAL DE CUATRO (4) GAVETAS: ESTRUCTURA EN LÁMINA DE ACERO COLD ROLLED CON ACABADO EN PINTURA ELECTROSTÁTICA DE ALTA RESISTENCIA. DIMENSIONES APROXIMADAS DE 136 CM DE ALTO, 47 CM DE ANCHO Y 60 CM DE FONDO.</t>
  </si>
  <si>
    <t>ARMARIO METÁLICO PARA ARCHIVO DE DOS (2) PUERTAS, CON DOS PUERTAS BATIENTES REFORZADAS CON CERRADURA DE MANIJA Y LLAVE, MÍNIMO TRES (3) NIVELES DE ENTREPAÑOS INTERNOS PARA ORGANIZACIÓN DE CARPETAS Y DIMENSIONES APROXIMADAS DE 160 CM DE ALTO, 92 CM DE ANCHO Y 45 CM DE FONDO.</t>
  </si>
  <si>
    <t>BANCADA (TÁNDEM) PARA SALA DE ESPERA DE CUATRO (4) PUESTOS CAPACIDAD DE CARGA MÍNIMA DE 110 KG POR PUESTO Y DIMENSIONES TOTALES APROXIMADAS DE 235 CM A 245 CM DE ANCHO.</t>
  </si>
  <si>
    <t xml:space="preserve"> SUMINISTRO E INSTALACIÓN DE PELÍCULA DE POLIÉSTER INSTITUCIONAL DE ALTA RESISTENCIA PARA APROXIMADAMENTE 19 METROS CUADRADOS DE VENTANERÍA. DEBE OFRECER UN FILTRO UV MÍNIMO DEL 99%, REDUCCIÓN DE CALOR SUPERIOR AL 40% Y TONO DE PRIVACIDAD MEDIO U OSCURO</t>
  </si>
  <si>
    <t>LAPIZ N° 2 REF MIRADO HB</t>
  </si>
  <si>
    <t>COSEDORA SEMI-INDUSTRIAL 70 H. REF. OE-324</t>
  </si>
  <si>
    <t>VITRINA INFORMATIVA (CARTELERA) DE PARED CON SEGURIDAD-MARCO Y ESTRUCTURA: FABRICADA EN MADERA MACIZA O LAMINADA DE ALTA DENSIDAD, CON TRATAMIENTO ANTIPOLILLA Y ACABADOS EN BARNIZ DE ALTA RESISTENCIA O PINTURA INSTITUCIONAL.-</t>
  </si>
  <si>
    <t>SUMINISTRO E INSTALACIÓN DE PELÍCULA DE POLIÉSTER INSTITUCIONAL DE ALTA RESISTENCIA PARA APROXIMADAMENTE 19 METROS CUADRADOS DE VENTANERÍA. DEBE OFRECER UN FILTRO UV MÍNIMO DEL 99%, REDUCCIÓN DE CALOR SUPERIOR AL 40% Y TONO DE PRIVACIDAD MEDIO U OSCURO</t>
  </si>
  <si>
    <t>PEGANTE EN BARRA X 270</t>
  </si>
  <si>
    <t xml:space="preserve">Tablero Acrilico </t>
  </si>
  <si>
    <t xml:space="preserve"> MOUSE INALAMBRICO BLUETOOTH RECARGABLE ERGO 9000s PRO</t>
  </si>
  <si>
    <t xml:space="preserve">SILLA FIJA INTERLOCUTOR, TAPIZADO EN CUERO COLOR NEGRO </t>
  </si>
  <si>
    <t xml:space="preserve"> ARCHIVADOR DE OFICINA ORGANIZADOR DE ESCRITARIO DE 4 NIVEL </t>
  </si>
  <si>
    <t>PACK</t>
  </si>
  <si>
    <t>MASCARILLAS KN95 DESECHABLES ANTIPOLVOX 30 UNIDADES</t>
  </si>
  <si>
    <t xml:space="preserve">GUANTES DE NITRILO CAJA X100 UNIDADES M NEGRO </t>
  </si>
  <si>
    <t>BATA QUIRURGICA PACK X 10 TELA ANTIFLUIDOS</t>
  </si>
  <si>
    <t xml:space="preserve"> TABLERO ACRILICO CON TRIPODE 1.20 X 80 FERFIL EN ALUMINIO</t>
  </si>
  <si>
    <t xml:space="preserve">PANTALLA DE PROYECCIÓN PORTÁTIL CON SOPORTE TIPO TRÍPODE </t>
  </si>
  <si>
    <t xml:space="preserve">LAMPARAS PANEL RENDONDO DE EMPOTRAR 12W900MLLUZ BLANCA </t>
  </si>
  <si>
    <t>TABLERO ACRILICO CON TRIPODE 1.20 X 80 FERFIL EN ALUMINIO</t>
  </si>
  <si>
    <t xml:space="preserve"> ARCHIVADOR DE OFICINA ORGANIZADOR DE ESCRITARIO DE 4 NIVELES </t>
  </si>
  <si>
    <t>PERFORADORA DE PAPEL 1038 RANK</t>
  </si>
  <si>
    <t xml:space="preserve"> IMPRESORA L6490 MULTICOLOR </t>
  </si>
  <si>
    <t>Dotar  y Puesta en Marcha de Equipos Tecnológicos y de Cómputo para la Comisaría de Familia.</t>
  </si>
  <si>
    <t>Dotar   e Instalación de Equipos de Climatización, Acondicionamiento Ambiental y Divisiones Modulares.</t>
  </si>
  <si>
    <t>Dotar  de Mobiliario, Muebles de Oficina y Elementos de Privacidad Institucional.</t>
  </si>
  <si>
    <t>Suministrar de Papelería, Materiales de Oficina e Insumos Operativos</t>
  </si>
  <si>
    <t>IMPRESORA LASER MULTIFUNCIONAL IM 430+ TONER DE 7000 COPIAS, 32 PP,-USB-ADDF-RED-DUPLEX - INCLUYA TÓNER  IM430 IM 430 418126 IM430F P502 PARA IMPRESORA, TINTA NEGRA</t>
  </si>
  <si>
    <t xml:space="preserve"> IMPRESORA L6490 MULTICOLOR - INCLUYA KIT TINTA DYE UNIVERSAL X4 1L NEGRO AZUL MAGENTA AMARILLO PACK 4 UNIVERSAL PARA TODAS LAS IMPRESORAS</t>
  </si>
  <si>
    <t>Suministrar Papelería, Materiales de Oficina e Insumos Operativos</t>
  </si>
  <si>
    <t xml:space="preserve"> Cotización No. 01                                 </t>
  </si>
  <si>
    <t xml:space="preserve"> Cotización No. 02                                                                                                      </t>
  </si>
  <si>
    <t xml:space="preserve"> Cotización No. 03                             </t>
  </si>
  <si>
    <t xml:space="preserve">Janeth Mora Benavides  Apoyo Administratvio SGM </t>
  </si>
  <si>
    <t>74.519.355</t>
  </si>
  <si>
    <t xml:space="preserve">MARCADORES PERMANENTES DE COLOR NEGRO PUNTA FINA X 12 UNIDADES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</si>
</sst>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$&quot;#,##0.0"/>
    <numFmt numFmtId="166" formatCode="&quot;$&quot;#,##0"/>
    <numFmt numFmtId="167" formatCode="_-&quot;$&quot;\ * #,##0_-;\-&quot;$&quot;\ * #,##0_-;_-&quot;$&quot;\ * &quot;-&quot;??_-;_-@_-"/>
    <numFmt numFmtId="168" formatCode="_-* #,##0_-;\-* #,##0_-;_-* &quot;-&quot;??_-;_-@_-"/>
    <numFmt numFmtId="169" formatCode="_(&quot;$&quot;* #,##0_);_(&quot;$&quot;* \(#,##0\);_(&quot;$&quot;* &quot;-&quot;??_);_(@_)"/>
  </numFmts>
  <fonts count="3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Calibri"/>
      <family val="2"/>
      <scheme val="minor"/>
    </font>
    <font>
      <i/>
      <sz val="12"/>
      <name val="Arial Narrow"/>
      <family val="2"/>
    </font>
    <font>
      <sz val="9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Aptos Narrow"/>
      <family val="2"/>
    </font>
    <font>
      <sz val="11"/>
      <color theme="1"/>
      <name val="Aptos Narrow"/>
      <family val="2"/>
    </font>
    <font>
      <b/>
      <sz val="12"/>
      <color theme="1"/>
      <name val="Aptos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4" fillId="0" borderId="0"/>
    <xf numFmtId="9" fontId="4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" fillId="0" borderId="0"/>
    <xf numFmtId="0" fontId="1" fillId="0" borderId="0"/>
  </cellStyleXfs>
  <cellXfs count="282">
    <xf numFmtId="0" fontId="0" fillId="0" borderId="0" xfId="0"/>
    <xf numFmtId="0" fontId="6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4" fontId="16" fillId="0" borderId="12" xfId="4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6" borderId="14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5" fillId="6" borderId="27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7" fillId="0" borderId="0" xfId="0" applyFont="1"/>
    <xf numFmtId="0" fontId="0" fillId="0" borderId="0" xfId="0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167" fontId="14" fillId="5" borderId="1" xfId="4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6" borderId="36" xfId="0" applyFont="1" applyFill="1" applyBorder="1" applyAlignment="1">
      <alignment horizontal="center" vertical="center"/>
    </xf>
    <xf numFmtId="0" fontId="16" fillId="6" borderId="36" xfId="0" applyFont="1" applyFill="1" applyBorder="1" applyAlignment="1">
      <alignment horizontal="center" vertical="center" wrapText="1"/>
    </xf>
    <xf numFmtId="0" fontId="16" fillId="6" borderId="39" xfId="0" applyFont="1" applyFill="1" applyBorder="1" applyAlignment="1">
      <alignment horizontal="center" vertical="center"/>
    </xf>
    <xf numFmtId="168" fontId="6" fillId="0" borderId="0" xfId="5" applyNumberFormat="1" applyFont="1" applyAlignment="1">
      <alignment vertical="center"/>
    </xf>
    <xf numFmtId="43" fontId="6" fillId="0" borderId="0" xfId="0" applyNumberFormat="1" applyFont="1" applyAlignment="1">
      <alignment vertical="center"/>
    </xf>
    <xf numFmtId="167" fontId="17" fillId="5" borderId="1" xfId="4" applyNumberFormat="1" applyFont="1" applyFill="1" applyBorder="1" applyAlignment="1">
      <alignment horizontal="center" vertical="center"/>
    </xf>
    <xf numFmtId="0" fontId="15" fillId="6" borderId="36" xfId="0" applyFont="1" applyFill="1" applyBorder="1" applyAlignment="1">
      <alignment horizontal="center" vertical="center" wrapText="1"/>
    </xf>
    <xf numFmtId="0" fontId="15" fillId="6" borderId="39" xfId="0" applyFont="1" applyFill="1" applyBorder="1" applyAlignment="1">
      <alignment horizontal="center" vertical="center" wrapText="1"/>
    </xf>
    <xf numFmtId="0" fontId="2" fillId="0" borderId="0" xfId="6" applyAlignment="1">
      <alignment vertical="center"/>
    </xf>
    <xf numFmtId="0" fontId="22" fillId="0" borderId="0" xfId="6" applyFont="1" applyAlignment="1">
      <alignment vertical="top"/>
    </xf>
    <xf numFmtId="9" fontId="2" fillId="0" borderId="0" xfId="6" applyNumberFormat="1" applyAlignment="1">
      <alignment vertical="center"/>
    </xf>
    <xf numFmtId="0" fontId="7" fillId="0" borderId="0" xfId="6" applyFont="1" applyAlignment="1">
      <alignment vertical="center"/>
    </xf>
    <xf numFmtId="0" fontId="23" fillId="3" borderId="1" xfId="6" applyFont="1" applyFill="1" applyBorder="1" applyAlignment="1">
      <alignment horizontal="center" vertical="center" wrapText="1"/>
    </xf>
    <xf numFmtId="0" fontId="24" fillId="3" borderId="1" xfId="6" applyFont="1" applyFill="1" applyBorder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2" fillId="0" borderId="0" xfId="6"/>
    <xf numFmtId="1" fontId="22" fillId="0" borderId="0" xfId="6" applyNumberFormat="1" applyFont="1" applyAlignment="1">
      <alignment vertical="top"/>
    </xf>
    <xf numFmtId="166" fontId="27" fillId="0" borderId="1" xfId="6" applyNumberFormat="1" applyFont="1" applyBorder="1" applyAlignment="1">
      <alignment horizontal="right" vertical="center"/>
    </xf>
    <xf numFmtId="44" fontId="26" fillId="0" borderId="1" xfId="4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16" fillId="6" borderId="43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44" fontId="28" fillId="0" borderId="12" xfId="4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44" fontId="14" fillId="0" borderId="2" xfId="4" applyFont="1" applyBorder="1" applyAlignment="1">
      <alignment vertical="center"/>
    </xf>
    <xf numFmtId="44" fontId="14" fillId="0" borderId="31" xfId="4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44" fontId="14" fillId="0" borderId="1" xfId="4" applyFont="1" applyBorder="1" applyAlignment="1">
      <alignment vertical="center"/>
    </xf>
    <xf numFmtId="44" fontId="14" fillId="0" borderId="18" xfId="4" applyFont="1" applyBorder="1" applyAlignment="1">
      <alignment vertical="center"/>
    </xf>
    <xf numFmtId="44" fontId="16" fillId="0" borderId="18" xfId="4" applyFont="1" applyBorder="1" applyAlignment="1">
      <alignment vertical="center"/>
    </xf>
    <xf numFmtId="0" fontId="17" fillId="0" borderId="0" xfId="0" applyFon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 wrapText="1"/>
    </xf>
    <xf numFmtId="0" fontId="5" fillId="6" borderId="4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6" fontId="6" fillId="0" borderId="1" xfId="6" applyNumberFormat="1" applyFont="1" applyBorder="1" applyAlignment="1">
      <alignment horizontal="right" vertical="center"/>
    </xf>
    <xf numFmtId="166" fontId="29" fillId="6" borderId="41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vertical="center"/>
    </xf>
    <xf numFmtId="168" fontId="14" fillId="0" borderId="0" xfId="5" applyNumberFormat="1" applyFont="1" applyAlignment="1">
      <alignment vertical="center"/>
    </xf>
    <xf numFmtId="168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0" fontId="30" fillId="0" borderId="23" xfId="0" applyFont="1" applyBorder="1" applyAlignment="1">
      <alignment horizontal="center" vertical="center" wrapText="1"/>
    </xf>
    <xf numFmtId="0" fontId="29" fillId="6" borderId="28" xfId="0" applyFont="1" applyFill="1" applyBorder="1" applyAlignment="1">
      <alignment horizontal="center" vertical="center" wrapText="1"/>
    </xf>
    <xf numFmtId="166" fontId="29" fillId="6" borderId="44" xfId="0" applyNumberFormat="1" applyFont="1" applyFill="1" applyBorder="1" applyAlignment="1">
      <alignment horizontal="center" vertical="center" wrapText="1"/>
    </xf>
    <xf numFmtId="166" fontId="29" fillId="6" borderId="5" xfId="0" applyNumberFormat="1" applyFont="1" applyFill="1" applyBorder="1" applyAlignment="1">
      <alignment horizontal="center" vertical="center" wrapText="1"/>
    </xf>
    <xf numFmtId="166" fontId="30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164" fontId="3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center" vertical="center" wrapText="1"/>
    </xf>
    <xf numFmtId="167" fontId="1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14" fillId="0" borderId="1" xfId="0" applyFont="1" applyBorder="1"/>
    <xf numFmtId="0" fontId="14" fillId="5" borderId="1" xfId="0" applyFont="1" applyFill="1" applyBorder="1"/>
    <xf numFmtId="169" fontId="14" fillId="0" borderId="1" xfId="0" applyNumberFormat="1" applyFont="1" applyBorder="1" applyAlignment="1">
      <alignment vertical="center"/>
    </xf>
    <xf numFmtId="167" fontId="14" fillId="0" borderId="1" xfId="4" applyNumberFormat="1" applyFont="1" applyFill="1" applyBorder="1" applyAlignment="1">
      <alignment horizontal="center" vertical="center"/>
    </xf>
    <xf numFmtId="0" fontId="14" fillId="0" borderId="0" xfId="0" applyFont="1"/>
    <xf numFmtId="9" fontId="14" fillId="0" borderId="0" xfId="6" applyNumberFormat="1" applyFont="1" applyAlignment="1">
      <alignment vertical="center"/>
    </xf>
    <xf numFmtId="0" fontId="14" fillId="0" borderId="0" xfId="6" applyFont="1" applyAlignment="1">
      <alignment vertical="center"/>
    </xf>
    <xf numFmtId="0" fontId="32" fillId="0" borderId="0" xfId="6" applyFont="1" applyAlignment="1">
      <alignment horizontal="center" vertical="center" wrapText="1"/>
    </xf>
    <xf numFmtId="0" fontId="32" fillId="0" borderId="13" xfId="6" applyFont="1" applyBorder="1" applyAlignment="1">
      <alignment horizontal="center" vertical="center" wrapText="1"/>
    </xf>
    <xf numFmtId="165" fontId="32" fillId="0" borderId="0" xfId="6" applyNumberFormat="1" applyFont="1" applyAlignment="1">
      <alignment horizontal="center" vertical="center" wrapText="1"/>
    </xf>
    <xf numFmtId="0" fontId="14" fillId="0" borderId="0" xfId="6" applyFont="1" applyAlignment="1">
      <alignment vertical="center" wrapText="1"/>
    </xf>
    <xf numFmtId="0" fontId="32" fillId="3" borderId="1" xfId="6" applyFont="1" applyFill="1" applyBorder="1" applyAlignment="1">
      <alignment horizontal="center" vertical="center" wrapText="1"/>
    </xf>
    <xf numFmtId="0" fontId="32" fillId="0" borderId="21" xfId="6" applyFont="1" applyBorder="1" applyAlignment="1">
      <alignment horizontal="center" vertical="center" wrapText="1"/>
    </xf>
    <xf numFmtId="166" fontId="32" fillId="4" borderId="1" xfId="6" applyNumberFormat="1" applyFont="1" applyFill="1" applyBorder="1" applyAlignment="1">
      <alignment horizontal="center" vertical="center" wrapText="1"/>
    </xf>
    <xf numFmtId="165" fontId="32" fillId="4" borderId="1" xfId="6" applyNumberFormat="1" applyFont="1" applyFill="1" applyBorder="1" applyAlignment="1">
      <alignment horizontal="center" vertical="center" wrapText="1"/>
    </xf>
    <xf numFmtId="165" fontId="32" fillId="9" borderId="1" xfId="6" applyNumberFormat="1" applyFont="1" applyFill="1" applyBorder="1" applyAlignment="1">
      <alignment horizontal="center" vertical="center" wrapText="1"/>
    </xf>
    <xf numFmtId="165" fontId="32" fillId="10" borderId="1" xfId="6" applyNumberFormat="1" applyFont="1" applyFill="1" applyBorder="1" applyAlignment="1">
      <alignment horizontal="center" vertical="center" wrapText="1"/>
    </xf>
    <xf numFmtId="0" fontId="14" fillId="0" borderId="0" xfId="6" applyFont="1" applyAlignment="1">
      <alignment horizontal="center" vertical="center" wrapText="1"/>
    </xf>
    <xf numFmtId="0" fontId="16" fillId="13" borderId="1" xfId="7" applyFont="1" applyFill="1" applyBorder="1" applyAlignment="1">
      <alignment horizontal="center" vertical="center" wrapText="1"/>
    </xf>
    <xf numFmtId="0" fontId="14" fillId="0" borderId="0" xfId="6" applyFont="1"/>
    <xf numFmtId="166" fontId="16" fillId="11" borderId="1" xfId="6" applyNumberFormat="1" applyFont="1" applyFill="1" applyBorder="1"/>
    <xf numFmtId="165" fontId="16" fillId="11" borderId="1" xfId="6" applyNumberFormat="1" applyFont="1" applyFill="1" applyBorder="1"/>
    <xf numFmtId="0" fontId="16" fillId="0" borderId="0" xfId="6" applyFont="1"/>
    <xf numFmtId="0" fontId="16" fillId="2" borderId="1" xfId="7" applyFont="1" applyFill="1" applyBorder="1" applyAlignment="1">
      <alignment wrapText="1"/>
    </xf>
    <xf numFmtId="166" fontId="16" fillId="2" borderId="1" xfId="7" applyNumberFormat="1" applyFont="1" applyFill="1" applyBorder="1"/>
    <xf numFmtId="166" fontId="14" fillId="0" borderId="0" xfId="6" applyNumberFormat="1" applyFont="1"/>
    <xf numFmtId="0" fontId="14" fillId="0" borderId="0" xfId="7" applyFont="1"/>
    <xf numFmtId="0" fontId="14" fillId="0" borderId="0" xfId="0" applyFont="1" applyAlignment="1">
      <alignment horizontal="center"/>
    </xf>
    <xf numFmtId="167" fontId="14" fillId="0" borderId="0" xfId="6" applyNumberFormat="1" applyFont="1" applyAlignment="1">
      <alignment vertical="center"/>
    </xf>
    <xf numFmtId="167" fontId="32" fillId="0" borderId="0" xfId="6" applyNumberFormat="1" applyFont="1" applyAlignment="1">
      <alignment horizontal="center" vertical="center" wrapText="1"/>
    </xf>
    <xf numFmtId="167" fontId="32" fillId="3" borderId="1" xfId="6" applyNumberFormat="1" applyFont="1" applyFill="1" applyBorder="1" applyAlignment="1">
      <alignment horizontal="center" vertical="center" wrapText="1"/>
    </xf>
    <xf numFmtId="167" fontId="16" fillId="2" borderId="2" xfId="6" applyNumberFormat="1" applyFont="1" applyFill="1" applyBorder="1"/>
    <xf numFmtId="167" fontId="16" fillId="0" borderId="1" xfId="6" applyNumberFormat="1" applyFont="1" applyBorder="1"/>
    <xf numFmtId="167" fontId="14" fillId="0" borderId="0" xfId="6" applyNumberFormat="1" applyFont="1"/>
    <xf numFmtId="167" fontId="14" fillId="0" borderId="0" xfId="0" applyNumberFormat="1" applyFont="1"/>
    <xf numFmtId="0" fontId="14" fillId="0" borderId="23" xfId="0" applyFont="1" applyBorder="1" applyAlignment="1">
      <alignment horizontal="center" vertical="center"/>
    </xf>
    <xf numFmtId="0" fontId="0" fillId="0" borderId="1" xfId="0" applyBorder="1"/>
    <xf numFmtId="44" fontId="14" fillId="0" borderId="45" xfId="4" applyFont="1" applyFill="1" applyBorder="1" applyAlignment="1">
      <alignment vertical="center"/>
    </xf>
    <xf numFmtId="0" fontId="14" fillId="0" borderId="15" xfId="0" applyFont="1" applyBorder="1" applyAlignment="1">
      <alignment horizontal="center" vertical="center"/>
    </xf>
    <xf numFmtId="44" fontId="26" fillId="0" borderId="1" xfId="4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44" fontId="14" fillId="0" borderId="1" xfId="4" applyFont="1" applyFill="1" applyBorder="1" applyAlignment="1">
      <alignment vertical="center"/>
    </xf>
    <xf numFmtId="0" fontId="14" fillId="0" borderId="46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1" xfId="6" applyBorder="1" applyAlignment="1">
      <alignment horizontal="center" vertical="center"/>
    </xf>
    <xf numFmtId="0" fontId="31" fillId="0" borderId="1" xfId="0" applyFont="1" applyBorder="1" applyAlignment="1">
      <alignment vertical="center" wrapText="1"/>
    </xf>
    <xf numFmtId="0" fontId="14" fillId="0" borderId="21" xfId="0" applyFont="1" applyBorder="1"/>
    <xf numFmtId="0" fontId="21" fillId="0" borderId="1" xfId="0" applyFont="1" applyBorder="1" applyAlignment="1">
      <alignment horizontal="right" vertical="center"/>
    </xf>
    <xf numFmtId="44" fontId="14" fillId="0" borderId="2" xfId="4" applyFont="1" applyFill="1" applyBorder="1" applyAlignment="1">
      <alignment vertical="center"/>
    </xf>
    <xf numFmtId="167" fontId="14" fillId="0" borderId="2" xfId="4" applyNumberFormat="1" applyFont="1" applyFill="1" applyBorder="1" applyAlignment="1">
      <alignment vertical="center"/>
    </xf>
    <xf numFmtId="166" fontId="14" fillId="0" borderId="1" xfId="7" applyNumberFormat="1" applyFont="1" applyBorder="1" applyAlignment="1">
      <alignment vertical="center"/>
    </xf>
    <xf numFmtId="166" fontId="14" fillId="0" borderId="1" xfId="6" applyNumberFormat="1" applyFont="1" applyBorder="1" applyAlignment="1">
      <alignment horizontal="right" vertical="center"/>
    </xf>
    <xf numFmtId="0" fontId="31" fillId="0" borderId="1" xfId="0" applyFont="1" applyBorder="1" applyAlignment="1">
      <alignment vertical="center"/>
    </xf>
    <xf numFmtId="1" fontId="14" fillId="0" borderId="1" xfId="0" applyNumberFormat="1" applyFont="1" applyBorder="1" applyAlignment="1">
      <alignment vertical="center" wrapText="1"/>
    </xf>
    <xf numFmtId="1" fontId="14" fillId="0" borderId="23" xfId="0" applyNumberFormat="1" applyFont="1" applyBorder="1" applyAlignment="1">
      <alignment vertical="center" wrapText="1"/>
    </xf>
    <xf numFmtId="0" fontId="14" fillId="0" borderId="13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3" xfId="0" applyBorder="1"/>
    <xf numFmtId="164" fontId="14" fillId="0" borderId="1" xfId="0" applyNumberFormat="1" applyFont="1" applyBorder="1" applyAlignment="1">
      <alignment vertical="center"/>
    </xf>
    <xf numFmtId="164" fontId="14" fillId="0" borderId="1" xfId="0" applyNumberFormat="1" applyFont="1" applyBorder="1"/>
    <xf numFmtId="0" fontId="12" fillId="0" borderId="0" xfId="0" applyFont="1"/>
    <xf numFmtId="0" fontId="12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19" fillId="0" borderId="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164" fontId="6" fillId="0" borderId="0" xfId="0" applyNumberFormat="1" applyFont="1" applyAlignment="1">
      <alignment vertical="center"/>
    </xf>
    <xf numFmtId="0" fontId="31" fillId="0" borderId="1" xfId="0" applyFont="1" applyFill="1" applyBorder="1" applyAlignment="1">
      <alignment vertical="center" wrapText="1"/>
    </xf>
    <xf numFmtId="0" fontId="14" fillId="0" borderId="21" xfId="0" applyFont="1" applyFill="1" applyBorder="1"/>
    <xf numFmtId="169" fontId="14" fillId="0" borderId="1" xfId="0" applyNumberFormat="1" applyFont="1" applyFill="1" applyBorder="1" applyAlignment="1">
      <alignment vertical="center"/>
    </xf>
    <xf numFmtId="0" fontId="14" fillId="0" borderId="0" xfId="6" applyFont="1" applyFill="1"/>
    <xf numFmtId="0" fontId="14" fillId="0" borderId="0" xfId="6" applyFont="1" applyFill="1" applyAlignment="1">
      <alignment vertical="center"/>
    </xf>
    <xf numFmtId="166" fontId="14" fillId="0" borderId="1" xfId="7" applyNumberFormat="1" applyFont="1" applyFill="1" applyBorder="1" applyAlignment="1">
      <alignment vertical="center"/>
    </xf>
    <xf numFmtId="0" fontId="2" fillId="0" borderId="0" xfId="6" applyFill="1"/>
    <xf numFmtId="0" fontId="14" fillId="0" borderId="1" xfId="0" applyFont="1" applyFill="1" applyBorder="1"/>
    <xf numFmtId="0" fontId="6" fillId="0" borderId="0" xfId="0" applyFont="1" applyFill="1" applyAlignment="1">
      <alignment vertical="center"/>
    </xf>
    <xf numFmtId="0" fontId="14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2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 wrapText="1"/>
    </xf>
    <xf numFmtId="0" fontId="29" fillId="6" borderId="5" xfId="0" applyFont="1" applyFill="1" applyBorder="1" applyAlignment="1">
      <alignment horizontal="center" vertical="center" wrapText="1"/>
    </xf>
    <xf numFmtId="0" fontId="29" fillId="6" borderId="41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0" fontId="30" fillId="0" borderId="21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right" vertical="center"/>
    </xf>
    <xf numFmtId="0" fontId="28" fillId="0" borderId="29" xfId="0" applyFont="1" applyBorder="1" applyAlignment="1">
      <alignment horizontal="right" vertical="center"/>
    </xf>
    <xf numFmtId="0" fontId="28" fillId="0" borderId="38" xfId="0" applyFont="1" applyBorder="1" applyAlignment="1">
      <alignment horizontal="right" vertical="center"/>
    </xf>
    <xf numFmtId="0" fontId="28" fillId="0" borderId="25" xfId="0" applyFont="1" applyBorder="1" applyAlignment="1">
      <alignment horizontal="right" vertical="center"/>
    </xf>
    <xf numFmtId="0" fontId="31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horizontal="left" vertical="center"/>
    </xf>
    <xf numFmtId="0" fontId="15" fillId="0" borderId="3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6" fillId="6" borderId="42" xfId="0" applyFont="1" applyFill="1" applyBorder="1" applyAlignment="1">
      <alignment horizontal="center" vertical="center"/>
    </xf>
    <xf numFmtId="0" fontId="16" fillId="6" borderId="36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left" vertical="center"/>
    </xf>
    <xf numFmtId="0" fontId="14" fillId="5" borderId="2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right" vertical="center"/>
    </xf>
    <xf numFmtId="0" fontId="16" fillId="0" borderId="20" xfId="0" applyFont="1" applyBorder="1" applyAlignment="1">
      <alignment horizontal="right" vertical="center"/>
    </xf>
    <xf numFmtId="0" fontId="16" fillId="0" borderId="21" xfId="0" applyFont="1" applyBorder="1" applyAlignment="1">
      <alignment horizontal="right" vertical="center"/>
    </xf>
    <xf numFmtId="0" fontId="15" fillId="0" borderId="34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4" fillId="0" borderId="1" xfId="0" applyFont="1" applyBorder="1" applyAlignment="1">
      <alignment horizontal="left" vertical="top"/>
    </xf>
    <xf numFmtId="0" fontId="15" fillId="6" borderId="42" xfId="0" applyFont="1" applyFill="1" applyBorder="1" applyAlignment="1">
      <alignment horizontal="center" vertical="center"/>
    </xf>
    <xf numFmtId="0" fontId="15" fillId="6" borderId="36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0" fontId="14" fillId="0" borderId="17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5" fillId="6" borderId="6" xfId="0" applyFont="1" applyFill="1" applyBorder="1" applyAlignment="1">
      <alignment horizontal="center" vertical="center"/>
    </xf>
    <xf numFmtId="0" fontId="15" fillId="6" borderId="2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28" fillId="0" borderId="37" xfId="0" applyFont="1" applyBorder="1" applyAlignment="1">
      <alignment horizontal="right" vertical="center"/>
    </xf>
    <xf numFmtId="0" fontId="15" fillId="0" borderId="35" xfId="0" applyFont="1" applyBorder="1" applyAlignment="1">
      <alignment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5" borderId="23" xfId="0" applyFont="1" applyFill="1" applyBorder="1" applyAlignment="1">
      <alignment horizontal="left" vertical="center" wrapText="1"/>
    </xf>
    <xf numFmtId="0" fontId="14" fillId="5" borderId="21" xfId="0" applyFont="1" applyFill="1" applyBorder="1" applyAlignment="1">
      <alignment horizontal="left" vertical="center" wrapText="1"/>
    </xf>
    <xf numFmtId="0" fontId="31" fillId="0" borderId="23" xfId="0" applyFont="1" applyBorder="1" applyAlignment="1">
      <alignment horizontal="left" vertical="center" wrapText="1"/>
    </xf>
    <xf numFmtId="0" fontId="31" fillId="0" borderId="21" xfId="0" applyFont="1" applyBorder="1" applyAlignment="1">
      <alignment horizontal="left" vertical="center" wrapText="1"/>
    </xf>
    <xf numFmtId="0" fontId="31" fillId="0" borderId="47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/>
    </xf>
    <xf numFmtId="0" fontId="0" fillId="0" borderId="23" xfId="0" applyBorder="1" applyAlignment="1">
      <alignment horizontal="left"/>
    </xf>
    <xf numFmtId="0" fontId="0" fillId="0" borderId="21" xfId="0" applyBorder="1" applyAlignment="1">
      <alignment horizontal="left"/>
    </xf>
    <xf numFmtId="1" fontId="14" fillId="0" borderId="1" xfId="0" applyNumberFormat="1" applyFont="1" applyBorder="1" applyAlignment="1">
      <alignment horizontal="left" vertical="center" wrapText="1"/>
    </xf>
    <xf numFmtId="1" fontId="14" fillId="5" borderId="23" xfId="0" applyNumberFormat="1" applyFont="1" applyFill="1" applyBorder="1" applyAlignment="1">
      <alignment horizontal="left" vertical="center" wrapText="1"/>
    </xf>
    <xf numFmtId="1" fontId="14" fillId="5" borderId="21" xfId="0" applyNumberFormat="1" applyFont="1" applyFill="1" applyBorder="1" applyAlignment="1">
      <alignment horizontal="left" vertical="center" wrapText="1"/>
    </xf>
    <xf numFmtId="1" fontId="14" fillId="5" borderId="1" xfId="0" applyNumberFormat="1" applyFont="1" applyFill="1" applyBorder="1" applyAlignment="1">
      <alignment horizontal="left" vertical="center" wrapText="1"/>
    </xf>
    <xf numFmtId="1" fontId="14" fillId="0" borderId="23" xfId="0" applyNumberFormat="1" applyFont="1" applyFill="1" applyBorder="1" applyAlignment="1">
      <alignment horizontal="left" vertical="center" wrapText="1"/>
    </xf>
    <xf numFmtId="1" fontId="14" fillId="0" borderId="21" xfId="0" applyNumberFormat="1" applyFont="1" applyFill="1" applyBorder="1" applyAlignment="1">
      <alignment horizontal="left" vertical="center" wrapText="1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6" fillId="2" borderId="1" xfId="7" applyFont="1" applyFill="1" applyBorder="1" applyAlignment="1">
      <alignment horizontal="center" vertical="center"/>
    </xf>
    <xf numFmtId="0" fontId="16" fillId="2" borderId="23" xfId="7" applyFont="1" applyFill="1" applyBorder="1" applyAlignment="1">
      <alignment horizontal="center" vertical="center"/>
    </xf>
    <xf numFmtId="0" fontId="16" fillId="2" borderId="21" xfId="7" applyFont="1" applyFill="1" applyBorder="1" applyAlignment="1">
      <alignment horizontal="center" vertical="center"/>
    </xf>
    <xf numFmtId="0" fontId="25" fillId="2" borderId="1" xfId="6" applyFont="1" applyFill="1" applyBorder="1" applyAlignment="1">
      <alignment horizontal="center"/>
    </xf>
    <xf numFmtId="0" fontId="20" fillId="0" borderId="2" xfId="6" applyFont="1" applyBorder="1" applyAlignment="1">
      <alignment horizontal="center"/>
    </xf>
    <xf numFmtId="165" fontId="16" fillId="8" borderId="1" xfId="6" applyNumberFormat="1" applyFont="1" applyFill="1" applyBorder="1" applyAlignment="1">
      <alignment horizontal="center" vertical="center"/>
    </xf>
    <xf numFmtId="165" fontId="32" fillId="4" borderId="23" xfId="6" applyNumberFormat="1" applyFont="1" applyFill="1" applyBorder="1" applyAlignment="1">
      <alignment horizontal="center" vertical="center" wrapText="1"/>
    </xf>
    <xf numFmtId="165" fontId="32" fillId="4" borderId="21" xfId="6" applyNumberFormat="1" applyFont="1" applyFill="1" applyBorder="1" applyAlignment="1">
      <alignment horizontal="center" vertical="center" wrapText="1"/>
    </xf>
    <xf numFmtId="165" fontId="32" fillId="9" borderId="23" xfId="6" applyNumberFormat="1" applyFont="1" applyFill="1" applyBorder="1" applyAlignment="1">
      <alignment horizontal="center" vertical="center" wrapText="1"/>
    </xf>
    <xf numFmtId="165" fontId="32" fillId="9" borderId="21" xfId="6" applyNumberFormat="1" applyFont="1" applyFill="1" applyBorder="1" applyAlignment="1">
      <alignment horizontal="center" vertical="center" wrapText="1"/>
    </xf>
    <xf numFmtId="165" fontId="32" fillId="10" borderId="23" xfId="6" applyNumberFormat="1" applyFont="1" applyFill="1" applyBorder="1" applyAlignment="1">
      <alignment horizontal="center" vertical="center" wrapText="1"/>
    </xf>
    <xf numFmtId="165" fontId="32" fillId="10" borderId="21" xfId="6" applyNumberFormat="1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21" xfId="0" applyFont="1" applyBorder="1" applyAlignment="1">
      <alignment horizontal="left" vertical="center"/>
    </xf>
    <xf numFmtId="0" fontId="14" fillId="0" borderId="2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21" xfId="0" applyFont="1" applyFill="1" applyBorder="1" applyAlignment="1">
      <alignment horizontal="center" vertical="center" wrapText="1"/>
    </xf>
  </cellXfs>
  <cellStyles count="8">
    <cellStyle name="Millares" xfId="5" builtinId="3"/>
    <cellStyle name="Moneda" xfId="4" builtinId="4"/>
    <cellStyle name="Normal" xfId="0" builtinId="0"/>
    <cellStyle name="Normal 2" xfId="6" xr:uid="{B7C99AC7-72C0-49C2-B7DD-0184AC1B3DDD}"/>
    <cellStyle name="Normal 2 2" xfId="7" xr:uid="{01507671-F95A-4F96-8326-166D080096E6}"/>
    <cellStyle name="Normal 4 2 2 2" xfId="2" xr:uid="{00000000-0005-0000-0000-000001000000}"/>
    <cellStyle name="Normal 6" xfId="1" xr:uid="{00000000-0005-0000-0000-000002000000}"/>
    <cellStyle name="Porcentaje 2 2" xfId="3" xr:uid="{00000000-0005-0000-0000-000003000000}"/>
  </cellStyles>
  <dxfs count="0"/>
  <tableStyles count="0" defaultTableStyle="TableStyleMedium2" defaultPivotStyle="PivotStyleLight16"/>
  <colors>
    <mruColors>
      <color rgb="FFFF33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83343</xdr:colOff>
      <xdr:row>0</xdr:row>
      <xdr:rowOff>1</xdr:rowOff>
    </xdr:from>
    <xdr:to>
      <xdr:col>2</xdr:col>
      <xdr:colOff>177796</xdr:colOff>
      <xdr:row>0</xdr:row>
      <xdr:rowOff>988218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2F9619-027F-4592-9FED-1D77574683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83343" y="1"/>
          <a:ext cx="2630484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309562</xdr:colOff>
      <xdr:row>1</xdr:row>
      <xdr:rowOff>71437</xdr:rowOff>
    </xdr:from>
    <xdr:to>
      <xdr:col>2</xdr:col>
      <xdr:colOff>1316297</xdr:colOff>
      <xdr:row>1</xdr:row>
      <xdr:rowOff>1059654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C8A9B5-2013-147A-308D-C06A81ABE7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309562" y="71437"/>
          <a:ext cx="2635246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309562</xdr:colOff>
      <xdr:row>1</xdr:row>
      <xdr:rowOff>71437</xdr:rowOff>
    </xdr:from>
    <xdr:to>
      <xdr:col>2</xdr:col>
      <xdr:colOff>1316297</xdr:colOff>
      <xdr:row>1</xdr:row>
      <xdr:rowOff>1059654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C5F599-ECB9-46E7-8067-10FC3A6068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776287" y="290512"/>
          <a:ext cx="2635510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309562</xdr:colOff>
      <xdr:row>1</xdr:row>
      <xdr:rowOff>71437</xdr:rowOff>
    </xdr:from>
    <xdr:to>
      <xdr:col>2</xdr:col>
      <xdr:colOff>1316297</xdr:colOff>
      <xdr:row>1</xdr:row>
      <xdr:rowOff>1059654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9FFA94-FBD5-4FFC-9CC4-66C417C6B1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776287" y="290512"/>
          <a:ext cx="2635510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309562</xdr:colOff>
      <xdr:row>1</xdr:row>
      <xdr:rowOff>71437</xdr:rowOff>
    </xdr:from>
    <xdr:to>
      <xdr:col>2</xdr:col>
      <xdr:colOff>1316297</xdr:colOff>
      <xdr:row>1</xdr:row>
      <xdr:rowOff>1059654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FAC31-95A9-4F48-A686-C4C3D81BE5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776287" y="290512"/>
          <a:ext cx="2635510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71438</xdr:colOff>
      <xdr:row>0</xdr:row>
      <xdr:rowOff>71439</xdr:rowOff>
    </xdr:from>
    <xdr:to>
      <xdr:col>2</xdr:col>
      <xdr:colOff>342753</xdr:colOff>
      <xdr:row>0</xdr:row>
      <xdr:rowOff>857251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8AC3A7-F203-44A9-AFC2-330055ECA7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71438" y="71439"/>
          <a:ext cx="2102232" cy="7858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EF8D-ABD7-444E-891F-5E645E0D9B77}">
  <dimension ref="A1:P24"/>
  <sheetViews>
    <sheetView zoomScale="80" zoomScaleNormal="80" workbookViewId="0">
      <selection activeCell="G17" sqref="G17"/>
    </sheetView>
  </sheetViews>
  <sheetFormatPr baseColWidth="10" defaultColWidth="11" defaultRowHeight="15.75" x14ac:dyDescent="0.25"/>
  <cols>
    <col min="1" max="1" width="8.125" style="58" customWidth="1"/>
    <col min="2" max="2" width="25.125" style="58" customWidth="1"/>
    <col min="3" max="3" width="17.5" style="58" customWidth="1"/>
    <col min="4" max="4" width="17.125" style="58" customWidth="1"/>
    <col min="5" max="5" width="13.625" style="62" customWidth="1"/>
    <col min="6" max="6" width="18.875" style="58" customWidth="1"/>
    <col min="7" max="7" width="14.625" style="58" customWidth="1"/>
    <col min="8" max="8" width="19.125" style="58" customWidth="1"/>
    <col min="9" max="9" width="15.75" style="58" bestFit="1" customWidth="1"/>
    <col min="10" max="16384" width="11" style="58"/>
  </cols>
  <sheetData>
    <row r="1" spans="1:16" ht="85.5" customHeight="1" x14ac:dyDescent="0.25">
      <c r="A1" s="167" t="s">
        <v>3</v>
      </c>
      <c r="B1" s="167"/>
      <c r="C1" s="168"/>
      <c r="D1" s="168"/>
      <c r="E1" s="168"/>
      <c r="F1" s="168"/>
      <c r="G1" s="168"/>
    </row>
    <row r="2" spans="1:16" ht="17.25" thickBot="1" x14ac:dyDescent="0.3">
      <c r="A2" s="182" t="s">
        <v>22</v>
      </c>
      <c r="B2" s="183"/>
      <c r="C2" s="183"/>
      <c r="D2" s="183"/>
      <c r="E2" s="183"/>
      <c r="F2" s="183"/>
      <c r="G2" s="184"/>
    </row>
    <row r="3" spans="1:16" ht="17.25" customHeight="1" x14ac:dyDescent="0.25">
      <c r="A3" s="178" t="s">
        <v>21</v>
      </c>
      <c r="B3" s="179"/>
      <c r="C3" s="172" t="s">
        <v>44</v>
      </c>
      <c r="D3" s="173"/>
      <c r="E3" s="173"/>
      <c r="F3" s="173"/>
      <c r="G3" s="174"/>
    </row>
    <row r="4" spans="1:16" ht="70.5" customHeight="1" thickBot="1" x14ac:dyDescent="0.3">
      <c r="A4" s="180"/>
      <c r="B4" s="181"/>
      <c r="C4" s="175"/>
      <c r="D4" s="176"/>
      <c r="E4" s="176"/>
      <c r="F4" s="176"/>
      <c r="G4" s="177"/>
    </row>
    <row r="5" spans="1:16" s="55" customFormat="1" ht="16.5" x14ac:dyDescent="0.25">
      <c r="A5" s="53" t="s">
        <v>41</v>
      </c>
      <c r="B5" s="169" t="s">
        <v>42</v>
      </c>
      <c r="C5" s="170"/>
      <c r="D5" s="54" t="s">
        <v>23</v>
      </c>
      <c r="E5" s="64" t="s">
        <v>10</v>
      </c>
      <c r="F5" s="65" t="s">
        <v>12</v>
      </c>
      <c r="G5" s="66" t="s">
        <v>13</v>
      </c>
    </row>
    <row r="6" spans="1:16" s="71" customFormat="1" ht="36" customHeight="1" x14ac:dyDescent="0.25">
      <c r="A6" s="72">
        <v>1</v>
      </c>
      <c r="B6" s="186" t="s">
        <v>120</v>
      </c>
      <c r="C6" s="187"/>
      <c r="D6" s="69" t="s">
        <v>45</v>
      </c>
      <c r="E6" s="69">
        <v>1</v>
      </c>
      <c r="F6" s="73">
        <f>'APU1'!G40</f>
        <v>81426220</v>
      </c>
      <c r="G6" s="73">
        <f>F6*E6</f>
        <v>81426220</v>
      </c>
    </row>
    <row r="7" spans="1:16" ht="44.25" customHeight="1" x14ac:dyDescent="0.25">
      <c r="A7" s="63">
        <v>2</v>
      </c>
      <c r="B7" s="185" t="s">
        <v>121</v>
      </c>
      <c r="C7" s="185"/>
      <c r="D7" s="69" t="s">
        <v>45</v>
      </c>
      <c r="E7" s="52">
        <v>1</v>
      </c>
      <c r="F7" s="56">
        <f>'APU 2'!G31</f>
        <v>23680000</v>
      </c>
      <c r="G7" s="67">
        <f t="shared" ref="G7" si="0">F7*E7</f>
        <v>23680000</v>
      </c>
    </row>
    <row r="8" spans="1:16" ht="44.25" customHeight="1" x14ac:dyDescent="0.25">
      <c r="A8" s="69">
        <v>3</v>
      </c>
      <c r="B8" s="185" t="s">
        <v>122</v>
      </c>
      <c r="C8" s="185"/>
      <c r="D8" s="69" t="s">
        <v>45</v>
      </c>
      <c r="E8" s="52">
        <v>1</v>
      </c>
      <c r="F8" s="56">
        <f>'APU 3'!G38</f>
        <v>45002780</v>
      </c>
      <c r="G8" s="67">
        <f>F8*E8</f>
        <v>45002780</v>
      </c>
    </row>
    <row r="9" spans="1:16" ht="44.25" customHeight="1" x14ac:dyDescent="0.25">
      <c r="A9" s="69">
        <v>4</v>
      </c>
      <c r="B9" s="185" t="s">
        <v>126</v>
      </c>
      <c r="C9" s="185"/>
      <c r="D9" s="69" t="s">
        <v>46</v>
      </c>
      <c r="E9" s="52">
        <v>1</v>
      </c>
      <c r="F9" s="56">
        <f>'APU 4'!G56</f>
        <v>39423553</v>
      </c>
      <c r="G9" s="67">
        <f>F9*E9</f>
        <v>39423553</v>
      </c>
    </row>
    <row r="10" spans="1:16" ht="17.25" thickBot="1" x14ac:dyDescent="0.3">
      <c r="A10" s="171" t="s">
        <v>24</v>
      </c>
      <c r="B10" s="171"/>
      <c r="C10" s="171"/>
      <c r="D10" s="171"/>
      <c r="E10" s="171"/>
      <c r="F10" s="171"/>
      <c r="G10" s="57">
        <f>SUM(G6:G9)</f>
        <v>189532553</v>
      </c>
      <c r="H10" s="59"/>
      <c r="I10" s="59"/>
    </row>
    <row r="12" spans="1:16" x14ac:dyDescent="0.25">
      <c r="G12" s="60">
        <v>189532553</v>
      </c>
    </row>
    <row r="13" spans="1:16" x14ac:dyDescent="0.25">
      <c r="G13" s="61"/>
    </row>
    <row r="14" spans="1:16" x14ac:dyDescent="0.2">
      <c r="B14" s="166" t="s">
        <v>25</v>
      </c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</row>
    <row r="15" spans="1:16" x14ac:dyDescent="0.2">
      <c r="B15" s="163" t="s">
        <v>26</v>
      </c>
      <c r="C15" s="163"/>
      <c r="D15" s="163"/>
      <c r="E15" s="163"/>
      <c r="F15" s="163"/>
      <c r="G15" s="144"/>
      <c r="H15" s="144"/>
      <c r="I15" s="144"/>
      <c r="J15" s="144"/>
      <c r="K15" s="144"/>
      <c r="L15" s="144"/>
      <c r="M15" s="144"/>
      <c r="N15" s="144"/>
      <c r="O15" s="144"/>
      <c r="P15" s="144"/>
    </row>
    <row r="16" spans="1:16" ht="15.75" customHeight="1" x14ac:dyDescent="0.2">
      <c r="B16" s="164" t="s">
        <v>27</v>
      </c>
      <c r="C16" s="164"/>
      <c r="D16" s="164"/>
      <c r="E16" s="164"/>
      <c r="F16" s="164"/>
      <c r="G16" s="145"/>
      <c r="H16" s="145"/>
      <c r="I16" s="145"/>
      <c r="J16" s="145"/>
      <c r="K16" s="145"/>
      <c r="L16" s="145"/>
      <c r="M16" s="145"/>
      <c r="N16" s="145"/>
      <c r="O16" s="145"/>
      <c r="P16" s="145"/>
    </row>
    <row r="17" spans="2:16" x14ac:dyDescent="0.2">
      <c r="B17" s="165" t="s">
        <v>28</v>
      </c>
      <c r="C17" s="165"/>
      <c r="D17" s="165"/>
      <c r="E17" s="165"/>
      <c r="F17" s="165"/>
      <c r="G17" s="146"/>
      <c r="H17" s="146"/>
      <c r="I17" s="146"/>
      <c r="J17" s="146"/>
      <c r="K17" s="146"/>
      <c r="L17" s="146"/>
      <c r="M17" s="146"/>
      <c r="N17" s="146"/>
      <c r="O17" s="146"/>
      <c r="P17" s="146"/>
    </row>
    <row r="18" spans="2:16" x14ac:dyDescent="0.25">
      <c r="B18" s="10"/>
      <c r="C18" s="10"/>
      <c r="D18" s="10"/>
      <c r="E18" s="110"/>
      <c r="F18" s="117"/>
      <c r="G18" s="87"/>
      <c r="H18" s="87"/>
      <c r="I18" s="87"/>
      <c r="J18" s="87"/>
      <c r="K18" s="87"/>
      <c r="L18" s="87"/>
      <c r="M18" s="87"/>
      <c r="N18" s="87"/>
      <c r="O18" s="87"/>
      <c r="P18" s="87"/>
    </row>
    <row r="19" spans="2:16" x14ac:dyDescent="0.25">
      <c r="B19" s="10"/>
      <c r="C19" s="10"/>
      <c r="D19" s="10"/>
      <c r="E19" s="110"/>
      <c r="F19" s="117"/>
      <c r="G19" s="87"/>
      <c r="H19" s="87"/>
      <c r="I19" s="87"/>
      <c r="J19" s="87"/>
      <c r="K19" s="87"/>
      <c r="L19" s="87"/>
      <c r="M19" s="87"/>
      <c r="N19" s="87"/>
      <c r="O19" s="87"/>
      <c r="P19" s="87"/>
    </row>
    <row r="20" spans="2:16" x14ac:dyDescent="0.25">
      <c r="B20" s="10"/>
      <c r="C20" s="10"/>
      <c r="D20" s="10"/>
      <c r="E20" s="110"/>
      <c r="F20" s="117"/>
      <c r="G20" s="87"/>
      <c r="H20" s="87"/>
      <c r="I20" s="87"/>
      <c r="J20" s="87"/>
      <c r="K20" s="87"/>
      <c r="L20" s="87"/>
      <c r="M20" s="87"/>
      <c r="N20" s="87"/>
      <c r="O20" s="87"/>
      <c r="P20" s="87"/>
    </row>
    <row r="21" spans="2:16" x14ac:dyDescent="0.25">
      <c r="B21" s="12" t="s">
        <v>29</v>
      </c>
      <c r="C21" s="161" t="s">
        <v>30</v>
      </c>
      <c r="D21" s="161"/>
      <c r="E21" s="161"/>
      <c r="F21" s="161"/>
      <c r="G21" s="147"/>
      <c r="H21" s="148"/>
      <c r="I21" s="148"/>
      <c r="J21" s="148"/>
      <c r="K21" s="148"/>
      <c r="L21" s="148"/>
      <c r="M21" s="148"/>
      <c r="N21" s="160"/>
      <c r="O21" s="160"/>
      <c r="P21" s="160"/>
    </row>
    <row r="22" spans="2:16" x14ac:dyDescent="0.25">
      <c r="B22" s="12" t="s">
        <v>31</v>
      </c>
      <c r="C22" s="161" t="s">
        <v>130</v>
      </c>
      <c r="D22" s="161"/>
      <c r="E22" s="161"/>
      <c r="F22" s="161"/>
      <c r="G22" s="147"/>
      <c r="H22" s="148"/>
      <c r="I22" s="148"/>
      <c r="J22" s="148"/>
      <c r="K22" s="148"/>
      <c r="L22" s="148"/>
      <c r="M22" s="148"/>
      <c r="N22" s="160"/>
      <c r="O22" s="160"/>
      <c r="P22" s="160"/>
    </row>
    <row r="23" spans="2:16" ht="25.5" customHeight="1" x14ac:dyDescent="0.25">
      <c r="B23" s="162" t="s">
        <v>32</v>
      </c>
      <c r="C23" s="162"/>
      <c r="D23" s="162"/>
      <c r="E23" s="162"/>
      <c r="F23" s="162"/>
      <c r="G23" s="162"/>
      <c r="H23" s="149"/>
      <c r="I23" s="149"/>
      <c r="J23" s="149"/>
      <c r="K23" s="149"/>
      <c r="L23" s="149"/>
      <c r="M23" s="149"/>
      <c r="N23" s="149"/>
      <c r="O23" s="149"/>
      <c r="P23" s="149"/>
    </row>
    <row r="24" spans="2:16" x14ac:dyDescent="0.25">
      <c r="B24" s="26"/>
      <c r="C24" s="32"/>
      <c r="D24" s="32"/>
      <c r="E24" s="102"/>
      <c r="F24" s="116"/>
      <c r="G24" s="102"/>
      <c r="H24" s="108"/>
      <c r="I24" s="102"/>
      <c r="J24" s="102"/>
      <c r="K24" s="102"/>
      <c r="L24" s="102"/>
      <c r="M24" s="102"/>
      <c r="N24" s="102"/>
      <c r="O24" s="102"/>
      <c r="P24" s="102"/>
    </row>
  </sheetData>
  <mergeCells count="19">
    <mergeCell ref="B14:P14"/>
    <mergeCell ref="N21:P21"/>
    <mergeCell ref="A1:G1"/>
    <mergeCell ref="B5:C5"/>
    <mergeCell ref="A10:F10"/>
    <mergeCell ref="C3:G4"/>
    <mergeCell ref="A3:B4"/>
    <mergeCell ref="A2:G2"/>
    <mergeCell ref="B7:C7"/>
    <mergeCell ref="B6:C6"/>
    <mergeCell ref="B8:C8"/>
    <mergeCell ref="B9:C9"/>
    <mergeCell ref="N22:P22"/>
    <mergeCell ref="C21:F21"/>
    <mergeCell ref="C22:F22"/>
    <mergeCell ref="B23:G23"/>
    <mergeCell ref="B15:F15"/>
    <mergeCell ref="B16:F16"/>
    <mergeCell ref="B17:F17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DA2AF-E344-49FF-9C95-A6E8DCD85386}">
  <sheetPr>
    <pageSetUpPr fitToPage="1"/>
  </sheetPr>
  <dimension ref="B1:G47"/>
  <sheetViews>
    <sheetView topLeftCell="A5" zoomScale="62" zoomScaleNormal="62" workbookViewId="0">
      <selection activeCell="F22" sqref="F22"/>
    </sheetView>
  </sheetViews>
  <sheetFormatPr baseColWidth="10" defaultColWidth="11" defaultRowHeight="16.5" x14ac:dyDescent="0.25"/>
  <cols>
    <col min="1" max="1" width="6.125" style="1" customWidth="1"/>
    <col min="2" max="2" width="21.375" style="1" customWidth="1"/>
    <col min="3" max="3" width="76.5" style="1" customWidth="1"/>
    <col min="4" max="4" width="12.25" style="1" customWidth="1"/>
    <col min="5" max="5" width="12.125" style="14" customWidth="1"/>
    <col min="6" max="6" width="19.25" style="1" customWidth="1"/>
    <col min="7" max="7" width="37.75" style="1" customWidth="1"/>
    <col min="8" max="8" width="23.875" style="1" customWidth="1"/>
    <col min="9" max="16384" width="11" style="1"/>
  </cols>
  <sheetData>
    <row r="1" spans="2:7" ht="17.25" thickBot="1" x14ac:dyDescent="0.3"/>
    <row r="2" spans="2:7" ht="92.25" customHeight="1" thickBot="1" x14ac:dyDescent="0.3">
      <c r="B2" s="193" t="s">
        <v>3</v>
      </c>
      <c r="C2" s="194"/>
      <c r="D2" s="194"/>
      <c r="E2" s="194"/>
      <c r="F2" s="194"/>
      <c r="G2" s="195"/>
    </row>
    <row r="3" spans="2:7" ht="57.75" customHeight="1" thickBot="1" x14ac:dyDescent="0.3">
      <c r="B3" s="6" t="s">
        <v>21</v>
      </c>
      <c r="C3" s="196" t="s">
        <v>44</v>
      </c>
      <c r="D3" s="197"/>
      <c r="E3" s="197"/>
      <c r="F3" s="197"/>
      <c r="G3" s="198"/>
    </row>
    <row r="4" spans="2:7" ht="29.25" customHeight="1" x14ac:dyDescent="0.25">
      <c r="B4" s="39" t="s">
        <v>11</v>
      </c>
      <c r="C4" s="199" t="s">
        <v>120</v>
      </c>
      <c r="D4" s="200"/>
      <c r="E4" s="200"/>
      <c r="F4" s="200"/>
      <c r="G4" s="200"/>
    </row>
    <row r="5" spans="2:7" ht="15.4" customHeight="1" thickBot="1" x14ac:dyDescent="0.3">
      <c r="B5" s="201" t="s">
        <v>16</v>
      </c>
      <c r="C5" s="202"/>
      <c r="D5" s="202"/>
      <c r="E5" s="202"/>
      <c r="F5" s="202"/>
      <c r="G5" s="203"/>
    </row>
    <row r="6" spans="2:7" s="16" customFormat="1" x14ac:dyDescent="0.25">
      <c r="B6" s="204" t="s">
        <v>9</v>
      </c>
      <c r="C6" s="205"/>
      <c r="D6" s="17" t="s">
        <v>8</v>
      </c>
      <c r="E6" s="17" t="s">
        <v>10</v>
      </c>
      <c r="F6" s="18" t="s">
        <v>12</v>
      </c>
      <c r="G6" s="19" t="s">
        <v>13</v>
      </c>
    </row>
    <row r="7" spans="2:7" s="38" customFormat="1" ht="15.4" customHeight="1" x14ac:dyDescent="0.25">
      <c r="B7" s="206" t="s">
        <v>105</v>
      </c>
      <c r="C7" s="207"/>
      <c r="D7" s="7"/>
      <c r="E7" s="37"/>
      <c r="F7" s="22"/>
      <c r="G7" s="15">
        <f>F7*E7</f>
        <v>0</v>
      </c>
    </row>
    <row r="8" spans="2:7" s="38" customFormat="1" ht="15.4" customHeight="1" x14ac:dyDescent="0.25">
      <c r="B8" s="206"/>
      <c r="C8" s="207"/>
      <c r="D8" s="7"/>
      <c r="E8" s="37"/>
      <c r="F8" s="22"/>
      <c r="G8" s="15">
        <f>F8*E8</f>
        <v>0</v>
      </c>
    </row>
    <row r="9" spans="2:7" s="38" customFormat="1" x14ac:dyDescent="0.25">
      <c r="B9" s="208"/>
      <c r="C9" s="208"/>
      <c r="D9" s="7"/>
      <c r="E9" s="51"/>
      <c r="F9" s="22"/>
      <c r="G9" s="15"/>
    </row>
    <row r="10" spans="2:7" ht="15.95" customHeight="1" x14ac:dyDescent="0.25">
      <c r="B10" s="209" t="s">
        <v>14</v>
      </c>
      <c r="C10" s="210"/>
      <c r="D10" s="210"/>
      <c r="E10" s="210"/>
      <c r="F10" s="211"/>
      <c r="G10" s="49">
        <f>SUM(G7:G8)</f>
        <v>0</v>
      </c>
    </row>
    <row r="11" spans="2:7" ht="15.95" customHeight="1" thickBot="1" x14ac:dyDescent="0.3">
      <c r="B11" s="212" t="s">
        <v>17</v>
      </c>
      <c r="C11" s="213"/>
      <c r="D11" s="213"/>
      <c r="E11" s="213"/>
      <c r="F11" s="213"/>
      <c r="G11" s="203"/>
    </row>
    <row r="12" spans="2:7" x14ac:dyDescent="0.25">
      <c r="B12" s="215" t="s">
        <v>9</v>
      </c>
      <c r="C12" s="216"/>
      <c r="D12" s="23" t="s">
        <v>8</v>
      </c>
      <c r="E12" s="23" t="s">
        <v>10</v>
      </c>
      <c r="F12" s="23" t="s">
        <v>12</v>
      </c>
      <c r="G12" s="24" t="s">
        <v>13</v>
      </c>
    </row>
    <row r="13" spans="2:7" x14ac:dyDescent="0.25">
      <c r="B13" s="214"/>
      <c r="C13" s="214"/>
      <c r="D13" s="75"/>
      <c r="E13" s="76"/>
      <c r="F13" s="22"/>
      <c r="G13" s="77">
        <f>F13*E13</f>
        <v>0</v>
      </c>
    </row>
    <row r="14" spans="2:7" ht="30" customHeight="1" x14ac:dyDescent="0.25">
      <c r="B14" s="185"/>
      <c r="C14" s="185"/>
      <c r="D14" s="40"/>
      <c r="E14" s="76"/>
      <c r="F14" s="34"/>
      <c r="G14" s="77">
        <f>F14*E14</f>
        <v>0</v>
      </c>
    </row>
    <row r="15" spans="2:7" ht="17.45" customHeight="1" thickBot="1" x14ac:dyDescent="0.3">
      <c r="B15" s="227" t="s">
        <v>14</v>
      </c>
      <c r="C15" s="190"/>
      <c r="D15" s="190"/>
      <c r="E15" s="190"/>
      <c r="F15" s="191"/>
      <c r="G15" s="3">
        <f>SUM(G13:G14)</f>
        <v>0</v>
      </c>
    </row>
    <row r="16" spans="2:7" ht="17.45" customHeight="1" thickBot="1" x14ac:dyDescent="0.3">
      <c r="B16" s="212" t="s">
        <v>20</v>
      </c>
      <c r="C16" s="213"/>
      <c r="D16" s="213"/>
      <c r="E16" s="213"/>
      <c r="F16" s="213"/>
      <c r="G16" s="228"/>
    </row>
    <row r="17" spans="2:7" ht="30.75" customHeight="1" thickBot="1" x14ac:dyDescent="0.3">
      <c r="B17" s="215" t="s">
        <v>9</v>
      </c>
      <c r="C17" s="216"/>
      <c r="D17" s="8" t="s">
        <v>8</v>
      </c>
      <c r="E17" s="8" t="s">
        <v>10</v>
      </c>
      <c r="F17" s="8" t="s">
        <v>12</v>
      </c>
      <c r="G17" s="9" t="s">
        <v>13</v>
      </c>
    </row>
    <row r="18" spans="2:7" ht="63.75" customHeight="1" x14ac:dyDescent="0.25">
      <c r="B18" s="192" t="s">
        <v>82</v>
      </c>
      <c r="C18" s="192"/>
      <c r="D18" s="139" t="s">
        <v>8</v>
      </c>
      <c r="E18" s="43">
        <v>5</v>
      </c>
      <c r="F18" s="44">
        <v>5800000</v>
      </c>
      <c r="G18" s="45">
        <f>F18*E18</f>
        <v>29000000</v>
      </c>
    </row>
    <row r="19" spans="2:7" ht="104.25" customHeight="1" x14ac:dyDescent="0.25">
      <c r="B19" s="192" t="s">
        <v>83</v>
      </c>
      <c r="C19" s="192"/>
      <c r="D19" s="139" t="s">
        <v>8</v>
      </c>
      <c r="E19" s="43">
        <v>1</v>
      </c>
      <c r="F19" s="44">
        <v>10500000</v>
      </c>
      <c r="G19" s="45">
        <f t="shared" ref="G19:G27" si="0">F19*E19</f>
        <v>10500000</v>
      </c>
    </row>
    <row r="20" spans="2:7" ht="39" customHeight="1" x14ac:dyDescent="0.25">
      <c r="B20" s="192" t="s">
        <v>84</v>
      </c>
      <c r="C20" s="192"/>
      <c r="D20" s="139" t="s">
        <v>8</v>
      </c>
      <c r="E20" s="126">
        <v>2</v>
      </c>
      <c r="F20" s="47">
        <v>4900000</v>
      </c>
      <c r="G20" s="45">
        <f t="shared" si="0"/>
        <v>9800000</v>
      </c>
    </row>
    <row r="21" spans="2:7" ht="42" customHeight="1" x14ac:dyDescent="0.25">
      <c r="B21" s="192" t="s">
        <v>124</v>
      </c>
      <c r="C21" s="192"/>
      <c r="D21" s="139" t="s">
        <v>8</v>
      </c>
      <c r="E21" s="127">
        <v>2</v>
      </c>
      <c r="F21" s="47">
        <v>6999510</v>
      </c>
      <c r="G21" s="47">
        <f t="shared" si="0"/>
        <v>13999020</v>
      </c>
    </row>
    <row r="22" spans="2:7" ht="48" customHeight="1" x14ac:dyDescent="0.25">
      <c r="B22" s="192" t="s">
        <v>125</v>
      </c>
      <c r="C22" s="192"/>
      <c r="D22" s="139" t="s">
        <v>8</v>
      </c>
      <c r="E22" s="127">
        <v>2</v>
      </c>
      <c r="F22" s="125">
        <v>3579000</v>
      </c>
      <c r="G22" s="125">
        <f t="shared" si="0"/>
        <v>7158000</v>
      </c>
    </row>
    <row r="23" spans="2:7" ht="31.5" customHeight="1" x14ac:dyDescent="0.25">
      <c r="B23" s="192" t="s">
        <v>85</v>
      </c>
      <c r="C23" s="192"/>
      <c r="D23" s="139" t="s">
        <v>8</v>
      </c>
      <c r="E23" s="118">
        <v>2</v>
      </c>
      <c r="F23" s="47">
        <v>1200000</v>
      </c>
      <c r="G23" s="47">
        <f t="shared" si="0"/>
        <v>2400000</v>
      </c>
    </row>
    <row r="24" spans="2:7" ht="37.5" customHeight="1" x14ac:dyDescent="0.25">
      <c r="B24" s="192" t="s">
        <v>86</v>
      </c>
      <c r="C24" s="192"/>
      <c r="D24" s="139" t="s">
        <v>8</v>
      </c>
      <c r="E24" s="118">
        <v>1</v>
      </c>
      <c r="F24" s="47">
        <v>5200000</v>
      </c>
      <c r="G24" s="47">
        <f t="shared" si="0"/>
        <v>5200000</v>
      </c>
    </row>
    <row r="25" spans="2:7" ht="39.75" customHeight="1" x14ac:dyDescent="0.25">
      <c r="B25" s="192" t="s">
        <v>114</v>
      </c>
      <c r="C25" s="192"/>
      <c r="D25" s="139" t="s">
        <v>8</v>
      </c>
      <c r="E25" s="118">
        <v>1</v>
      </c>
      <c r="F25" s="47">
        <v>1700000</v>
      </c>
      <c r="G25" s="47">
        <f t="shared" si="0"/>
        <v>1700000</v>
      </c>
    </row>
    <row r="26" spans="2:7" ht="30" customHeight="1" x14ac:dyDescent="0.25">
      <c r="B26" s="192" t="s">
        <v>87</v>
      </c>
      <c r="C26" s="192"/>
      <c r="D26" s="139" t="s">
        <v>8</v>
      </c>
      <c r="E26" s="118">
        <v>1</v>
      </c>
      <c r="F26" s="47">
        <v>950000</v>
      </c>
      <c r="G26" s="47">
        <f t="shared" si="0"/>
        <v>950000</v>
      </c>
    </row>
    <row r="27" spans="2:7" ht="30" customHeight="1" x14ac:dyDescent="0.25">
      <c r="B27" s="192" t="s">
        <v>106</v>
      </c>
      <c r="C27" s="192"/>
      <c r="D27" s="139" t="s">
        <v>8</v>
      </c>
      <c r="E27" s="121">
        <v>4</v>
      </c>
      <c r="F27" s="125">
        <v>179800</v>
      </c>
      <c r="G27" s="125">
        <f t="shared" si="0"/>
        <v>719200</v>
      </c>
    </row>
    <row r="28" spans="2:7" ht="17.45" customHeight="1" thickBot="1" x14ac:dyDescent="0.3">
      <c r="B28" s="188" t="s">
        <v>14</v>
      </c>
      <c r="C28" s="189"/>
      <c r="D28" s="190"/>
      <c r="E28" s="190"/>
      <c r="F28" s="191"/>
      <c r="G28" s="41">
        <f>SUM(G18:G27)</f>
        <v>81426220</v>
      </c>
    </row>
    <row r="29" spans="2:7" ht="17.100000000000001" customHeight="1" thickBot="1" x14ac:dyDescent="0.3">
      <c r="B29" s="201" t="s">
        <v>18</v>
      </c>
      <c r="C29" s="202"/>
      <c r="D29" s="202"/>
      <c r="E29" s="202"/>
      <c r="F29" s="202"/>
      <c r="G29" s="203"/>
    </row>
    <row r="30" spans="2:7" ht="31.5" customHeight="1" thickBot="1" x14ac:dyDescent="0.3">
      <c r="B30" s="222" t="s">
        <v>9</v>
      </c>
      <c r="C30" s="223"/>
      <c r="D30" s="8" t="s">
        <v>8</v>
      </c>
      <c r="E30" s="8" t="s">
        <v>10</v>
      </c>
      <c r="F30" s="8" t="s">
        <v>12</v>
      </c>
      <c r="G30" s="9" t="s">
        <v>13</v>
      </c>
    </row>
    <row r="31" spans="2:7" ht="38.25" customHeight="1" x14ac:dyDescent="0.25">
      <c r="B31" s="219"/>
      <c r="C31" s="185"/>
      <c r="D31" s="42"/>
      <c r="E31" s="43"/>
      <c r="F31" s="44"/>
      <c r="G31" s="45"/>
    </row>
    <row r="32" spans="2:7" x14ac:dyDescent="0.25">
      <c r="B32" s="209"/>
      <c r="C32" s="210"/>
      <c r="D32" s="210"/>
      <c r="E32" s="210"/>
      <c r="F32" s="211"/>
      <c r="G32" s="49"/>
    </row>
    <row r="33" spans="2:7" ht="17.25" thickBot="1" x14ac:dyDescent="0.3">
      <c r="B33" s="201" t="s">
        <v>19</v>
      </c>
      <c r="C33" s="202"/>
      <c r="D33" s="202"/>
      <c r="E33" s="202"/>
      <c r="F33" s="202"/>
      <c r="G33" s="203"/>
    </row>
    <row r="34" spans="2:7" ht="17.25" thickBot="1" x14ac:dyDescent="0.3">
      <c r="B34" s="222" t="s">
        <v>9</v>
      </c>
      <c r="C34" s="223"/>
      <c r="D34" s="23" t="s">
        <v>8</v>
      </c>
      <c r="E34" s="8" t="s">
        <v>10</v>
      </c>
      <c r="F34" s="8" t="s">
        <v>12</v>
      </c>
      <c r="G34" s="9" t="s">
        <v>13</v>
      </c>
    </row>
    <row r="35" spans="2:7" ht="16.5" customHeight="1" x14ac:dyDescent="0.25">
      <c r="B35" s="219"/>
      <c r="C35" s="185"/>
      <c r="D35" s="68"/>
      <c r="E35" s="46"/>
      <c r="F35" s="47"/>
      <c r="G35" s="48"/>
    </row>
    <row r="36" spans="2:7" x14ac:dyDescent="0.25">
      <c r="B36" s="220"/>
      <c r="C36" s="221"/>
      <c r="D36" s="68"/>
      <c r="E36" s="46"/>
      <c r="F36" s="47"/>
      <c r="G36" s="48"/>
    </row>
    <row r="37" spans="2:7" x14ac:dyDescent="0.25">
      <c r="B37" s="209"/>
      <c r="C37" s="210"/>
      <c r="D37" s="210"/>
      <c r="E37" s="210"/>
      <c r="F37" s="211"/>
      <c r="G37" s="49"/>
    </row>
    <row r="38" spans="2:7" x14ac:dyDescent="0.25">
      <c r="B38" s="224"/>
      <c r="C38" s="225"/>
      <c r="D38" s="225"/>
      <c r="E38" s="225"/>
      <c r="F38" s="225"/>
      <c r="G38" s="226"/>
    </row>
    <row r="39" spans="2:7" x14ac:dyDescent="0.25">
      <c r="B39" s="224"/>
      <c r="C39" s="225"/>
      <c r="D39" s="225"/>
      <c r="E39" s="225"/>
      <c r="F39" s="225"/>
      <c r="G39" s="226"/>
    </row>
    <row r="40" spans="2:7" ht="17.25" thickBot="1" x14ac:dyDescent="0.3">
      <c r="B40" s="217" t="s">
        <v>15</v>
      </c>
      <c r="C40" s="218"/>
      <c r="D40" s="218"/>
      <c r="E40" s="218"/>
      <c r="F40" s="218"/>
      <c r="G40" s="3">
        <f>G10+G15+G28+G37</f>
        <v>81426220</v>
      </c>
    </row>
    <row r="44" spans="2:7" x14ac:dyDescent="0.25">
      <c r="G44" s="20"/>
    </row>
    <row r="45" spans="2:7" x14ac:dyDescent="0.25">
      <c r="G45" s="21"/>
    </row>
    <row r="46" spans="2:7" x14ac:dyDescent="0.25">
      <c r="G46" s="21"/>
    </row>
    <row r="47" spans="2:7" x14ac:dyDescent="0.25">
      <c r="G47" s="21"/>
    </row>
  </sheetData>
  <mergeCells count="38">
    <mergeCell ref="B16:G16"/>
    <mergeCell ref="B22:C22"/>
    <mergeCell ref="B20:C20"/>
    <mergeCell ref="B21:C21"/>
    <mergeCell ref="B18:C18"/>
    <mergeCell ref="B19:C19"/>
    <mergeCell ref="B23:C23"/>
    <mergeCell ref="B12:C12"/>
    <mergeCell ref="B14:C14"/>
    <mergeCell ref="B40:F40"/>
    <mergeCell ref="B29:G29"/>
    <mergeCell ref="B35:C35"/>
    <mergeCell ref="B36:C36"/>
    <mergeCell ref="B37:F37"/>
    <mergeCell ref="B32:F32"/>
    <mergeCell ref="B33:G33"/>
    <mergeCell ref="B34:C34"/>
    <mergeCell ref="B30:C30"/>
    <mergeCell ref="B31:C31"/>
    <mergeCell ref="B38:G39"/>
    <mergeCell ref="B24:C24"/>
    <mergeCell ref="B15:F15"/>
    <mergeCell ref="B28:F28"/>
    <mergeCell ref="B27:C27"/>
    <mergeCell ref="B2:G2"/>
    <mergeCell ref="C3:G3"/>
    <mergeCell ref="C4:G4"/>
    <mergeCell ref="B5:G5"/>
    <mergeCell ref="B6:C6"/>
    <mergeCell ref="B7:C7"/>
    <mergeCell ref="B8:C8"/>
    <mergeCell ref="B9:C9"/>
    <mergeCell ref="B10:F10"/>
    <mergeCell ref="B11:G11"/>
    <mergeCell ref="B13:C13"/>
    <mergeCell ref="B17:C17"/>
    <mergeCell ref="B25:C25"/>
    <mergeCell ref="B26:C26"/>
  </mergeCells>
  <pageMargins left="0.7" right="0.7" top="0.75" bottom="0.75" header="0.3" footer="0.3"/>
  <pageSetup scale="4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CD81-EC6B-4F10-93EF-98EFF126357A}">
  <sheetPr>
    <pageSetUpPr fitToPage="1"/>
  </sheetPr>
  <dimension ref="A1:G38"/>
  <sheetViews>
    <sheetView topLeftCell="A13" zoomScale="70" zoomScaleNormal="70" workbookViewId="0">
      <selection activeCell="E14" sqref="E14:E18"/>
    </sheetView>
  </sheetViews>
  <sheetFormatPr baseColWidth="10" defaultColWidth="11" defaultRowHeight="16.5" x14ac:dyDescent="0.25"/>
  <cols>
    <col min="1" max="1" width="6.125" style="1" customWidth="1"/>
    <col min="2" max="2" width="21.375" style="1" customWidth="1"/>
    <col min="3" max="3" width="55.25" style="1" customWidth="1"/>
    <col min="4" max="4" width="12.25" style="1" customWidth="1"/>
    <col min="5" max="5" width="12.125" style="14" customWidth="1"/>
    <col min="6" max="6" width="17.875" style="1" customWidth="1"/>
    <col min="7" max="7" width="37.75" style="1" customWidth="1"/>
    <col min="8" max="8" width="23.875" style="1" customWidth="1"/>
    <col min="9" max="16384" width="11" style="1"/>
  </cols>
  <sheetData>
    <row r="1" spans="2:7" ht="17.25" thickBot="1" x14ac:dyDescent="0.3"/>
    <row r="2" spans="2:7" ht="92.25" customHeight="1" thickBot="1" x14ac:dyDescent="0.3">
      <c r="B2" s="193" t="s">
        <v>3</v>
      </c>
      <c r="C2" s="194"/>
      <c r="D2" s="194"/>
      <c r="E2" s="194"/>
      <c r="F2" s="194"/>
      <c r="G2" s="195"/>
    </row>
    <row r="3" spans="2:7" ht="57.75" customHeight="1" thickBot="1" x14ac:dyDescent="0.3">
      <c r="B3" s="6" t="s">
        <v>21</v>
      </c>
      <c r="C3" s="196" t="s">
        <v>44</v>
      </c>
      <c r="D3" s="197"/>
      <c r="E3" s="197"/>
      <c r="F3" s="197"/>
      <c r="G3" s="198"/>
    </row>
    <row r="4" spans="2:7" ht="29.25" customHeight="1" x14ac:dyDescent="0.25">
      <c r="B4" s="39" t="s">
        <v>11</v>
      </c>
      <c r="C4" s="199" t="s">
        <v>121</v>
      </c>
      <c r="D4" s="200"/>
      <c r="E4" s="200"/>
      <c r="F4" s="200"/>
      <c r="G4" s="200"/>
    </row>
    <row r="5" spans="2:7" ht="15.4" customHeight="1" thickBot="1" x14ac:dyDescent="0.3">
      <c r="B5" s="201" t="s">
        <v>16</v>
      </c>
      <c r="C5" s="202"/>
      <c r="D5" s="202"/>
      <c r="E5" s="202"/>
      <c r="F5" s="202"/>
      <c r="G5" s="203"/>
    </row>
    <row r="6" spans="2:7" s="16" customFormat="1" x14ac:dyDescent="0.25">
      <c r="B6" s="204" t="s">
        <v>9</v>
      </c>
      <c r="C6" s="205"/>
      <c r="D6" s="17" t="s">
        <v>8</v>
      </c>
      <c r="E6" s="17" t="s">
        <v>10</v>
      </c>
      <c r="F6" s="18" t="s">
        <v>12</v>
      </c>
      <c r="G6" s="19" t="s">
        <v>13</v>
      </c>
    </row>
    <row r="7" spans="2:7" s="38" customFormat="1" ht="144.75" customHeight="1" x14ac:dyDescent="0.25">
      <c r="B7" s="233" t="s">
        <v>88</v>
      </c>
      <c r="C7" s="234"/>
      <c r="D7" s="7" t="s">
        <v>43</v>
      </c>
      <c r="E7" s="51">
        <v>1</v>
      </c>
      <c r="F7" s="22">
        <v>6500000</v>
      </c>
      <c r="G7" s="15">
        <f>F7*E7</f>
        <v>6500000</v>
      </c>
    </row>
    <row r="8" spans="2:7" ht="15.95" customHeight="1" x14ac:dyDescent="0.25">
      <c r="B8" s="209" t="s">
        <v>14</v>
      </c>
      <c r="C8" s="210"/>
      <c r="D8" s="210"/>
      <c r="E8" s="210"/>
      <c r="F8" s="211"/>
      <c r="G8" s="49">
        <f>G7</f>
        <v>6500000</v>
      </c>
    </row>
    <row r="9" spans="2:7" ht="15.95" customHeight="1" thickBot="1" x14ac:dyDescent="0.3">
      <c r="B9" s="212" t="s">
        <v>17</v>
      </c>
      <c r="C9" s="213"/>
      <c r="D9" s="213"/>
      <c r="E9" s="213"/>
      <c r="F9" s="213"/>
      <c r="G9" s="203"/>
    </row>
    <row r="10" spans="2:7" x14ac:dyDescent="0.25">
      <c r="B10" s="215" t="s">
        <v>9</v>
      </c>
      <c r="C10" s="216"/>
      <c r="D10" s="23" t="s">
        <v>8</v>
      </c>
      <c r="E10" s="23" t="s">
        <v>10</v>
      </c>
      <c r="F10" s="23" t="s">
        <v>12</v>
      </c>
      <c r="G10" s="24" t="s">
        <v>13</v>
      </c>
    </row>
    <row r="11" spans="2:7" ht="17.45" customHeight="1" thickBot="1" x14ac:dyDescent="0.3">
      <c r="B11" s="227" t="s">
        <v>14</v>
      </c>
      <c r="C11" s="190"/>
      <c r="D11" s="190"/>
      <c r="E11" s="190"/>
      <c r="F11" s="191"/>
      <c r="G11" s="41"/>
    </row>
    <row r="12" spans="2:7" ht="17.45" customHeight="1" thickBot="1" x14ac:dyDescent="0.3">
      <c r="B12" s="212" t="s">
        <v>20</v>
      </c>
      <c r="C12" s="213"/>
      <c r="D12" s="213"/>
      <c r="E12" s="213"/>
      <c r="F12" s="213"/>
      <c r="G12" s="228"/>
    </row>
    <row r="13" spans="2:7" ht="30.75" customHeight="1" thickBot="1" x14ac:dyDescent="0.3">
      <c r="B13" s="215" t="s">
        <v>9</v>
      </c>
      <c r="C13" s="216"/>
      <c r="D13" s="8" t="s">
        <v>8</v>
      </c>
      <c r="E13" s="8" t="s">
        <v>10</v>
      </c>
      <c r="F13" s="8" t="s">
        <v>12</v>
      </c>
      <c r="G13" s="9" t="s">
        <v>13</v>
      </c>
    </row>
    <row r="14" spans="2:7" ht="69.75" customHeight="1" x14ac:dyDescent="0.25">
      <c r="B14" s="192" t="s">
        <v>89</v>
      </c>
      <c r="C14" s="192"/>
      <c r="D14" s="78" t="s">
        <v>8</v>
      </c>
      <c r="E14" s="70">
        <v>5</v>
      </c>
      <c r="F14" s="34">
        <v>670000</v>
      </c>
      <c r="G14" s="35">
        <f>F14*E14</f>
        <v>3350000</v>
      </c>
    </row>
    <row r="15" spans="2:7" ht="37.5" customHeight="1" x14ac:dyDescent="0.25">
      <c r="B15" s="192" t="s">
        <v>90</v>
      </c>
      <c r="C15" s="192"/>
      <c r="D15" s="78" t="s">
        <v>8</v>
      </c>
      <c r="E15" s="70">
        <v>1</v>
      </c>
      <c r="F15" s="34">
        <v>6800000</v>
      </c>
      <c r="G15" s="35">
        <f t="shared" ref="G15:G18" si="0">F15*E15</f>
        <v>6800000</v>
      </c>
    </row>
    <row r="16" spans="2:7" ht="72.75" customHeight="1" x14ac:dyDescent="0.25">
      <c r="B16" s="192" t="s">
        <v>91</v>
      </c>
      <c r="C16" s="192"/>
      <c r="D16" s="78" t="s">
        <v>8</v>
      </c>
      <c r="E16" s="70">
        <v>1</v>
      </c>
      <c r="F16" s="34">
        <v>3400000</v>
      </c>
      <c r="G16" s="35">
        <f t="shared" si="0"/>
        <v>3400000</v>
      </c>
    </row>
    <row r="17" spans="1:7" ht="81" customHeight="1" x14ac:dyDescent="0.25">
      <c r="B17" s="192" t="s">
        <v>92</v>
      </c>
      <c r="C17" s="192"/>
      <c r="D17" s="78" t="s">
        <v>8</v>
      </c>
      <c r="E17" s="70">
        <v>2</v>
      </c>
      <c r="F17" s="34">
        <v>1500000</v>
      </c>
      <c r="G17" s="35">
        <f t="shared" si="0"/>
        <v>3000000</v>
      </c>
    </row>
    <row r="18" spans="1:7" ht="36" customHeight="1" x14ac:dyDescent="0.25">
      <c r="A18"/>
      <c r="B18" s="229" t="s">
        <v>115</v>
      </c>
      <c r="C18" s="230"/>
      <c r="D18" s="78" t="s">
        <v>8</v>
      </c>
      <c r="E18" s="43">
        <v>10</v>
      </c>
      <c r="F18" s="44">
        <v>63000</v>
      </c>
      <c r="G18" s="45">
        <f t="shared" si="0"/>
        <v>630000</v>
      </c>
    </row>
    <row r="19" spans="1:7" ht="15.95" customHeight="1" x14ac:dyDescent="0.25">
      <c r="B19" s="209" t="s">
        <v>14</v>
      </c>
      <c r="C19" s="210"/>
      <c r="D19" s="210"/>
      <c r="E19" s="210"/>
      <c r="F19" s="211"/>
      <c r="G19" s="49">
        <f>SUM(G14:G18)</f>
        <v>17180000</v>
      </c>
    </row>
    <row r="20" spans="1:7" ht="17.100000000000001" customHeight="1" thickBot="1" x14ac:dyDescent="0.3">
      <c r="B20" s="201" t="s">
        <v>18</v>
      </c>
      <c r="C20" s="202"/>
      <c r="D20" s="202"/>
      <c r="E20" s="202"/>
      <c r="F20" s="202"/>
      <c r="G20" s="203"/>
    </row>
    <row r="21" spans="1:7" ht="31.5" customHeight="1" thickBot="1" x14ac:dyDescent="0.3">
      <c r="B21" s="222" t="s">
        <v>9</v>
      </c>
      <c r="C21" s="223"/>
      <c r="D21" s="8" t="s">
        <v>8</v>
      </c>
      <c r="E21" s="8" t="s">
        <v>10</v>
      </c>
      <c r="F21" s="8" t="s">
        <v>12</v>
      </c>
      <c r="G21" s="9" t="s">
        <v>13</v>
      </c>
    </row>
    <row r="22" spans="1:7" ht="38.25" customHeight="1" x14ac:dyDescent="0.25">
      <c r="B22" s="219"/>
      <c r="C22" s="185"/>
      <c r="D22" s="42"/>
      <c r="E22" s="43"/>
      <c r="F22" s="44"/>
      <c r="G22" s="45"/>
    </row>
    <row r="23" spans="1:7" x14ac:dyDescent="0.25">
      <c r="B23" s="209" t="s">
        <v>14</v>
      </c>
      <c r="C23" s="210"/>
      <c r="D23" s="210"/>
      <c r="E23" s="210"/>
      <c r="F23" s="211"/>
      <c r="G23" s="49">
        <f>SUM(G22:G22)</f>
        <v>0</v>
      </c>
    </row>
    <row r="24" spans="1:7" ht="17.25" thickBot="1" x14ac:dyDescent="0.3">
      <c r="B24" s="201" t="s">
        <v>19</v>
      </c>
      <c r="C24" s="202"/>
      <c r="D24" s="202"/>
      <c r="E24" s="202"/>
      <c r="F24" s="202"/>
      <c r="G24" s="203"/>
    </row>
    <row r="25" spans="1:7" ht="17.25" thickBot="1" x14ac:dyDescent="0.3">
      <c r="B25" s="222" t="s">
        <v>9</v>
      </c>
      <c r="C25" s="223"/>
      <c r="D25" s="8" t="s">
        <v>8</v>
      </c>
      <c r="E25" s="8" t="s">
        <v>10</v>
      </c>
      <c r="F25" s="8" t="s">
        <v>12</v>
      </c>
      <c r="G25" s="9" t="s">
        <v>13</v>
      </c>
    </row>
    <row r="26" spans="1:7" x14ac:dyDescent="0.25">
      <c r="B26" s="231"/>
      <c r="C26" s="232"/>
      <c r="D26" s="42"/>
      <c r="E26" s="43"/>
      <c r="F26" s="44"/>
      <c r="G26" s="45">
        <f>F26*E26</f>
        <v>0</v>
      </c>
    </row>
    <row r="27" spans="1:7" x14ac:dyDescent="0.25">
      <c r="B27" s="220"/>
      <c r="C27" s="221"/>
      <c r="D27" s="46"/>
      <c r="E27" s="36"/>
      <c r="F27" s="47"/>
      <c r="G27" s="48"/>
    </row>
    <row r="28" spans="1:7" x14ac:dyDescent="0.25">
      <c r="B28" s="209" t="s">
        <v>14</v>
      </c>
      <c r="C28" s="210"/>
      <c r="D28" s="210"/>
      <c r="E28" s="210"/>
      <c r="F28" s="211"/>
      <c r="G28" s="49">
        <f>G26</f>
        <v>0</v>
      </c>
    </row>
    <row r="29" spans="1:7" x14ac:dyDescent="0.25">
      <c r="B29" s="224"/>
      <c r="C29" s="225"/>
      <c r="D29" s="225"/>
      <c r="E29" s="225"/>
      <c r="F29" s="225"/>
      <c r="G29" s="226"/>
    </row>
    <row r="30" spans="1:7" x14ac:dyDescent="0.25">
      <c r="B30" s="224"/>
      <c r="C30" s="225"/>
      <c r="D30" s="225"/>
      <c r="E30" s="225"/>
      <c r="F30" s="225"/>
      <c r="G30" s="226"/>
    </row>
    <row r="31" spans="1:7" ht="17.25" thickBot="1" x14ac:dyDescent="0.3">
      <c r="B31" s="217" t="s">
        <v>15</v>
      </c>
      <c r="C31" s="218"/>
      <c r="D31" s="218"/>
      <c r="E31" s="218"/>
      <c r="F31" s="218"/>
      <c r="G31" s="3">
        <f>G23+G28+G11+G8+G19</f>
        <v>23680000</v>
      </c>
    </row>
    <row r="35" spans="7:7" x14ac:dyDescent="0.25">
      <c r="G35" s="20"/>
    </row>
    <row r="36" spans="7:7" x14ac:dyDescent="0.25">
      <c r="G36" s="21"/>
    </row>
    <row r="37" spans="7:7" x14ac:dyDescent="0.25">
      <c r="G37" s="21"/>
    </row>
    <row r="38" spans="7:7" x14ac:dyDescent="0.25">
      <c r="G38" s="21"/>
    </row>
  </sheetData>
  <mergeCells count="29">
    <mergeCell ref="B7:C7"/>
    <mergeCell ref="B11:F11"/>
    <mergeCell ref="B8:F8"/>
    <mergeCell ref="B9:G9"/>
    <mergeCell ref="B10:C10"/>
    <mergeCell ref="B2:G2"/>
    <mergeCell ref="C3:G3"/>
    <mergeCell ref="C4:G4"/>
    <mergeCell ref="B5:G5"/>
    <mergeCell ref="B6:C6"/>
    <mergeCell ref="B31:F31"/>
    <mergeCell ref="B25:C25"/>
    <mergeCell ref="B26:C26"/>
    <mergeCell ref="B27:C27"/>
    <mergeCell ref="B24:G24"/>
    <mergeCell ref="B28:F28"/>
    <mergeCell ref="B29:G30"/>
    <mergeCell ref="B22:C22"/>
    <mergeCell ref="B23:F23"/>
    <mergeCell ref="B12:G12"/>
    <mergeCell ref="B13:C13"/>
    <mergeCell ref="B18:C18"/>
    <mergeCell ref="B19:F19"/>
    <mergeCell ref="B20:G20"/>
    <mergeCell ref="B21:C21"/>
    <mergeCell ref="B14:C14"/>
    <mergeCell ref="B15:C15"/>
    <mergeCell ref="B16:C16"/>
    <mergeCell ref="B17:C17"/>
  </mergeCells>
  <pageMargins left="0.7" right="0.7" top="0.75" bottom="0.75" header="0.3" footer="0.3"/>
  <pageSetup scale="51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C8848-96E2-476B-82C6-CAC84662B572}">
  <sheetPr>
    <pageSetUpPr fitToPage="1"/>
  </sheetPr>
  <dimension ref="B1:G45"/>
  <sheetViews>
    <sheetView topLeftCell="A13" zoomScale="70" zoomScaleNormal="70" workbookViewId="0">
      <selection activeCell="E15" sqref="E15:E25"/>
    </sheetView>
  </sheetViews>
  <sheetFormatPr baseColWidth="10" defaultColWidth="11" defaultRowHeight="16.5" x14ac:dyDescent="0.25"/>
  <cols>
    <col min="1" max="1" width="6.125" style="1" customWidth="1"/>
    <col min="2" max="2" width="21.375" style="1" customWidth="1"/>
    <col min="3" max="3" width="55.25" style="1" customWidth="1"/>
    <col min="4" max="4" width="12.25" style="1" customWidth="1"/>
    <col min="5" max="5" width="12.125" style="14" customWidth="1"/>
    <col min="6" max="6" width="17.875" style="1" customWidth="1"/>
    <col min="7" max="7" width="37.75" style="1" customWidth="1"/>
    <col min="8" max="8" width="23.875" style="1" customWidth="1"/>
    <col min="9" max="16384" width="11" style="1"/>
  </cols>
  <sheetData>
    <row r="1" spans="2:7" ht="17.25" thickBot="1" x14ac:dyDescent="0.3"/>
    <row r="2" spans="2:7" ht="92.25" customHeight="1" thickBot="1" x14ac:dyDescent="0.3">
      <c r="B2" s="193" t="s">
        <v>3</v>
      </c>
      <c r="C2" s="194"/>
      <c r="D2" s="194"/>
      <c r="E2" s="194"/>
      <c r="F2" s="194"/>
      <c r="G2" s="195"/>
    </row>
    <row r="3" spans="2:7" ht="57.75" customHeight="1" thickBot="1" x14ac:dyDescent="0.3">
      <c r="B3" s="6" t="s">
        <v>21</v>
      </c>
      <c r="C3" s="196" t="s">
        <v>44</v>
      </c>
      <c r="D3" s="197"/>
      <c r="E3" s="197"/>
      <c r="F3" s="197"/>
      <c r="G3" s="198"/>
    </row>
    <row r="4" spans="2:7" ht="29.25" customHeight="1" x14ac:dyDescent="0.25">
      <c r="B4" s="39" t="s">
        <v>11</v>
      </c>
      <c r="C4" s="199" t="s">
        <v>122</v>
      </c>
      <c r="D4" s="200"/>
      <c r="E4" s="200"/>
      <c r="F4" s="200"/>
      <c r="G4" s="200"/>
    </row>
    <row r="5" spans="2:7" ht="15.4" customHeight="1" thickBot="1" x14ac:dyDescent="0.3">
      <c r="B5" s="201" t="s">
        <v>16</v>
      </c>
      <c r="C5" s="202"/>
      <c r="D5" s="202"/>
      <c r="E5" s="202"/>
      <c r="F5" s="202"/>
      <c r="G5" s="203"/>
    </row>
    <row r="6" spans="2:7" s="16" customFormat="1" x14ac:dyDescent="0.25">
      <c r="B6" s="204" t="s">
        <v>9</v>
      </c>
      <c r="C6" s="205"/>
      <c r="D6" s="17" t="s">
        <v>8</v>
      </c>
      <c r="E6" s="17" t="s">
        <v>10</v>
      </c>
      <c r="F6" s="18" t="s">
        <v>12</v>
      </c>
      <c r="G6" s="19" t="s">
        <v>13</v>
      </c>
    </row>
    <row r="7" spans="2:7" s="38" customFormat="1" ht="15.4" customHeight="1" x14ac:dyDescent="0.25">
      <c r="B7" s="206"/>
      <c r="C7" s="207"/>
      <c r="D7" s="7"/>
      <c r="E7" s="51"/>
      <c r="F7" s="22"/>
      <c r="G7" s="15">
        <f>F7*E7</f>
        <v>0</v>
      </c>
    </row>
    <row r="8" spans="2:7" s="38" customFormat="1" x14ac:dyDescent="0.25">
      <c r="B8" s="239"/>
      <c r="C8" s="239"/>
      <c r="D8" s="7"/>
      <c r="E8" s="51"/>
      <c r="F8" s="22"/>
      <c r="G8" s="15"/>
    </row>
    <row r="9" spans="2:7" ht="15.95" customHeight="1" x14ac:dyDescent="0.25">
      <c r="B9" s="209" t="s">
        <v>14</v>
      </c>
      <c r="C9" s="210"/>
      <c r="D9" s="210"/>
      <c r="E9" s="210"/>
      <c r="F9" s="211"/>
      <c r="G9" s="49">
        <f>G7</f>
        <v>0</v>
      </c>
    </row>
    <row r="10" spans="2:7" ht="15.95" customHeight="1" thickBot="1" x14ac:dyDescent="0.3">
      <c r="B10" s="212" t="s">
        <v>17</v>
      </c>
      <c r="C10" s="213"/>
      <c r="D10" s="213"/>
      <c r="E10" s="213"/>
      <c r="F10" s="213"/>
      <c r="G10" s="203"/>
    </row>
    <row r="11" spans="2:7" x14ac:dyDescent="0.25">
      <c r="B11" s="215" t="s">
        <v>9</v>
      </c>
      <c r="C11" s="216"/>
      <c r="D11" s="23" t="s">
        <v>8</v>
      </c>
      <c r="E11" s="23" t="s">
        <v>10</v>
      </c>
      <c r="F11" s="23" t="s">
        <v>12</v>
      </c>
      <c r="G11" s="24" t="s">
        <v>13</v>
      </c>
    </row>
    <row r="12" spans="2:7" ht="17.45" customHeight="1" thickBot="1" x14ac:dyDescent="0.3">
      <c r="B12" s="227" t="s">
        <v>14</v>
      </c>
      <c r="C12" s="190"/>
      <c r="D12" s="190"/>
      <c r="E12" s="190"/>
      <c r="F12" s="191"/>
      <c r="G12" s="41"/>
    </row>
    <row r="13" spans="2:7" ht="17.45" customHeight="1" thickBot="1" x14ac:dyDescent="0.3">
      <c r="B13" s="212" t="s">
        <v>20</v>
      </c>
      <c r="C13" s="213"/>
      <c r="D13" s="213"/>
      <c r="E13" s="213"/>
      <c r="F13" s="213"/>
      <c r="G13" s="228"/>
    </row>
    <row r="14" spans="2:7" ht="30.75" customHeight="1" thickBot="1" x14ac:dyDescent="0.3">
      <c r="B14" s="215" t="s">
        <v>9</v>
      </c>
      <c r="C14" s="216"/>
      <c r="D14" s="8" t="s">
        <v>8</v>
      </c>
      <c r="E14" s="8" t="s">
        <v>10</v>
      </c>
      <c r="F14" s="8" t="s">
        <v>12</v>
      </c>
      <c r="G14" s="9" t="s">
        <v>13</v>
      </c>
    </row>
    <row r="15" spans="2:7" ht="78.75" customHeight="1" x14ac:dyDescent="0.25">
      <c r="B15" s="192" t="s">
        <v>93</v>
      </c>
      <c r="C15" s="192"/>
      <c r="D15" s="79" t="s">
        <v>8</v>
      </c>
      <c r="E15" s="70">
        <v>5</v>
      </c>
      <c r="F15" s="34">
        <v>1500000</v>
      </c>
      <c r="G15" s="35">
        <f>F15*E15</f>
        <v>7500000</v>
      </c>
    </row>
    <row r="16" spans="2:7" ht="38.25" customHeight="1" x14ac:dyDescent="0.25">
      <c r="B16" s="192" t="s">
        <v>113</v>
      </c>
      <c r="C16" s="192"/>
      <c r="D16" s="79" t="s">
        <v>8</v>
      </c>
      <c r="E16" s="70">
        <v>3</v>
      </c>
      <c r="F16" s="34">
        <v>560000</v>
      </c>
      <c r="G16" s="35">
        <f>F16*E16</f>
        <v>1680000</v>
      </c>
    </row>
    <row r="17" spans="2:7" ht="39.75" customHeight="1" x14ac:dyDescent="0.25">
      <c r="B17" s="192" t="s">
        <v>94</v>
      </c>
      <c r="C17" s="192"/>
      <c r="D17" s="79" t="s">
        <v>8</v>
      </c>
      <c r="E17" s="70">
        <v>5</v>
      </c>
      <c r="F17" s="34">
        <v>140000</v>
      </c>
      <c r="G17" s="35">
        <f t="shared" ref="G17:G25" si="0">F17*E17</f>
        <v>700000</v>
      </c>
    </row>
    <row r="18" spans="2:7" ht="59.25" customHeight="1" x14ac:dyDescent="0.25">
      <c r="B18" s="192" t="s">
        <v>95</v>
      </c>
      <c r="C18" s="192"/>
      <c r="D18" s="79" t="s">
        <v>8</v>
      </c>
      <c r="E18" s="70">
        <v>5</v>
      </c>
      <c r="F18" s="34">
        <v>1350000</v>
      </c>
      <c r="G18" s="35">
        <f t="shared" si="0"/>
        <v>6750000</v>
      </c>
    </row>
    <row r="19" spans="2:7" ht="73.5" customHeight="1" x14ac:dyDescent="0.25">
      <c r="B19" s="192" t="s">
        <v>96</v>
      </c>
      <c r="C19" s="192"/>
      <c r="D19" s="79" t="s">
        <v>8</v>
      </c>
      <c r="E19" s="70">
        <v>5</v>
      </c>
      <c r="F19" s="34">
        <v>2000000</v>
      </c>
      <c r="G19" s="35">
        <f t="shared" si="0"/>
        <v>10000000</v>
      </c>
    </row>
    <row r="20" spans="2:7" ht="81" customHeight="1" x14ac:dyDescent="0.25">
      <c r="B20" s="192" t="s">
        <v>97</v>
      </c>
      <c r="C20" s="192"/>
      <c r="D20" s="79" t="s">
        <v>8</v>
      </c>
      <c r="E20" s="70">
        <v>3</v>
      </c>
      <c r="F20" s="34">
        <v>2015860</v>
      </c>
      <c r="G20" s="35">
        <f t="shared" si="0"/>
        <v>6047580</v>
      </c>
    </row>
    <row r="21" spans="2:7" ht="77.25" customHeight="1" x14ac:dyDescent="0.25">
      <c r="B21" s="237" t="s">
        <v>98</v>
      </c>
      <c r="C21" s="238"/>
      <c r="D21" s="79" t="s">
        <v>8</v>
      </c>
      <c r="E21" s="70">
        <v>1</v>
      </c>
      <c r="F21" s="34">
        <v>1350000</v>
      </c>
      <c r="G21" s="35">
        <f t="shared" si="0"/>
        <v>1350000</v>
      </c>
    </row>
    <row r="22" spans="2:7" ht="37.5" customHeight="1" x14ac:dyDescent="0.25">
      <c r="B22" s="192" t="s">
        <v>107</v>
      </c>
      <c r="C22" s="192"/>
      <c r="D22" s="79" t="s">
        <v>43</v>
      </c>
      <c r="E22" s="70">
        <v>12</v>
      </c>
      <c r="F22" s="34">
        <v>614600</v>
      </c>
      <c r="G22" s="122">
        <f t="shared" si="0"/>
        <v>7375200</v>
      </c>
    </row>
    <row r="23" spans="2:7" ht="69.75" customHeight="1" x14ac:dyDescent="0.25">
      <c r="B23" s="235" t="s">
        <v>102</v>
      </c>
      <c r="C23" s="236"/>
      <c r="D23" s="79" t="s">
        <v>8</v>
      </c>
      <c r="E23" s="70">
        <v>1</v>
      </c>
      <c r="F23" s="34">
        <v>750000</v>
      </c>
      <c r="G23" s="35">
        <f t="shared" si="0"/>
        <v>750000</v>
      </c>
    </row>
    <row r="24" spans="2:7" ht="108" customHeight="1" x14ac:dyDescent="0.25">
      <c r="B24" s="235" t="s">
        <v>103</v>
      </c>
      <c r="C24" s="236"/>
      <c r="D24" s="79" t="s">
        <v>8</v>
      </c>
      <c r="E24" s="70">
        <v>6</v>
      </c>
      <c r="F24" s="34">
        <v>400000</v>
      </c>
      <c r="G24" s="35">
        <f t="shared" si="0"/>
        <v>2400000</v>
      </c>
    </row>
    <row r="25" spans="2:7" ht="43.5" customHeight="1" x14ac:dyDescent="0.25">
      <c r="B25" s="192" t="s">
        <v>108</v>
      </c>
      <c r="C25" s="192"/>
      <c r="D25" s="79" t="s">
        <v>8</v>
      </c>
      <c r="E25" s="70">
        <v>5</v>
      </c>
      <c r="F25" s="34">
        <v>90000</v>
      </c>
      <c r="G25" s="35">
        <f t="shared" si="0"/>
        <v>450000</v>
      </c>
    </row>
    <row r="26" spans="2:7" ht="15.95" customHeight="1" x14ac:dyDescent="0.25">
      <c r="B26" s="209" t="s">
        <v>14</v>
      </c>
      <c r="C26" s="210"/>
      <c r="D26" s="210"/>
      <c r="E26" s="210"/>
      <c r="F26" s="211"/>
      <c r="G26" s="49">
        <f>SUM(G15:G25)</f>
        <v>45002780</v>
      </c>
    </row>
    <row r="27" spans="2:7" ht="17.100000000000001" customHeight="1" thickBot="1" x14ac:dyDescent="0.3">
      <c r="B27" s="201" t="s">
        <v>18</v>
      </c>
      <c r="C27" s="202"/>
      <c r="D27" s="202"/>
      <c r="E27" s="202"/>
      <c r="F27" s="202"/>
      <c r="G27" s="203"/>
    </row>
    <row r="28" spans="2:7" ht="31.5" customHeight="1" thickBot="1" x14ac:dyDescent="0.3">
      <c r="B28" s="222" t="s">
        <v>9</v>
      </c>
      <c r="C28" s="223"/>
      <c r="D28" s="8" t="s">
        <v>8</v>
      </c>
      <c r="E28" s="8" t="s">
        <v>10</v>
      </c>
      <c r="F28" s="8" t="s">
        <v>12</v>
      </c>
      <c r="G28" s="9" t="s">
        <v>13</v>
      </c>
    </row>
    <row r="29" spans="2:7" ht="38.25" customHeight="1" x14ac:dyDescent="0.25">
      <c r="B29" s="219"/>
      <c r="C29" s="185"/>
      <c r="D29" s="42"/>
      <c r="E29" s="43"/>
      <c r="F29" s="44"/>
      <c r="G29" s="45"/>
    </row>
    <row r="30" spans="2:7" x14ac:dyDescent="0.25">
      <c r="B30" s="209" t="s">
        <v>14</v>
      </c>
      <c r="C30" s="210"/>
      <c r="D30" s="210"/>
      <c r="E30" s="210"/>
      <c r="F30" s="211"/>
      <c r="G30" s="49">
        <f>SUM(G29:G29)</f>
        <v>0</v>
      </c>
    </row>
    <row r="31" spans="2:7" ht="17.25" thickBot="1" x14ac:dyDescent="0.3">
      <c r="B31" s="201" t="s">
        <v>19</v>
      </c>
      <c r="C31" s="202"/>
      <c r="D31" s="202"/>
      <c r="E31" s="202"/>
      <c r="F31" s="202"/>
      <c r="G31" s="203"/>
    </row>
    <row r="32" spans="2:7" ht="17.25" thickBot="1" x14ac:dyDescent="0.3">
      <c r="B32" s="222" t="s">
        <v>9</v>
      </c>
      <c r="C32" s="223"/>
      <c r="D32" s="8" t="s">
        <v>8</v>
      </c>
      <c r="E32" s="8" t="s">
        <v>10</v>
      </c>
      <c r="F32" s="8" t="s">
        <v>12</v>
      </c>
      <c r="G32" s="9" t="s">
        <v>13</v>
      </c>
    </row>
    <row r="33" spans="2:7" x14ac:dyDescent="0.25">
      <c r="B33" s="231"/>
      <c r="C33" s="232"/>
      <c r="D33" s="42"/>
      <c r="E33" s="43"/>
      <c r="F33" s="44"/>
      <c r="G33" s="45">
        <f>F33*E33</f>
        <v>0</v>
      </c>
    </row>
    <row r="34" spans="2:7" x14ac:dyDescent="0.25">
      <c r="B34" s="220"/>
      <c r="C34" s="221"/>
      <c r="D34" s="46"/>
      <c r="E34" s="36"/>
      <c r="F34" s="47"/>
      <c r="G34" s="48"/>
    </row>
    <row r="35" spans="2:7" x14ac:dyDescent="0.25">
      <c r="B35" s="209" t="s">
        <v>14</v>
      </c>
      <c r="C35" s="210"/>
      <c r="D35" s="210"/>
      <c r="E35" s="210"/>
      <c r="F35" s="211"/>
      <c r="G35" s="49">
        <f>G33</f>
        <v>0</v>
      </c>
    </row>
    <row r="36" spans="2:7" x14ac:dyDescent="0.25">
      <c r="B36" s="224"/>
      <c r="C36" s="225"/>
      <c r="D36" s="225"/>
      <c r="E36" s="225"/>
      <c r="F36" s="225"/>
      <c r="G36" s="226"/>
    </row>
    <row r="37" spans="2:7" x14ac:dyDescent="0.25">
      <c r="B37" s="224"/>
      <c r="C37" s="225"/>
      <c r="D37" s="225"/>
      <c r="E37" s="225"/>
      <c r="F37" s="225"/>
      <c r="G37" s="226"/>
    </row>
    <row r="38" spans="2:7" ht="17.25" thickBot="1" x14ac:dyDescent="0.3">
      <c r="B38" s="217" t="s">
        <v>15</v>
      </c>
      <c r="C38" s="218"/>
      <c r="D38" s="218"/>
      <c r="E38" s="218"/>
      <c r="F38" s="218"/>
      <c r="G38" s="3">
        <f>G30+G35+G12+G9+G26</f>
        <v>45002780</v>
      </c>
    </row>
    <row r="42" spans="2:7" x14ac:dyDescent="0.25">
      <c r="G42" s="20"/>
    </row>
    <row r="43" spans="2:7" x14ac:dyDescent="0.25">
      <c r="G43" s="21"/>
    </row>
    <row r="44" spans="2:7" x14ac:dyDescent="0.25">
      <c r="G44" s="21"/>
    </row>
    <row r="45" spans="2:7" x14ac:dyDescent="0.25">
      <c r="G45" s="21"/>
    </row>
  </sheetData>
  <mergeCells count="36">
    <mergeCell ref="B11:C11"/>
    <mergeCell ref="B2:G2"/>
    <mergeCell ref="C3:G3"/>
    <mergeCell ref="C4:G4"/>
    <mergeCell ref="B5:G5"/>
    <mergeCell ref="B6:C6"/>
    <mergeCell ref="B7:C7"/>
    <mergeCell ref="B8:C8"/>
    <mergeCell ref="B9:F9"/>
    <mergeCell ref="B10:G10"/>
    <mergeCell ref="B29:C29"/>
    <mergeCell ref="B15:C15"/>
    <mergeCell ref="B18:C18"/>
    <mergeCell ref="B19:C19"/>
    <mergeCell ref="B20:C20"/>
    <mergeCell ref="B26:F26"/>
    <mergeCell ref="B27:G27"/>
    <mergeCell ref="B22:C22"/>
    <mergeCell ref="B25:C25"/>
    <mergeCell ref="B16:C16"/>
    <mergeCell ref="B12:F12"/>
    <mergeCell ref="B13:G13"/>
    <mergeCell ref="B36:G37"/>
    <mergeCell ref="B38:F38"/>
    <mergeCell ref="B24:C24"/>
    <mergeCell ref="B17:C17"/>
    <mergeCell ref="B21:C21"/>
    <mergeCell ref="B23:C23"/>
    <mergeCell ref="B30:F30"/>
    <mergeCell ref="B31:G31"/>
    <mergeCell ref="B32:C32"/>
    <mergeCell ref="B33:C33"/>
    <mergeCell ref="B34:C34"/>
    <mergeCell ref="B35:F35"/>
    <mergeCell ref="B14:C14"/>
    <mergeCell ref="B28:C28"/>
  </mergeCells>
  <pageMargins left="0.7" right="0.7" top="0.75" bottom="0.75" header="0.3" footer="0.3"/>
  <pageSetup scale="4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5E23A-6398-4F27-AFA4-4B3063247C89}">
  <dimension ref="A1:I63"/>
  <sheetViews>
    <sheetView topLeftCell="A24" zoomScale="70" zoomScaleNormal="70" workbookViewId="0">
      <selection activeCell="G37" sqref="G37"/>
    </sheetView>
  </sheetViews>
  <sheetFormatPr baseColWidth="10" defaultColWidth="11" defaultRowHeight="16.5" x14ac:dyDescent="0.25"/>
  <cols>
    <col min="1" max="1" width="6.125" style="1" customWidth="1"/>
    <col min="2" max="2" width="21.375" style="1" customWidth="1"/>
    <col min="3" max="3" width="55.25" style="1" customWidth="1"/>
    <col min="4" max="4" width="12.25" style="1" customWidth="1"/>
    <col min="5" max="5" width="12.125" style="14" customWidth="1"/>
    <col min="6" max="6" width="17.875" style="1" customWidth="1"/>
    <col min="7" max="7" width="21.875" style="1" customWidth="1"/>
    <col min="8" max="8" width="23.875" style="1" customWidth="1"/>
    <col min="9" max="9" width="15.25" style="1" bestFit="1" customWidth="1"/>
    <col min="10" max="16384" width="11" style="1"/>
  </cols>
  <sheetData>
    <row r="1" spans="2:7" ht="17.25" thickBot="1" x14ac:dyDescent="0.3"/>
    <row r="2" spans="2:7" ht="92.25" customHeight="1" thickBot="1" x14ac:dyDescent="0.3">
      <c r="B2" s="193" t="s">
        <v>3</v>
      </c>
      <c r="C2" s="194"/>
      <c r="D2" s="194"/>
      <c r="E2" s="194"/>
      <c r="F2" s="194"/>
      <c r="G2" s="195"/>
    </row>
    <row r="3" spans="2:7" ht="57.75" customHeight="1" thickBot="1" x14ac:dyDescent="0.3">
      <c r="B3" s="6" t="s">
        <v>21</v>
      </c>
      <c r="C3" s="196" t="s">
        <v>44</v>
      </c>
      <c r="D3" s="197"/>
      <c r="E3" s="197"/>
      <c r="F3" s="197"/>
      <c r="G3" s="198"/>
    </row>
    <row r="4" spans="2:7" ht="29.25" customHeight="1" x14ac:dyDescent="0.25">
      <c r="B4" s="39" t="s">
        <v>11</v>
      </c>
      <c r="C4" s="199" t="s">
        <v>123</v>
      </c>
      <c r="D4" s="200"/>
      <c r="E4" s="200"/>
      <c r="F4" s="200"/>
      <c r="G4" s="200"/>
    </row>
    <row r="5" spans="2:7" ht="15.4" customHeight="1" thickBot="1" x14ac:dyDescent="0.3">
      <c r="B5" s="201" t="s">
        <v>16</v>
      </c>
      <c r="C5" s="202"/>
      <c r="D5" s="202"/>
      <c r="E5" s="202"/>
      <c r="F5" s="202"/>
      <c r="G5" s="203"/>
    </row>
    <row r="6" spans="2:7" s="16" customFormat="1" x14ac:dyDescent="0.25">
      <c r="B6" s="204" t="s">
        <v>9</v>
      </c>
      <c r="C6" s="205"/>
      <c r="D6" s="17" t="s">
        <v>8</v>
      </c>
      <c r="E6" s="17" t="s">
        <v>10</v>
      </c>
      <c r="F6" s="18" t="s">
        <v>12</v>
      </c>
      <c r="G6" s="19" t="s">
        <v>13</v>
      </c>
    </row>
    <row r="7" spans="2:7" s="38" customFormat="1" ht="15.4" customHeight="1" x14ac:dyDescent="0.25">
      <c r="B7" s="250" t="s">
        <v>54</v>
      </c>
      <c r="C7" s="250"/>
      <c r="D7" s="83" t="s">
        <v>62</v>
      </c>
      <c r="E7" s="84">
        <v>30</v>
      </c>
      <c r="F7" s="85">
        <v>329000</v>
      </c>
      <c r="G7" s="15">
        <f>F7*E7</f>
        <v>9870000</v>
      </c>
    </row>
    <row r="8" spans="2:7" s="38" customFormat="1" ht="18" customHeight="1" x14ac:dyDescent="0.25">
      <c r="B8" s="245" t="s">
        <v>55</v>
      </c>
      <c r="C8" s="245"/>
      <c r="D8" s="83" t="s">
        <v>1</v>
      </c>
      <c r="E8" s="84">
        <v>1800</v>
      </c>
      <c r="F8" s="85">
        <v>9160</v>
      </c>
      <c r="G8" s="15">
        <f t="shared" ref="G8:G36" si="0">F8*E8</f>
        <v>16488000</v>
      </c>
    </row>
    <row r="9" spans="2:7" s="38" customFormat="1" ht="18" customHeight="1" x14ac:dyDescent="0.25">
      <c r="B9" s="245" t="s">
        <v>56</v>
      </c>
      <c r="C9" s="245"/>
      <c r="D9" s="83" t="s">
        <v>1</v>
      </c>
      <c r="E9" s="84">
        <v>114</v>
      </c>
      <c r="F9" s="85">
        <v>18812</v>
      </c>
      <c r="G9" s="15">
        <f t="shared" si="0"/>
        <v>2144568</v>
      </c>
    </row>
    <row r="10" spans="2:7" s="38" customFormat="1" ht="29.25" customHeight="1" x14ac:dyDescent="0.25">
      <c r="B10" s="243" t="s">
        <v>57</v>
      </c>
      <c r="C10" s="244"/>
      <c r="D10" s="83" t="s">
        <v>62</v>
      </c>
      <c r="E10" s="84">
        <v>25</v>
      </c>
      <c r="F10" s="85">
        <v>8417</v>
      </c>
      <c r="G10" s="15">
        <f t="shared" si="0"/>
        <v>210425</v>
      </c>
    </row>
    <row r="11" spans="2:7" s="38" customFormat="1" ht="31.5" customHeight="1" x14ac:dyDescent="0.25">
      <c r="B11" s="245" t="s">
        <v>58</v>
      </c>
      <c r="C11" s="245"/>
      <c r="D11" s="83" t="s">
        <v>59</v>
      </c>
      <c r="E11" s="84">
        <v>5</v>
      </c>
      <c r="F11" s="85">
        <v>8529</v>
      </c>
      <c r="G11" s="15">
        <f t="shared" si="0"/>
        <v>42645</v>
      </c>
    </row>
    <row r="12" spans="2:7" s="38" customFormat="1" ht="23.25" customHeight="1" x14ac:dyDescent="0.25">
      <c r="B12" s="245" t="s">
        <v>60</v>
      </c>
      <c r="C12" s="245"/>
      <c r="D12" s="83" t="s">
        <v>62</v>
      </c>
      <c r="E12" s="84">
        <v>20</v>
      </c>
      <c r="F12" s="85">
        <v>25506</v>
      </c>
      <c r="G12" s="15">
        <f t="shared" si="0"/>
        <v>510120</v>
      </c>
    </row>
    <row r="13" spans="2:7" s="38" customFormat="1" ht="31.5" customHeight="1" x14ac:dyDescent="0.25">
      <c r="B13" s="245" t="s">
        <v>61</v>
      </c>
      <c r="C13" s="245"/>
      <c r="D13" s="83" t="s">
        <v>62</v>
      </c>
      <c r="E13" s="84">
        <v>45</v>
      </c>
      <c r="F13" s="85">
        <v>18630</v>
      </c>
      <c r="G13" s="15">
        <f t="shared" si="0"/>
        <v>838350</v>
      </c>
    </row>
    <row r="14" spans="2:7" s="38" customFormat="1" ht="25.5" customHeight="1" x14ac:dyDescent="0.25">
      <c r="B14" s="243" t="s">
        <v>63</v>
      </c>
      <c r="C14" s="244"/>
      <c r="D14" s="83" t="s">
        <v>62</v>
      </c>
      <c r="E14" s="84">
        <v>5</v>
      </c>
      <c r="F14" s="85">
        <v>27533</v>
      </c>
      <c r="G14" s="15">
        <f t="shared" si="0"/>
        <v>137665</v>
      </c>
    </row>
    <row r="15" spans="2:7" s="38" customFormat="1" ht="35.25" customHeight="1" x14ac:dyDescent="0.25">
      <c r="B15" s="245" t="s">
        <v>64</v>
      </c>
      <c r="C15" s="245"/>
      <c r="D15" s="83" t="s">
        <v>1</v>
      </c>
      <c r="E15" s="84">
        <v>20</v>
      </c>
      <c r="F15" s="85">
        <v>28640</v>
      </c>
      <c r="G15" s="15">
        <f t="shared" si="0"/>
        <v>572800</v>
      </c>
    </row>
    <row r="16" spans="2:7" s="38" customFormat="1" ht="28.5" customHeight="1" x14ac:dyDescent="0.25">
      <c r="B16" s="245" t="s">
        <v>65</v>
      </c>
      <c r="C16" s="245"/>
      <c r="D16" s="83" t="s">
        <v>62</v>
      </c>
      <c r="E16" s="84">
        <v>4</v>
      </c>
      <c r="F16" s="85">
        <v>40140</v>
      </c>
      <c r="G16" s="15">
        <f t="shared" si="0"/>
        <v>160560</v>
      </c>
    </row>
    <row r="17" spans="2:7" s="38" customFormat="1" ht="33" customHeight="1" x14ac:dyDescent="0.25">
      <c r="B17" s="245" t="s">
        <v>66</v>
      </c>
      <c r="C17" s="245"/>
      <c r="D17" s="83" t="s">
        <v>43</v>
      </c>
      <c r="E17" s="84">
        <v>1</v>
      </c>
      <c r="F17" s="85">
        <v>244975</v>
      </c>
      <c r="G17" s="15">
        <f t="shared" si="0"/>
        <v>244975</v>
      </c>
    </row>
    <row r="18" spans="2:7" s="38" customFormat="1" ht="33" customHeight="1" x14ac:dyDescent="0.25">
      <c r="B18" s="243" t="s">
        <v>118</v>
      </c>
      <c r="C18" s="244"/>
      <c r="D18" s="83" t="s">
        <v>43</v>
      </c>
      <c r="E18" s="84">
        <v>4</v>
      </c>
      <c r="F18" s="85">
        <v>41720</v>
      </c>
      <c r="G18" s="15">
        <f t="shared" si="0"/>
        <v>166880</v>
      </c>
    </row>
    <row r="19" spans="2:7" ht="28.5" customHeight="1" x14ac:dyDescent="0.25">
      <c r="B19" s="242" t="s">
        <v>80</v>
      </c>
      <c r="C19" s="242"/>
      <c r="D19" s="83" t="s">
        <v>1</v>
      </c>
      <c r="E19" s="83">
        <v>5</v>
      </c>
      <c r="F19" s="85">
        <v>8029</v>
      </c>
      <c r="G19" s="86">
        <f t="shared" si="0"/>
        <v>40145</v>
      </c>
    </row>
    <row r="20" spans="2:7" s="38" customFormat="1" ht="23.25" customHeight="1" x14ac:dyDescent="0.25">
      <c r="B20" s="243" t="s">
        <v>104</v>
      </c>
      <c r="C20" s="244"/>
      <c r="D20" s="83" t="s">
        <v>1</v>
      </c>
      <c r="E20" s="84">
        <v>15</v>
      </c>
      <c r="F20" s="85">
        <v>21529</v>
      </c>
      <c r="G20" s="15">
        <f t="shared" si="0"/>
        <v>322935</v>
      </c>
    </row>
    <row r="21" spans="2:7" s="38" customFormat="1" ht="23.25" customHeight="1" x14ac:dyDescent="0.25">
      <c r="B21" s="245" t="s">
        <v>67</v>
      </c>
      <c r="C21" s="245"/>
      <c r="D21" s="83" t="s">
        <v>1</v>
      </c>
      <c r="E21" s="84">
        <v>2</v>
      </c>
      <c r="F21" s="85">
        <v>62940</v>
      </c>
      <c r="G21" s="15">
        <f t="shared" si="0"/>
        <v>125880</v>
      </c>
    </row>
    <row r="22" spans="2:7" s="159" customFormat="1" x14ac:dyDescent="0.25">
      <c r="B22" s="246" t="s">
        <v>68</v>
      </c>
      <c r="C22" s="247"/>
      <c r="D22" s="158" t="s">
        <v>59</v>
      </c>
      <c r="E22" s="158">
        <v>25</v>
      </c>
      <c r="F22" s="153">
        <v>28000</v>
      </c>
      <c r="G22" s="86">
        <f t="shared" si="0"/>
        <v>700000</v>
      </c>
    </row>
    <row r="23" spans="2:7" s="38" customFormat="1" ht="27.75" customHeight="1" x14ac:dyDescent="0.25">
      <c r="B23" s="243" t="s">
        <v>69</v>
      </c>
      <c r="C23" s="244"/>
      <c r="D23" s="83" t="s">
        <v>70</v>
      </c>
      <c r="E23" s="84">
        <v>5</v>
      </c>
      <c r="F23" s="85">
        <v>11644</v>
      </c>
      <c r="G23" s="15">
        <f t="shared" si="0"/>
        <v>58220</v>
      </c>
    </row>
    <row r="24" spans="2:7" s="38" customFormat="1" ht="26.25" customHeight="1" x14ac:dyDescent="0.25">
      <c r="B24" s="245" t="s">
        <v>71</v>
      </c>
      <c r="C24" s="245"/>
      <c r="D24" s="83" t="s">
        <v>1</v>
      </c>
      <c r="E24" s="84">
        <v>5</v>
      </c>
      <c r="F24" s="85">
        <v>11644</v>
      </c>
      <c r="G24" s="15">
        <f t="shared" si="0"/>
        <v>58220</v>
      </c>
    </row>
    <row r="25" spans="2:7" s="38" customFormat="1" ht="21" customHeight="1" x14ac:dyDescent="0.25">
      <c r="B25" s="243" t="s">
        <v>72</v>
      </c>
      <c r="C25" s="244"/>
      <c r="D25" s="83" t="s">
        <v>62</v>
      </c>
      <c r="E25" s="84">
        <v>10</v>
      </c>
      <c r="F25" s="85">
        <v>10540</v>
      </c>
      <c r="G25" s="15">
        <f t="shared" si="0"/>
        <v>105400</v>
      </c>
    </row>
    <row r="26" spans="2:7" s="38" customFormat="1" ht="24" customHeight="1" x14ac:dyDescent="0.25">
      <c r="B26" s="243" t="s">
        <v>73</v>
      </c>
      <c r="C26" s="244"/>
      <c r="D26" s="83" t="s">
        <v>59</v>
      </c>
      <c r="E26" s="84">
        <v>50</v>
      </c>
      <c r="F26" s="85">
        <v>12320</v>
      </c>
      <c r="G26" s="15">
        <f t="shared" si="0"/>
        <v>616000</v>
      </c>
    </row>
    <row r="27" spans="2:7" s="38" customFormat="1" ht="34.5" customHeight="1" x14ac:dyDescent="0.25">
      <c r="B27" s="243" t="s">
        <v>74</v>
      </c>
      <c r="C27" s="244"/>
      <c r="D27" s="83" t="s">
        <v>70</v>
      </c>
      <c r="E27" s="84">
        <v>5</v>
      </c>
      <c r="F27" s="85">
        <v>14710</v>
      </c>
      <c r="G27" s="15">
        <f t="shared" si="0"/>
        <v>73550</v>
      </c>
    </row>
    <row r="28" spans="2:7" s="38" customFormat="1" ht="25.5" customHeight="1" x14ac:dyDescent="0.25">
      <c r="B28" s="243" t="s">
        <v>75</v>
      </c>
      <c r="C28" s="244"/>
      <c r="D28" s="83" t="s">
        <v>70</v>
      </c>
      <c r="E28" s="84">
        <v>5</v>
      </c>
      <c r="F28" s="85">
        <v>72733</v>
      </c>
      <c r="G28" s="15">
        <f t="shared" si="0"/>
        <v>363665</v>
      </c>
    </row>
    <row r="29" spans="2:7" s="38" customFormat="1" ht="31.5" customHeight="1" x14ac:dyDescent="0.25">
      <c r="B29" s="243" t="s">
        <v>76</v>
      </c>
      <c r="C29" s="244"/>
      <c r="D29" s="83" t="s">
        <v>62</v>
      </c>
      <c r="E29" s="84">
        <v>5</v>
      </c>
      <c r="F29" s="85">
        <v>35340</v>
      </c>
      <c r="G29" s="15">
        <f t="shared" si="0"/>
        <v>176700</v>
      </c>
    </row>
    <row r="30" spans="2:7" s="159" customFormat="1" ht="21.75" customHeight="1" x14ac:dyDescent="0.25">
      <c r="B30" s="246" t="s">
        <v>132</v>
      </c>
      <c r="C30" s="247"/>
      <c r="D30" s="158" t="s">
        <v>62</v>
      </c>
      <c r="E30" s="158">
        <v>10</v>
      </c>
      <c r="F30" s="153">
        <v>67210</v>
      </c>
      <c r="G30" s="86">
        <f t="shared" si="0"/>
        <v>672100</v>
      </c>
    </row>
    <row r="31" spans="2:7" s="38" customFormat="1" ht="21.75" customHeight="1" x14ac:dyDescent="0.25">
      <c r="B31" s="243" t="s">
        <v>77</v>
      </c>
      <c r="C31" s="244"/>
      <c r="D31" s="83" t="s">
        <v>62</v>
      </c>
      <c r="E31" s="84">
        <v>10</v>
      </c>
      <c r="F31" s="85">
        <v>60564</v>
      </c>
      <c r="G31" s="15">
        <f t="shared" si="0"/>
        <v>605640</v>
      </c>
    </row>
    <row r="32" spans="2:7" s="38" customFormat="1" ht="18.75" customHeight="1" x14ac:dyDescent="0.25">
      <c r="B32" s="243" t="s">
        <v>78</v>
      </c>
      <c r="C32" s="244"/>
      <c r="D32" s="83" t="s">
        <v>62</v>
      </c>
      <c r="E32" s="84">
        <v>10</v>
      </c>
      <c r="F32" s="85">
        <v>53601</v>
      </c>
      <c r="G32" s="15">
        <f t="shared" si="0"/>
        <v>536010</v>
      </c>
    </row>
    <row r="33" spans="1:9" s="38" customFormat="1" ht="25.5" customHeight="1" x14ac:dyDescent="0.25">
      <c r="B33" s="243" t="s">
        <v>79</v>
      </c>
      <c r="C33" s="244"/>
      <c r="D33" s="83" t="s">
        <v>70</v>
      </c>
      <c r="E33" s="84">
        <v>5</v>
      </c>
      <c r="F33" s="85">
        <v>13000</v>
      </c>
      <c r="G33" s="15">
        <f t="shared" si="0"/>
        <v>65000</v>
      </c>
    </row>
    <row r="34" spans="1:9" s="38" customFormat="1" ht="25.5" customHeight="1" x14ac:dyDescent="0.25">
      <c r="B34" s="248" t="s">
        <v>110</v>
      </c>
      <c r="C34" s="249"/>
      <c r="D34" s="83" t="s">
        <v>62</v>
      </c>
      <c r="E34" s="40">
        <v>12</v>
      </c>
      <c r="F34" s="123">
        <v>45000</v>
      </c>
      <c r="G34" s="15">
        <f t="shared" si="0"/>
        <v>540000</v>
      </c>
    </row>
    <row r="35" spans="1:9" s="38" customFormat="1" ht="25.5" customHeight="1" x14ac:dyDescent="0.25">
      <c r="B35" s="240" t="s">
        <v>111</v>
      </c>
      <c r="C35" s="241"/>
      <c r="D35" s="83" t="s">
        <v>62</v>
      </c>
      <c r="E35" s="119">
        <v>5</v>
      </c>
      <c r="F35" s="124">
        <v>51100</v>
      </c>
      <c r="G35" s="15">
        <f t="shared" si="0"/>
        <v>255500</v>
      </c>
    </row>
    <row r="36" spans="1:9" s="38" customFormat="1" ht="25.5" customHeight="1" x14ac:dyDescent="0.25">
      <c r="B36" s="240" t="s">
        <v>112</v>
      </c>
      <c r="C36" s="241"/>
      <c r="D36" s="119" t="s">
        <v>109</v>
      </c>
      <c r="E36" s="119">
        <v>36</v>
      </c>
      <c r="F36" s="124">
        <v>75600</v>
      </c>
      <c r="G36" s="15">
        <f t="shared" si="0"/>
        <v>2721600</v>
      </c>
    </row>
    <row r="37" spans="1:9" ht="15.95" customHeight="1" x14ac:dyDescent="0.25">
      <c r="B37" s="209" t="s">
        <v>14</v>
      </c>
      <c r="C37" s="210"/>
      <c r="D37" s="210"/>
      <c r="E37" s="210"/>
      <c r="F37" s="211"/>
      <c r="G37" s="49">
        <f>SUM(G7:G36)</f>
        <v>39423553</v>
      </c>
      <c r="H37" s="150"/>
      <c r="I37" s="150"/>
    </row>
    <row r="38" spans="1:9" ht="15.95" customHeight="1" thickBot="1" x14ac:dyDescent="0.3">
      <c r="B38" s="212" t="s">
        <v>17</v>
      </c>
      <c r="C38" s="213"/>
      <c r="D38" s="213"/>
      <c r="E38" s="213"/>
      <c r="F38" s="213"/>
      <c r="G38" s="203"/>
    </row>
    <row r="39" spans="1:9" x14ac:dyDescent="0.25">
      <c r="B39" s="215" t="s">
        <v>9</v>
      </c>
      <c r="C39" s="216"/>
      <c r="D39" s="23" t="s">
        <v>8</v>
      </c>
      <c r="E39" s="23" t="s">
        <v>10</v>
      </c>
      <c r="F39" s="23" t="s">
        <v>12</v>
      </c>
      <c r="G39" s="24" t="s">
        <v>13</v>
      </c>
    </row>
    <row r="40" spans="1:9" ht="17.45" customHeight="1" thickBot="1" x14ac:dyDescent="0.3">
      <c r="B40" s="227" t="s">
        <v>14</v>
      </c>
      <c r="C40" s="190"/>
      <c r="D40" s="190"/>
      <c r="E40" s="190"/>
      <c r="F40" s="191"/>
      <c r="G40" s="41"/>
    </row>
    <row r="41" spans="1:9" ht="17.45" customHeight="1" thickBot="1" x14ac:dyDescent="0.3">
      <c r="B41" s="212" t="s">
        <v>20</v>
      </c>
      <c r="C41" s="213"/>
      <c r="D41" s="213"/>
      <c r="E41" s="213"/>
      <c r="F41" s="213"/>
      <c r="G41" s="228"/>
    </row>
    <row r="42" spans="1:9" ht="30.75" customHeight="1" thickBot="1" x14ac:dyDescent="0.3">
      <c r="B42" s="222" t="s">
        <v>9</v>
      </c>
      <c r="C42" s="223"/>
      <c r="D42" s="8" t="s">
        <v>8</v>
      </c>
      <c r="E42" s="8" t="s">
        <v>10</v>
      </c>
      <c r="F42" s="8" t="s">
        <v>12</v>
      </c>
      <c r="G42" s="9" t="s">
        <v>13</v>
      </c>
    </row>
    <row r="43" spans="1:9" ht="11.25" customHeight="1" x14ac:dyDescent="0.25">
      <c r="A43"/>
      <c r="B43" s="229"/>
      <c r="C43" s="230"/>
      <c r="D43" s="42"/>
      <c r="E43" s="43"/>
      <c r="F43" s="44"/>
      <c r="G43" s="45"/>
    </row>
    <row r="44" spans="1:9" ht="15.95" customHeight="1" x14ac:dyDescent="0.25">
      <c r="B44" s="209" t="s">
        <v>14</v>
      </c>
      <c r="C44" s="210"/>
      <c r="D44" s="210"/>
      <c r="E44" s="210"/>
      <c r="F44" s="211"/>
      <c r="G44" s="49">
        <f>G43</f>
        <v>0</v>
      </c>
    </row>
    <row r="45" spans="1:9" ht="17.100000000000001" customHeight="1" thickBot="1" x14ac:dyDescent="0.3">
      <c r="B45" s="201" t="s">
        <v>18</v>
      </c>
      <c r="C45" s="202"/>
      <c r="D45" s="202"/>
      <c r="E45" s="202"/>
      <c r="F45" s="202"/>
      <c r="G45" s="203"/>
    </row>
    <row r="46" spans="1:9" ht="31.5" customHeight="1" thickBot="1" x14ac:dyDescent="0.3">
      <c r="B46" s="222" t="s">
        <v>9</v>
      </c>
      <c r="C46" s="223"/>
      <c r="D46" s="8" t="s">
        <v>8</v>
      </c>
      <c r="E46" s="8" t="s">
        <v>10</v>
      </c>
      <c r="F46" s="8" t="s">
        <v>12</v>
      </c>
      <c r="G46" s="9" t="s">
        <v>13</v>
      </c>
    </row>
    <row r="47" spans="1:9" ht="38.25" customHeight="1" x14ac:dyDescent="0.25">
      <c r="B47" s="219"/>
      <c r="C47" s="185"/>
      <c r="D47" s="42"/>
      <c r="E47" s="43"/>
      <c r="F47" s="44"/>
      <c r="G47" s="45"/>
    </row>
    <row r="48" spans="1:9" x14ac:dyDescent="0.25">
      <c r="B48" s="209" t="s">
        <v>14</v>
      </c>
      <c r="C48" s="210"/>
      <c r="D48" s="210"/>
      <c r="E48" s="210"/>
      <c r="F48" s="211"/>
      <c r="G48" s="49">
        <f>SUM(G47:G47)</f>
        <v>0</v>
      </c>
    </row>
    <row r="49" spans="2:7" ht="17.25" thickBot="1" x14ac:dyDescent="0.3">
      <c r="B49" s="201" t="s">
        <v>19</v>
      </c>
      <c r="C49" s="202"/>
      <c r="D49" s="202"/>
      <c r="E49" s="202"/>
      <c r="F49" s="202"/>
      <c r="G49" s="203"/>
    </row>
    <row r="50" spans="2:7" ht="17.25" thickBot="1" x14ac:dyDescent="0.3">
      <c r="B50" s="222" t="s">
        <v>9</v>
      </c>
      <c r="C50" s="223"/>
      <c r="D50" s="8" t="s">
        <v>8</v>
      </c>
      <c r="E50" s="8" t="s">
        <v>10</v>
      </c>
      <c r="F50" s="8" t="s">
        <v>12</v>
      </c>
      <c r="G50" s="9" t="s">
        <v>13</v>
      </c>
    </row>
    <row r="51" spans="2:7" x14ac:dyDescent="0.25">
      <c r="B51" s="231"/>
      <c r="C51" s="232"/>
      <c r="D51" s="42"/>
      <c r="E51" s="43"/>
      <c r="F51" s="44"/>
      <c r="G51" s="45">
        <f>F51*E51</f>
        <v>0</v>
      </c>
    </row>
    <row r="52" spans="2:7" x14ac:dyDescent="0.25">
      <c r="B52" s="220"/>
      <c r="C52" s="221"/>
      <c r="D52" s="46"/>
      <c r="E52" s="36"/>
      <c r="F52" s="47"/>
      <c r="G52" s="48"/>
    </row>
    <row r="53" spans="2:7" x14ac:dyDescent="0.25">
      <c r="B53" s="209" t="s">
        <v>14</v>
      </c>
      <c r="C53" s="210"/>
      <c r="D53" s="210"/>
      <c r="E53" s="210"/>
      <c r="F53" s="211"/>
      <c r="G53" s="49">
        <f>G51</f>
        <v>0</v>
      </c>
    </row>
    <row r="54" spans="2:7" x14ac:dyDescent="0.25">
      <c r="B54" s="224"/>
      <c r="C54" s="225"/>
      <c r="D54" s="225"/>
      <c r="E54" s="225"/>
      <c r="F54" s="225"/>
      <c r="G54" s="226"/>
    </row>
    <row r="55" spans="2:7" x14ac:dyDescent="0.25">
      <c r="B55" s="224"/>
      <c r="C55" s="225"/>
      <c r="D55" s="225"/>
      <c r="E55" s="225"/>
      <c r="F55" s="225"/>
      <c r="G55" s="226"/>
    </row>
    <row r="56" spans="2:7" ht="17.25" thickBot="1" x14ac:dyDescent="0.3">
      <c r="B56" s="217" t="s">
        <v>15</v>
      </c>
      <c r="C56" s="218"/>
      <c r="D56" s="218"/>
      <c r="E56" s="218"/>
      <c r="F56" s="218"/>
      <c r="G56" s="3">
        <f>G48+G53+G40+G37+G44</f>
        <v>39423553</v>
      </c>
    </row>
    <row r="60" spans="2:7" x14ac:dyDescent="0.25">
      <c r="G60" s="20"/>
    </row>
    <row r="61" spans="2:7" x14ac:dyDescent="0.25">
      <c r="G61" s="21"/>
    </row>
    <row r="62" spans="2:7" x14ac:dyDescent="0.25">
      <c r="G62" s="21"/>
    </row>
    <row r="63" spans="2:7" x14ac:dyDescent="0.25">
      <c r="G63" s="21"/>
    </row>
  </sheetData>
  <mergeCells count="54">
    <mergeCell ref="B7:C7"/>
    <mergeCell ref="B2:G2"/>
    <mergeCell ref="C3:G3"/>
    <mergeCell ref="C4:G4"/>
    <mergeCell ref="B5:G5"/>
    <mergeCell ref="B6:C6"/>
    <mergeCell ref="B8:C8"/>
    <mergeCell ref="B10:C10"/>
    <mergeCell ref="B22:C22"/>
    <mergeCell ref="B37:F37"/>
    <mergeCell ref="B9:C9"/>
    <mergeCell ref="B11:C11"/>
    <mergeCell ref="B12:C12"/>
    <mergeCell ref="B13:C13"/>
    <mergeCell ref="B14:C14"/>
    <mergeCell ref="B15:C15"/>
    <mergeCell ref="B16:C16"/>
    <mergeCell ref="B17:C17"/>
    <mergeCell ref="B20:C20"/>
    <mergeCell ref="B21:C21"/>
    <mergeCell ref="B25:C25"/>
    <mergeCell ref="B18:C18"/>
    <mergeCell ref="B30:C30"/>
    <mergeCell ref="B31:C31"/>
    <mergeCell ref="B32:C32"/>
    <mergeCell ref="B33:C33"/>
    <mergeCell ref="B34:C34"/>
    <mergeCell ref="B56:F56"/>
    <mergeCell ref="B44:F44"/>
    <mergeCell ref="B45:G45"/>
    <mergeCell ref="B46:C46"/>
    <mergeCell ref="B47:C47"/>
    <mergeCell ref="B48:F48"/>
    <mergeCell ref="B49:G49"/>
    <mergeCell ref="B50:C50"/>
    <mergeCell ref="B51:C51"/>
    <mergeCell ref="B52:C52"/>
    <mergeCell ref="B53:F53"/>
    <mergeCell ref="B35:C35"/>
    <mergeCell ref="B36:C36"/>
    <mergeCell ref="B19:C19"/>
    <mergeCell ref="B43:C43"/>
    <mergeCell ref="B54:G55"/>
    <mergeCell ref="B40:F40"/>
    <mergeCell ref="B41:G41"/>
    <mergeCell ref="B42:C42"/>
    <mergeCell ref="B23:C23"/>
    <mergeCell ref="B24:C24"/>
    <mergeCell ref="B38:G38"/>
    <mergeCell ref="B39:C39"/>
    <mergeCell ref="B26:C26"/>
    <mergeCell ref="B27:C27"/>
    <mergeCell ref="B28:C28"/>
    <mergeCell ref="B29:C29"/>
  </mergeCells>
  <pageMargins left="0.7" right="0.7" top="0.75" bottom="0.75" header="0.3" footer="0.3"/>
  <pageSetup scale="5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E8EE-8144-4074-A5DF-F49D26D0482D}">
  <dimension ref="B3:S76"/>
  <sheetViews>
    <sheetView tabSelected="1" topLeftCell="A43" zoomScale="75" zoomScaleNormal="75" workbookViewId="0">
      <selection activeCell="B5" sqref="B5:G63"/>
    </sheetView>
  </sheetViews>
  <sheetFormatPr baseColWidth="10" defaultColWidth="11" defaultRowHeight="15.75" x14ac:dyDescent="0.25"/>
  <cols>
    <col min="1" max="1" width="2.75" style="32" customWidth="1"/>
    <col min="2" max="2" width="4.125" style="32" customWidth="1"/>
    <col min="3" max="3" width="87.375" style="26" customWidth="1"/>
    <col min="4" max="4" width="9.75" style="32" customWidth="1"/>
    <col min="5" max="5" width="6.125" style="32" customWidth="1"/>
    <col min="6" max="6" width="18.625" style="102" customWidth="1"/>
    <col min="7" max="7" width="17.375" style="116" customWidth="1"/>
    <col min="8" max="8" width="10.875" style="102" customWidth="1"/>
    <col min="9" max="9" width="18.75" style="108" customWidth="1"/>
    <col min="10" max="10" width="15.75" style="102" customWidth="1"/>
    <col min="11" max="11" width="3" style="102" customWidth="1"/>
    <col min="12" max="12" width="17.375" style="102" customWidth="1"/>
    <col min="13" max="13" width="18.375" style="102" customWidth="1"/>
    <col min="14" max="14" width="2.125" style="102" customWidth="1"/>
    <col min="15" max="15" width="15" style="102" customWidth="1"/>
    <col min="16" max="16" width="20.875" style="102" customWidth="1"/>
    <col min="17" max="17" width="1.875" style="102" customWidth="1"/>
    <col min="18" max="18" width="19.75" style="109" customWidth="1"/>
    <col min="19" max="19" width="21" style="109" customWidth="1"/>
    <col min="20" max="16384" width="11" style="32"/>
  </cols>
  <sheetData>
    <row r="3" spans="2:19" s="25" customFormat="1" x14ac:dyDescent="0.25">
      <c r="C3" s="26"/>
      <c r="E3" s="27">
        <v>0.19</v>
      </c>
      <c r="F3" s="88"/>
      <c r="G3" s="111"/>
      <c r="H3" s="88"/>
      <c r="I3" s="256" t="s">
        <v>5</v>
      </c>
      <c r="J3" s="256"/>
      <c r="K3" s="256"/>
      <c r="L3" s="256"/>
      <c r="M3" s="256"/>
      <c r="N3" s="256"/>
      <c r="O3" s="256"/>
      <c r="P3" s="256"/>
      <c r="Q3" s="89"/>
      <c r="R3" s="251" t="s">
        <v>49</v>
      </c>
      <c r="S3" s="251"/>
    </row>
    <row r="4" spans="2:19" s="28" customFormat="1" ht="41.25" customHeight="1" x14ac:dyDescent="0.25">
      <c r="C4" s="26"/>
      <c r="F4" s="90"/>
      <c r="G4" s="112"/>
      <c r="H4" s="91"/>
      <c r="I4" s="257" t="s">
        <v>127</v>
      </c>
      <c r="J4" s="258"/>
      <c r="K4" s="92"/>
      <c r="L4" s="259" t="s">
        <v>128</v>
      </c>
      <c r="M4" s="260"/>
      <c r="N4" s="92"/>
      <c r="O4" s="261" t="s">
        <v>129</v>
      </c>
      <c r="P4" s="262"/>
      <c r="Q4" s="93"/>
      <c r="R4" s="252" t="s">
        <v>50</v>
      </c>
      <c r="S4" s="253"/>
    </row>
    <row r="5" spans="2:19" s="31" customFormat="1" ht="40.5" customHeight="1" x14ac:dyDescent="0.25">
      <c r="B5" s="29" t="s">
        <v>0</v>
      </c>
      <c r="C5" s="30" t="s">
        <v>33</v>
      </c>
      <c r="D5" s="29" t="s">
        <v>1</v>
      </c>
      <c r="E5" s="29" t="s">
        <v>6</v>
      </c>
      <c r="F5" s="94" t="s">
        <v>34</v>
      </c>
      <c r="G5" s="113" t="s">
        <v>7</v>
      </c>
      <c r="H5" s="95"/>
      <c r="I5" s="96" t="s">
        <v>35</v>
      </c>
      <c r="J5" s="97" t="s">
        <v>36</v>
      </c>
      <c r="K5" s="92"/>
      <c r="L5" s="98" t="s">
        <v>35</v>
      </c>
      <c r="M5" s="98" t="s">
        <v>37</v>
      </c>
      <c r="N5" s="92"/>
      <c r="O5" s="99" t="s">
        <v>35</v>
      </c>
      <c r="P5" s="99" t="s">
        <v>37</v>
      </c>
      <c r="Q5" s="100"/>
      <c r="R5" s="101" t="s">
        <v>51</v>
      </c>
      <c r="S5" s="101" t="s">
        <v>52</v>
      </c>
    </row>
    <row r="6" spans="2:19" ht="69" customHeight="1" x14ac:dyDescent="0.25">
      <c r="B6" s="128">
        <v>1</v>
      </c>
      <c r="C6" s="129" t="s">
        <v>82</v>
      </c>
      <c r="D6" s="130" t="s">
        <v>1</v>
      </c>
      <c r="E6" s="131">
        <v>5</v>
      </c>
      <c r="F6" s="132">
        <v>5800000</v>
      </c>
      <c r="G6" s="133">
        <f t="shared" ref="G6:G61" si="0">F6*E6</f>
        <v>29000000</v>
      </c>
      <c r="I6" s="132">
        <v>5700000</v>
      </c>
      <c r="J6" s="132">
        <f>I6</f>
        <v>5700000</v>
      </c>
      <c r="K6" s="89"/>
      <c r="L6" s="132">
        <v>5800000</v>
      </c>
      <c r="M6" s="132">
        <f>L6</f>
        <v>5800000</v>
      </c>
      <c r="N6" s="89"/>
      <c r="O6" s="132">
        <v>5900000</v>
      </c>
      <c r="P6" s="132">
        <f>O6</f>
        <v>5900000</v>
      </c>
      <c r="R6" s="134">
        <f>ROUND(AVERAGE(J6,M6,P6),0)</f>
        <v>5800000</v>
      </c>
      <c r="S6" s="134">
        <f>R6*E6</f>
        <v>29000000</v>
      </c>
    </row>
    <row r="7" spans="2:19" ht="80.25" customHeight="1" x14ac:dyDescent="0.25">
      <c r="B7" s="128">
        <v>2</v>
      </c>
      <c r="C7" s="129" t="s">
        <v>83</v>
      </c>
      <c r="D7" s="130" t="s">
        <v>1</v>
      </c>
      <c r="E7" s="131">
        <v>1</v>
      </c>
      <c r="F7" s="132">
        <v>10500000</v>
      </c>
      <c r="G7" s="133">
        <f t="shared" si="0"/>
        <v>10500000</v>
      </c>
      <c r="I7" s="132">
        <v>10400000</v>
      </c>
      <c r="J7" s="132">
        <f t="shared" ref="J7:J59" si="1">I7</f>
        <v>10400000</v>
      </c>
      <c r="K7" s="89"/>
      <c r="L7" s="132">
        <v>10500000</v>
      </c>
      <c r="M7" s="132">
        <f t="shared" ref="M7:M59" si="2">L7</f>
        <v>10500000</v>
      </c>
      <c r="N7" s="89"/>
      <c r="O7" s="132">
        <v>10600000</v>
      </c>
      <c r="P7" s="132">
        <f t="shared" ref="P7:P59" si="3">O7</f>
        <v>10600000</v>
      </c>
      <c r="R7" s="134">
        <f t="shared" ref="R7:R62" si="4">ROUND(AVERAGE(J7,M7,P7),0)</f>
        <v>10500000</v>
      </c>
      <c r="S7" s="134">
        <f t="shared" ref="S7:S62" si="5">R7*E7</f>
        <v>10500000</v>
      </c>
    </row>
    <row r="8" spans="2:19" ht="42" customHeight="1" x14ac:dyDescent="0.25">
      <c r="B8" s="128">
        <v>3</v>
      </c>
      <c r="C8" s="129" t="s">
        <v>84</v>
      </c>
      <c r="D8" s="130" t="s">
        <v>1</v>
      </c>
      <c r="E8" s="131">
        <v>2</v>
      </c>
      <c r="F8" s="132">
        <v>4900000</v>
      </c>
      <c r="G8" s="133">
        <f t="shared" si="0"/>
        <v>9800000</v>
      </c>
      <c r="I8" s="132">
        <v>4900000</v>
      </c>
      <c r="J8" s="132">
        <f t="shared" si="1"/>
        <v>4900000</v>
      </c>
      <c r="K8" s="89"/>
      <c r="L8" s="132">
        <v>4800000</v>
      </c>
      <c r="M8" s="132">
        <f t="shared" si="2"/>
        <v>4800000</v>
      </c>
      <c r="N8" s="89"/>
      <c r="O8" s="132">
        <v>5000000</v>
      </c>
      <c r="P8" s="132">
        <f t="shared" si="3"/>
        <v>5000000</v>
      </c>
      <c r="R8" s="134">
        <f t="shared" si="4"/>
        <v>4900000</v>
      </c>
      <c r="S8" s="134">
        <f t="shared" si="5"/>
        <v>9800000</v>
      </c>
    </row>
    <row r="9" spans="2:19" ht="30.75" customHeight="1" x14ac:dyDescent="0.25">
      <c r="B9" s="128">
        <v>4</v>
      </c>
      <c r="C9" s="129" t="s">
        <v>81</v>
      </c>
      <c r="D9" s="130" t="s">
        <v>1</v>
      </c>
      <c r="E9" s="131">
        <v>2</v>
      </c>
      <c r="F9" s="125">
        <v>6999510</v>
      </c>
      <c r="G9" s="133">
        <f t="shared" si="0"/>
        <v>13999020</v>
      </c>
      <c r="I9" s="125">
        <v>6960910</v>
      </c>
      <c r="J9" s="132">
        <f t="shared" si="1"/>
        <v>6960910</v>
      </c>
      <c r="K9" s="89"/>
      <c r="L9" s="125">
        <v>6860910</v>
      </c>
      <c r="M9" s="132">
        <f t="shared" si="2"/>
        <v>6860910</v>
      </c>
      <c r="N9" s="89"/>
      <c r="O9" s="125">
        <v>7176710</v>
      </c>
      <c r="P9" s="132">
        <f>O9</f>
        <v>7176710</v>
      </c>
      <c r="R9" s="134">
        <f t="shared" si="4"/>
        <v>6999510</v>
      </c>
      <c r="S9" s="134">
        <f t="shared" si="5"/>
        <v>13999020</v>
      </c>
    </row>
    <row r="10" spans="2:19" ht="42" customHeight="1" x14ac:dyDescent="0.25">
      <c r="B10" s="128">
        <v>5</v>
      </c>
      <c r="C10" s="129" t="s">
        <v>119</v>
      </c>
      <c r="D10" s="130" t="s">
        <v>1</v>
      </c>
      <c r="E10" s="131">
        <v>2</v>
      </c>
      <c r="F10" s="133">
        <f>R10</f>
        <v>3579000</v>
      </c>
      <c r="G10" s="133">
        <f>F10*E10</f>
        <v>7158000</v>
      </c>
      <c r="I10" s="125">
        <v>3450000</v>
      </c>
      <c r="J10" s="132">
        <f>I10</f>
        <v>3450000</v>
      </c>
      <c r="K10" s="89"/>
      <c r="L10" s="125">
        <v>3650000</v>
      </c>
      <c r="M10" s="132">
        <f>L10</f>
        <v>3650000</v>
      </c>
      <c r="N10" s="89"/>
      <c r="O10" s="120">
        <v>3637000</v>
      </c>
      <c r="P10" s="132">
        <f>O10</f>
        <v>3637000</v>
      </c>
      <c r="R10" s="134">
        <f t="shared" si="4"/>
        <v>3579000</v>
      </c>
      <c r="S10" s="134">
        <f t="shared" si="5"/>
        <v>7158000</v>
      </c>
    </row>
    <row r="11" spans="2:19" ht="29.25" customHeight="1" x14ac:dyDescent="0.25">
      <c r="B11" s="128">
        <v>6</v>
      </c>
      <c r="C11" s="129" t="s">
        <v>85</v>
      </c>
      <c r="D11" s="130" t="s">
        <v>1</v>
      </c>
      <c r="E11" s="131">
        <v>2</v>
      </c>
      <c r="F11" s="125">
        <v>1200000</v>
      </c>
      <c r="G11" s="133">
        <f t="shared" si="0"/>
        <v>2400000</v>
      </c>
      <c r="I11" s="125">
        <v>1100000</v>
      </c>
      <c r="J11" s="132">
        <f t="shared" si="1"/>
        <v>1100000</v>
      </c>
      <c r="K11" s="89"/>
      <c r="L11" s="125">
        <v>1200000</v>
      </c>
      <c r="M11" s="132">
        <f t="shared" si="2"/>
        <v>1200000</v>
      </c>
      <c r="N11" s="89"/>
      <c r="O11" s="125">
        <v>1300000</v>
      </c>
      <c r="P11" s="132">
        <f t="shared" si="3"/>
        <v>1300000</v>
      </c>
      <c r="R11" s="134">
        <f t="shared" si="4"/>
        <v>1200000</v>
      </c>
      <c r="S11" s="134">
        <f t="shared" si="5"/>
        <v>2400000</v>
      </c>
    </row>
    <row r="12" spans="2:19" ht="32.25" customHeight="1" x14ac:dyDescent="0.25">
      <c r="B12" s="128">
        <v>7</v>
      </c>
      <c r="C12" s="129" t="s">
        <v>86</v>
      </c>
      <c r="D12" s="130" t="s">
        <v>1</v>
      </c>
      <c r="E12" s="131">
        <v>1</v>
      </c>
      <c r="F12" s="125">
        <v>5200000</v>
      </c>
      <c r="G12" s="133">
        <f t="shared" si="0"/>
        <v>5200000</v>
      </c>
      <c r="I12" s="125">
        <v>5100000</v>
      </c>
      <c r="J12" s="132">
        <f t="shared" si="1"/>
        <v>5100000</v>
      </c>
      <c r="K12" s="89"/>
      <c r="L12" s="125">
        <v>5200000</v>
      </c>
      <c r="M12" s="132">
        <f t="shared" si="2"/>
        <v>5200000</v>
      </c>
      <c r="N12" s="89"/>
      <c r="O12" s="125">
        <v>5300000</v>
      </c>
      <c r="P12" s="132">
        <f t="shared" si="3"/>
        <v>5300000</v>
      </c>
      <c r="R12" s="134">
        <f t="shared" si="4"/>
        <v>5200000</v>
      </c>
      <c r="S12" s="134">
        <f t="shared" si="5"/>
        <v>5200000</v>
      </c>
    </row>
    <row r="13" spans="2:19" ht="39" customHeight="1" x14ac:dyDescent="0.25">
      <c r="B13" s="128">
        <v>8</v>
      </c>
      <c r="C13" s="129" t="s">
        <v>114</v>
      </c>
      <c r="D13" s="130" t="s">
        <v>1</v>
      </c>
      <c r="E13" s="131">
        <v>1</v>
      </c>
      <c r="F13" s="125">
        <v>1700000</v>
      </c>
      <c r="G13" s="133">
        <f t="shared" si="0"/>
        <v>1700000</v>
      </c>
      <c r="I13" s="125">
        <v>1500000</v>
      </c>
      <c r="J13" s="132">
        <f t="shared" si="1"/>
        <v>1500000</v>
      </c>
      <c r="K13" s="89"/>
      <c r="L13" s="125">
        <v>1700000</v>
      </c>
      <c r="M13" s="132">
        <f t="shared" si="2"/>
        <v>1700000</v>
      </c>
      <c r="N13" s="89"/>
      <c r="O13" s="125">
        <v>1900000</v>
      </c>
      <c r="P13" s="132">
        <f t="shared" si="3"/>
        <v>1900000</v>
      </c>
      <c r="R13" s="134">
        <f t="shared" si="4"/>
        <v>1700000</v>
      </c>
      <c r="S13" s="134">
        <f t="shared" si="5"/>
        <v>1700000</v>
      </c>
    </row>
    <row r="14" spans="2:19" ht="21" customHeight="1" x14ac:dyDescent="0.25">
      <c r="B14" s="128">
        <v>9</v>
      </c>
      <c r="C14" s="129" t="s">
        <v>87</v>
      </c>
      <c r="D14" s="130" t="s">
        <v>1</v>
      </c>
      <c r="E14" s="131">
        <v>1</v>
      </c>
      <c r="F14" s="125">
        <v>950000</v>
      </c>
      <c r="G14" s="133">
        <f t="shared" si="0"/>
        <v>950000</v>
      </c>
      <c r="I14" s="125">
        <v>950000</v>
      </c>
      <c r="J14" s="132">
        <f t="shared" si="1"/>
        <v>950000</v>
      </c>
      <c r="K14" s="89"/>
      <c r="L14" s="125">
        <v>940000</v>
      </c>
      <c r="M14" s="132">
        <f t="shared" si="2"/>
        <v>940000</v>
      </c>
      <c r="N14" s="89"/>
      <c r="O14" s="125">
        <v>960000</v>
      </c>
      <c r="P14" s="132">
        <f t="shared" si="3"/>
        <v>960000</v>
      </c>
      <c r="R14" s="134">
        <f t="shared" si="4"/>
        <v>950000</v>
      </c>
      <c r="S14" s="134">
        <f t="shared" si="5"/>
        <v>950000</v>
      </c>
    </row>
    <row r="15" spans="2:19" ht="21" customHeight="1" x14ac:dyDescent="0.25">
      <c r="B15" s="128">
        <v>10</v>
      </c>
      <c r="C15" s="129" t="s">
        <v>106</v>
      </c>
      <c r="D15" s="130" t="s">
        <v>1</v>
      </c>
      <c r="E15" s="131">
        <v>4</v>
      </c>
      <c r="F15" s="125">
        <v>179800</v>
      </c>
      <c r="G15" s="133">
        <f t="shared" si="0"/>
        <v>719200</v>
      </c>
      <c r="I15" s="125">
        <v>169800</v>
      </c>
      <c r="J15" s="132">
        <f>I15</f>
        <v>169800</v>
      </c>
      <c r="K15" s="89"/>
      <c r="L15" s="125">
        <v>179800</v>
      </c>
      <c r="M15" s="132">
        <f>L15</f>
        <v>179800</v>
      </c>
      <c r="N15" s="89"/>
      <c r="O15" s="125">
        <v>189800</v>
      </c>
      <c r="P15" s="132">
        <f>O15</f>
        <v>189800</v>
      </c>
      <c r="R15" s="134">
        <f t="shared" si="4"/>
        <v>179800</v>
      </c>
      <c r="S15" s="134">
        <f t="shared" si="5"/>
        <v>719200</v>
      </c>
    </row>
    <row r="16" spans="2:19" ht="136.5" customHeight="1" x14ac:dyDescent="0.25">
      <c r="B16" s="128">
        <v>11</v>
      </c>
      <c r="C16" s="129" t="s">
        <v>88</v>
      </c>
      <c r="D16" s="130" t="s">
        <v>1</v>
      </c>
      <c r="E16" s="131">
        <v>1</v>
      </c>
      <c r="F16" s="86">
        <v>6500000</v>
      </c>
      <c r="G16" s="133">
        <f t="shared" si="0"/>
        <v>6500000</v>
      </c>
      <c r="I16" s="86">
        <v>6400000</v>
      </c>
      <c r="J16" s="132">
        <f t="shared" si="1"/>
        <v>6400000</v>
      </c>
      <c r="K16" s="89"/>
      <c r="L16" s="86">
        <v>6500000</v>
      </c>
      <c r="M16" s="132">
        <f t="shared" si="2"/>
        <v>6500000</v>
      </c>
      <c r="N16" s="89"/>
      <c r="O16" s="86">
        <v>6600000</v>
      </c>
      <c r="P16" s="132">
        <f t="shared" si="3"/>
        <v>6600000</v>
      </c>
      <c r="R16" s="134">
        <f t="shared" si="4"/>
        <v>6500000</v>
      </c>
      <c r="S16" s="134">
        <f t="shared" si="5"/>
        <v>6500000</v>
      </c>
    </row>
    <row r="17" spans="2:19" ht="71.25" customHeight="1" x14ac:dyDescent="0.25">
      <c r="B17" s="128">
        <v>12</v>
      </c>
      <c r="C17" s="129" t="s">
        <v>89</v>
      </c>
      <c r="D17" s="130" t="s">
        <v>1</v>
      </c>
      <c r="E17" s="70">
        <v>5</v>
      </c>
      <c r="F17" s="135">
        <v>670000</v>
      </c>
      <c r="G17" s="133">
        <f t="shared" si="0"/>
        <v>3350000</v>
      </c>
      <c r="I17" s="135">
        <v>680000</v>
      </c>
      <c r="J17" s="132">
        <f t="shared" si="1"/>
        <v>680000</v>
      </c>
      <c r="K17" s="89"/>
      <c r="L17" s="135">
        <v>670000</v>
      </c>
      <c r="M17" s="132">
        <f t="shared" si="2"/>
        <v>670000</v>
      </c>
      <c r="N17" s="89"/>
      <c r="O17" s="135">
        <v>660000</v>
      </c>
      <c r="P17" s="132">
        <f t="shared" si="3"/>
        <v>660000</v>
      </c>
      <c r="R17" s="134">
        <f t="shared" si="4"/>
        <v>670000</v>
      </c>
      <c r="S17" s="134">
        <f t="shared" si="5"/>
        <v>3350000</v>
      </c>
    </row>
    <row r="18" spans="2:19" ht="33.75" customHeight="1" x14ac:dyDescent="0.25">
      <c r="B18" s="128">
        <v>13</v>
      </c>
      <c r="C18" s="129" t="s">
        <v>90</v>
      </c>
      <c r="D18" s="130" t="s">
        <v>1</v>
      </c>
      <c r="E18" s="70">
        <v>1</v>
      </c>
      <c r="F18" s="135">
        <v>6800000</v>
      </c>
      <c r="G18" s="133">
        <f t="shared" si="0"/>
        <v>6800000</v>
      </c>
      <c r="I18" s="135">
        <v>6700000</v>
      </c>
      <c r="J18" s="132">
        <f t="shared" si="1"/>
        <v>6700000</v>
      </c>
      <c r="K18" s="89"/>
      <c r="L18" s="135">
        <v>6800000</v>
      </c>
      <c r="M18" s="132">
        <f t="shared" si="2"/>
        <v>6800000</v>
      </c>
      <c r="N18" s="89"/>
      <c r="O18" s="135">
        <v>6900000</v>
      </c>
      <c r="P18" s="132">
        <f t="shared" si="3"/>
        <v>6900000</v>
      </c>
      <c r="R18" s="134">
        <f t="shared" si="4"/>
        <v>6800000</v>
      </c>
      <c r="S18" s="134">
        <f t="shared" si="5"/>
        <v>6800000</v>
      </c>
    </row>
    <row r="19" spans="2:19" ht="69.75" customHeight="1" x14ac:dyDescent="0.25">
      <c r="B19" s="128">
        <v>14</v>
      </c>
      <c r="C19" s="129" t="s">
        <v>91</v>
      </c>
      <c r="D19" s="130" t="s">
        <v>1</v>
      </c>
      <c r="E19" s="70">
        <v>1</v>
      </c>
      <c r="F19" s="135">
        <v>3400000</v>
      </c>
      <c r="G19" s="133">
        <f t="shared" si="0"/>
        <v>3400000</v>
      </c>
      <c r="I19" s="135">
        <v>3100000</v>
      </c>
      <c r="J19" s="132">
        <f t="shared" si="1"/>
        <v>3100000</v>
      </c>
      <c r="K19" s="89"/>
      <c r="L19" s="135">
        <v>3500000</v>
      </c>
      <c r="M19" s="132">
        <f t="shared" si="2"/>
        <v>3500000</v>
      </c>
      <c r="N19" s="89"/>
      <c r="O19" s="135">
        <v>3600000</v>
      </c>
      <c r="P19" s="132">
        <f t="shared" si="3"/>
        <v>3600000</v>
      </c>
      <c r="R19" s="134">
        <f t="shared" si="4"/>
        <v>3400000</v>
      </c>
      <c r="S19" s="134">
        <f t="shared" si="5"/>
        <v>3400000</v>
      </c>
    </row>
    <row r="20" spans="2:19" ht="81.75" customHeight="1" x14ac:dyDescent="0.25">
      <c r="B20" s="128">
        <v>15</v>
      </c>
      <c r="C20" s="129" t="s">
        <v>92</v>
      </c>
      <c r="D20" s="130" t="s">
        <v>1</v>
      </c>
      <c r="E20" s="70">
        <v>2</v>
      </c>
      <c r="F20" s="135">
        <v>1500000</v>
      </c>
      <c r="G20" s="133">
        <f t="shared" si="0"/>
        <v>3000000</v>
      </c>
      <c r="I20" s="135">
        <v>1200000</v>
      </c>
      <c r="J20" s="132">
        <f t="shared" si="1"/>
        <v>1200000</v>
      </c>
      <c r="K20" s="89"/>
      <c r="L20" s="135">
        <v>1600000</v>
      </c>
      <c r="M20" s="132">
        <f t="shared" si="2"/>
        <v>1600000</v>
      </c>
      <c r="N20" s="89"/>
      <c r="O20" s="135">
        <v>1700000</v>
      </c>
      <c r="P20" s="132">
        <f t="shared" si="3"/>
        <v>1700000</v>
      </c>
      <c r="R20" s="134">
        <f t="shared" si="4"/>
        <v>1500000</v>
      </c>
      <c r="S20" s="134">
        <f t="shared" si="5"/>
        <v>3000000</v>
      </c>
    </row>
    <row r="21" spans="2:19" ht="37.5" customHeight="1" x14ac:dyDescent="0.25">
      <c r="B21" s="128">
        <v>16</v>
      </c>
      <c r="C21" s="129" t="s">
        <v>115</v>
      </c>
      <c r="D21" s="130" t="s">
        <v>1</v>
      </c>
      <c r="E21" s="43">
        <v>10</v>
      </c>
      <c r="F21" s="135">
        <v>63000</v>
      </c>
      <c r="G21" s="133">
        <f t="shared" si="0"/>
        <v>630000</v>
      </c>
      <c r="I21" s="135">
        <v>62000</v>
      </c>
      <c r="J21" s="132">
        <f>I21</f>
        <v>62000</v>
      </c>
      <c r="K21" s="89"/>
      <c r="L21" s="135">
        <v>63000</v>
      </c>
      <c r="M21" s="132">
        <f>L21</f>
        <v>63000</v>
      </c>
      <c r="N21" s="89"/>
      <c r="O21" s="135">
        <v>64000</v>
      </c>
      <c r="P21" s="132">
        <f>O21</f>
        <v>64000</v>
      </c>
      <c r="R21" s="134">
        <f t="shared" si="4"/>
        <v>63000</v>
      </c>
      <c r="S21" s="134">
        <f t="shared" si="5"/>
        <v>630000</v>
      </c>
    </row>
    <row r="22" spans="2:19" ht="61.5" customHeight="1" x14ac:dyDescent="0.25">
      <c r="B22" s="128">
        <v>17</v>
      </c>
      <c r="C22" s="129" t="s">
        <v>93</v>
      </c>
      <c r="D22" s="130" t="s">
        <v>1</v>
      </c>
      <c r="E22" s="70">
        <v>5</v>
      </c>
      <c r="F22" s="135">
        <v>1500000</v>
      </c>
      <c r="G22" s="133">
        <f t="shared" si="0"/>
        <v>7500000</v>
      </c>
      <c r="I22" s="135">
        <v>1600000</v>
      </c>
      <c r="J22" s="132">
        <f t="shared" si="1"/>
        <v>1600000</v>
      </c>
      <c r="K22" s="89"/>
      <c r="L22" s="135">
        <v>1200000</v>
      </c>
      <c r="M22" s="132">
        <f t="shared" si="2"/>
        <v>1200000</v>
      </c>
      <c r="N22" s="89"/>
      <c r="O22" s="135">
        <v>1700000</v>
      </c>
      <c r="P22" s="132">
        <f t="shared" si="3"/>
        <v>1700000</v>
      </c>
      <c r="R22" s="134">
        <f t="shared" si="4"/>
        <v>1500000</v>
      </c>
      <c r="S22" s="134">
        <f t="shared" si="5"/>
        <v>7500000</v>
      </c>
    </row>
    <row r="23" spans="2:19" ht="35.25" customHeight="1" x14ac:dyDescent="0.25">
      <c r="B23" s="128">
        <v>18</v>
      </c>
      <c r="C23" s="129" t="s">
        <v>116</v>
      </c>
      <c r="D23" s="130" t="s">
        <v>1</v>
      </c>
      <c r="E23" s="70">
        <v>3</v>
      </c>
      <c r="F23" s="135">
        <v>560000</v>
      </c>
      <c r="G23" s="133">
        <f t="shared" si="0"/>
        <v>1680000</v>
      </c>
      <c r="I23" s="135">
        <v>580000</v>
      </c>
      <c r="J23" s="132">
        <f>I23</f>
        <v>580000</v>
      </c>
      <c r="K23" s="89"/>
      <c r="L23" s="135">
        <v>570000</v>
      </c>
      <c r="M23" s="132">
        <f>L23</f>
        <v>570000</v>
      </c>
      <c r="N23" s="89"/>
      <c r="O23" s="135">
        <v>530000</v>
      </c>
      <c r="P23" s="132">
        <f>O23</f>
        <v>530000</v>
      </c>
      <c r="R23" s="134">
        <f t="shared" si="4"/>
        <v>560000</v>
      </c>
      <c r="S23" s="134">
        <f>R23*E23</f>
        <v>1680000</v>
      </c>
    </row>
    <row r="24" spans="2:19" ht="63" customHeight="1" x14ac:dyDescent="0.25">
      <c r="B24" s="128">
        <v>19</v>
      </c>
      <c r="C24" s="129" t="s">
        <v>94</v>
      </c>
      <c r="D24" s="130" t="s">
        <v>1</v>
      </c>
      <c r="E24" s="70">
        <v>5</v>
      </c>
      <c r="F24" s="135">
        <v>140000</v>
      </c>
      <c r="G24" s="133">
        <f t="shared" si="0"/>
        <v>700000</v>
      </c>
      <c r="I24" s="135">
        <v>160000</v>
      </c>
      <c r="J24" s="132">
        <f t="shared" si="1"/>
        <v>160000</v>
      </c>
      <c r="K24" s="89"/>
      <c r="L24" s="135">
        <v>140000</v>
      </c>
      <c r="M24" s="132">
        <f t="shared" si="2"/>
        <v>140000</v>
      </c>
      <c r="N24" s="89"/>
      <c r="O24" s="135">
        <v>120000</v>
      </c>
      <c r="P24" s="132">
        <f t="shared" si="3"/>
        <v>120000</v>
      </c>
      <c r="R24" s="134">
        <f t="shared" si="4"/>
        <v>140000</v>
      </c>
      <c r="S24" s="134">
        <f t="shared" si="5"/>
        <v>700000</v>
      </c>
    </row>
    <row r="25" spans="2:19" ht="51.75" customHeight="1" x14ac:dyDescent="0.25">
      <c r="B25" s="128">
        <v>20</v>
      </c>
      <c r="C25" s="129" t="s">
        <v>95</v>
      </c>
      <c r="D25" s="130" t="s">
        <v>1</v>
      </c>
      <c r="E25" s="70">
        <v>5</v>
      </c>
      <c r="F25" s="135">
        <v>1350000</v>
      </c>
      <c r="G25" s="133">
        <f t="shared" si="0"/>
        <v>6750000</v>
      </c>
      <c r="I25" s="135">
        <v>1450000</v>
      </c>
      <c r="J25" s="132">
        <f t="shared" si="1"/>
        <v>1450000</v>
      </c>
      <c r="K25" s="89"/>
      <c r="L25" s="135">
        <v>1350000</v>
      </c>
      <c r="M25" s="132">
        <f t="shared" si="2"/>
        <v>1350000</v>
      </c>
      <c r="N25" s="89"/>
      <c r="O25" s="135">
        <v>1250000</v>
      </c>
      <c r="P25" s="132">
        <f t="shared" si="3"/>
        <v>1250000</v>
      </c>
      <c r="R25" s="134">
        <f t="shared" si="4"/>
        <v>1350000</v>
      </c>
      <c r="S25" s="134">
        <f t="shared" si="5"/>
        <v>6750000</v>
      </c>
    </row>
    <row r="26" spans="2:19" ht="77.25" customHeight="1" x14ac:dyDescent="0.25">
      <c r="B26" s="128">
        <v>21</v>
      </c>
      <c r="C26" s="129" t="s">
        <v>96</v>
      </c>
      <c r="D26" s="130" t="s">
        <v>1</v>
      </c>
      <c r="E26" s="70">
        <v>5</v>
      </c>
      <c r="F26" s="135">
        <v>2000000</v>
      </c>
      <c r="G26" s="133">
        <f t="shared" si="0"/>
        <v>10000000</v>
      </c>
      <c r="I26" s="135">
        <v>2000000</v>
      </c>
      <c r="J26" s="132">
        <f t="shared" si="1"/>
        <v>2000000</v>
      </c>
      <c r="K26" s="89"/>
      <c r="L26" s="135">
        <v>1900000</v>
      </c>
      <c r="M26" s="132">
        <f t="shared" si="2"/>
        <v>1900000</v>
      </c>
      <c r="N26" s="89"/>
      <c r="O26" s="135">
        <v>2100000</v>
      </c>
      <c r="P26" s="132">
        <f t="shared" si="3"/>
        <v>2100000</v>
      </c>
      <c r="R26" s="134">
        <f t="shared" si="4"/>
        <v>2000000</v>
      </c>
      <c r="S26" s="134">
        <f t="shared" si="5"/>
        <v>10000000</v>
      </c>
    </row>
    <row r="27" spans="2:19" ht="68.25" customHeight="1" x14ac:dyDescent="0.25">
      <c r="B27" s="128">
        <v>22</v>
      </c>
      <c r="C27" s="129" t="s">
        <v>97</v>
      </c>
      <c r="D27" s="130" t="s">
        <v>1</v>
      </c>
      <c r="E27" s="70">
        <v>3</v>
      </c>
      <c r="F27" s="135">
        <v>2015860</v>
      </c>
      <c r="G27" s="133">
        <f t="shared" si="0"/>
        <v>6047580</v>
      </c>
      <c r="I27" s="135">
        <v>2018860</v>
      </c>
      <c r="J27" s="132">
        <f t="shared" si="1"/>
        <v>2018860</v>
      </c>
      <c r="K27" s="89"/>
      <c r="L27" s="135">
        <v>2014860</v>
      </c>
      <c r="M27" s="132">
        <f t="shared" si="2"/>
        <v>2014860</v>
      </c>
      <c r="N27" s="89"/>
      <c r="O27" s="135">
        <v>2013860</v>
      </c>
      <c r="P27" s="132">
        <f t="shared" si="3"/>
        <v>2013860</v>
      </c>
      <c r="R27" s="134">
        <f t="shared" si="4"/>
        <v>2015860</v>
      </c>
      <c r="S27" s="134">
        <f t="shared" si="5"/>
        <v>6047580</v>
      </c>
    </row>
    <row r="28" spans="2:19" ht="54" customHeight="1" x14ac:dyDescent="0.25">
      <c r="B28" s="128">
        <v>23</v>
      </c>
      <c r="C28" s="129" t="s">
        <v>98</v>
      </c>
      <c r="D28" s="130" t="s">
        <v>1</v>
      </c>
      <c r="E28" s="70">
        <v>1</v>
      </c>
      <c r="F28" s="135">
        <v>1350000</v>
      </c>
      <c r="G28" s="133">
        <f t="shared" si="0"/>
        <v>1350000</v>
      </c>
      <c r="I28" s="135">
        <v>1150000</v>
      </c>
      <c r="J28" s="132">
        <f t="shared" si="1"/>
        <v>1150000</v>
      </c>
      <c r="K28" s="89"/>
      <c r="L28" s="135">
        <v>1350000</v>
      </c>
      <c r="M28" s="132">
        <f t="shared" si="2"/>
        <v>1350000</v>
      </c>
      <c r="N28" s="89"/>
      <c r="O28" s="135">
        <v>1550000</v>
      </c>
      <c r="P28" s="132">
        <f t="shared" si="3"/>
        <v>1550000</v>
      </c>
      <c r="R28" s="134">
        <f t="shared" si="4"/>
        <v>1350000</v>
      </c>
      <c r="S28" s="134">
        <f t="shared" si="5"/>
        <v>1350000</v>
      </c>
    </row>
    <row r="29" spans="2:19" ht="30.75" customHeight="1" x14ac:dyDescent="0.25">
      <c r="B29" s="128">
        <v>24</v>
      </c>
      <c r="C29" s="129" t="s">
        <v>107</v>
      </c>
      <c r="D29" s="130" t="s">
        <v>1</v>
      </c>
      <c r="E29" s="70">
        <v>12</v>
      </c>
      <c r="F29" s="135">
        <v>614600</v>
      </c>
      <c r="G29" s="133">
        <f t="shared" si="0"/>
        <v>7375200</v>
      </c>
      <c r="I29" s="135">
        <v>604600</v>
      </c>
      <c r="J29" s="132">
        <f>I29</f>
        <v>604600</v>
      </c>
      <c r="K29" s="89"/>
      <c r="L29" s="135">
        <v>624600</v>
      </c>
      <c r="M29" s="132">
        <f>L29</f>
        <v>624600</v>
      </c>
      <c r="N29" s="89"/>
      <c r="O29" s="135">
        <v>614600</v>
      </c>
      <c r="P29" s="132">
        <f>O29</f>
        <v>614600</v>
      </c>
      <c r="R29" s="134">
        <f t="shared" si="4"/>
        <v>614600</v>
      </c>
      <c r="S29" s="134">
        <f t="shared" si="5"/>
        <v>7375200</v>
      </c>
    </row>
    <row r="30" spans="2:19" ht="90.75" customHeight="1" x14ac:dyDescent="0.25">
      <c r="B30" s="128">
        <v>25</v>
      </c>
      <c r="C30" s="129" t="s">
        <v>102</v>
      </c>
      <c r="D30" s="130" t="s">
        <v>1</v>
      </c>
      <c r="E30" s="70">
        <v>1</v>
      </c>
      <c r="F30" s="135">
        <v>750000</v>
      </c>
      <c r="G30" s="133">
        <f t="shared" si="0"/>
        <v>750000</v>
      </c>
      <c r="I30" s="135">
        <v>850000</v>
      </c>
      <c r="J30" s="132">
        <f t="shared" si="1"/>
        <v>850000</v>
      </c>
      <c r="K30" s="89"/>
      <c r="L30" s="135">
        <v>750000</v>
      </c>
      <c r="M30" s="132">
        <f t="shared" si="2"/>
        <v>750000</v>
      </c>
      <c r="N30" s="89"/>
      <c r="O30" s="135">
        <v>650000</v>
      </c>
      <c r="P30" s="132">
        <f t="shared" si="3"/>
        <v>650000</v>
      </c>
      <c r="R30" s="134">
        <f t="shared" si="4"/>
        <v>750000</v>
      </c>
      <c r="S30" s="134">
        <f t="shared" si="5"/>
        <v>750000</v>
      </c>
    </row>
    <row r="31" spans="2:19" ht="69" customHeight="1" x14ac:dyDescent="0.25">
      <c r="B31" s="128">
        <v>26</v>
      </c>
      <c r="C31" s="129" t="s">
        <v>99</v>
      </c>
      <c r="D31" s="130" t="s">
        <v>1</v>
      </c>
      <c r="E31" s="70">
        <v>6</v>
      </c>
      <c r="F31" s="135">
        <v>400000</v>
      </c>
      <c r="G31" s="133">
        <f t="shared" si="0"/>
        <v>2400000</v>
      </c>
      <c r="I31" s="135">
        <v>400000</v>
      </c>
      <c r="J31" s="132">
        <f t="shared" si="1"/>
        <v>400000</v>
      </c>
      <c r="K31" s="89"/>
      <c r="L31" s="135">
        <v>500000</v>
      </c>
      <c r="M31" s="132">
        <f t="shared" si="2"/>
        <v>500000</v>
      </c>
      <c r="N31" s="89"/>
      <c r="O31" s="135">
        <v>300000</v>
      </c>
      <c r="P31" s="132">
        <f t="shared" si="3"/>
        <v>300000</v>
      </c>
      <c r="R31" s="134">
        <f t="shared" si="4"/>
        <v>400000</v>
      </c>
      <c r="S31" s="134">
        <f t="shared" si="5"/>
        <v>2400000</v>
      </c>
    </row>
    <row r="32" spans="2:19" ht="39" customHeight="1" x14ac:dyDescent="0.25">
      <c r="B32" s="128">
        <v>27</v>
      </c>
      <c r="C32" s="129" t="s">
        <v>117</v>
      </c>
      <c r="D32" s="130" t="s">
        <v>1</v>
      </c>
      <c r="E32" s="70">
        <v>5</v>
      </c>
      <c r="F32" s="135">
        <v>90000</v>
      </c>
      <c r="G32" s="133">
        <f t="shared" si="0"/>
        <v>450000</v>
      </c>
      <c r="I32" s="135">
        <v>89000</v>
      </c>
      <c r="J32" s="132">
        <f>I32</f>
        <v>89000</v>
      </c>
      <c r="K32" s="89"/>
      <c r="L32" s="135">
        <v>90000</v>
      </c>
      <c r="M32" s="132">
        <f>L32</f>
        <v>90000</v>
      </c>
      <c r="N32" s="89"/>
      <c r="O32" s="135">
        <v>91000</v>
      </c>
      <c r="P32" s="132">
        <f>O32</f>
        <v>91000</v>
      </c>
      <c r="R32" s="134">
        <f t="shared" si="4"/>
        <v>90000</v>
      </c>
      <c r="S32" s="134">
        <f t="shared" si="5"/>
        <v>450000</v>
      </c>
    </row>
    <row r="33" spans="2:19" ht="28.5" customHeight="1" x14ac:dyDescent="0.25">
      <c r="B33" s="128">
        <v>28</v>
      </c>
      <c r="C33" s="136" t="s">
        <v>54</v>
      </c>
      <c r="D33" s="130" t="s">
        <v>62</v>
      </c>
      <c r="E33" s="84">
        <v>30</v>
      </c>
      <c r="F33" s="85">
        <v>329000</v>
      </c>
      <c r="G33" s="133">
        <f t="shared" si="0"/>
        <v>9870000</v>
      </c>
      <c r="I33" s="85">
        <v>332000</v>
      </c>
      <c r="J33" s="132">
        <f t="shared" si="1"/>
        <v>332000</v>
      </c>
      <c r="K33" s="89"/>
      <c r="L33" s="85">
        <v>328000</v>
      </c>
      <c r="M33" s="132">
        <f t="shared" si="2"/>
        <v>328000</v>
      </c>
      <c r="N33" s="89"/>
      <c r="O33" s="85">
        <v>327000</v>
      </c>
      <c r="P33" s="132">
        <f t="shared" si="3"/>
        <v>327000</v>
      </c>
      <c r="R33" s="134">
        <f t="shared" si="4"/>
        <v>329000</v>
      </c>
      <c r="S33" s="134">
        <f t="shared" si="5"/>
        <v>9870000</v>
      </c>
    </row>
    <row r="34" spans="2:19" ht="32.25" customHeight="1" x14ac:dyDescent="0.25">
      <c r="B34" s="128">
        <v>29</v>
      </c>
      <c r="C34" s="129" t="s">
        <v>55</v>
      </c>
      <c r="D34" s="130" t="s">
        <v>1</v>
      </c>
      <c r="E34" s="84">
        <v>1800</v>
      </c>
      <c r="F34" s="85">
        <v>9160</v>
      </c>
      <c r="G34" s="133">
        <f t="shared" si="0"/>
        <v>16488000</v>
      </c>
      <c r="I34" s="85">
        <v>9100</v>
      </c>
      <c r="J34" s="132">
        <f t="shared" si="1"/>
        <v>9100</v>
      </c>
      <c r="K34" s="89"/>
      <c r="L34" s="85">
        <v>9320</v>
      </c>
      <c r="M34" s="132">
        <f t="shared" si="2"/>
        <v>9320</v>
      </c>
      <c r="N34" s="89"/>
      <c r="O34" s="85">
        <v>9060</v>
      </c>
      <c r="P34" s="132">
        <f t="shared" si="3"/>
        <v>9060</v>
      </c>
      <c r="R34" s="134">
        <f t="shared" si="4"/>
        <v>9160</v>
      </c>
      <c r="S34" s="134">
        <f t="shared" si="5"/>
        <v>16488000</v>
      </c>
    </row>
    <row r="35" spans="2:19" ht="38.25" customHeight="1" x14ac:dyDescent="0.25">
      <c r="B35" s="128">
        <v>30</v>
      </c>
      <c r="C35" s="129" t="s">
        <v>56</v>
      </c>
      <c r="D35" s="130" t="s">
        <v>1</v>
      </c>
      <c r="E35" s="84">
        <v>114</v>
      </c>
      <c r="F35" s="85">
        <v>18812</v>
      </c>
      <c r="G35" s="133">
        <f t="shared" si="0"/>
        <v>2144568</v>
      </c>
      <c r="I35" s="85">
        <v>18802</v>
      </c>
      <c r="J35" s="132">
        <f t="shared" si="1"/>
        <v>18802</v>
      </c>
      <c r="K35" s="89"/>
      <c r="L35" s="85">
        <v>19000</v>
      </c>
      <c r="M35" s="132">
        <f t="shared" si="2"/>
        <v>19000</v>
      </c>
      <c r="N35" s="89"/>
      <c r="O35" s="85">
        <v>18635</v>
      </c>
      <c r="P35" s="132">
        <f t="shared" si="3"/>
        <v>18635</v>
      </c>
      <c r="R35" s="134">
        <f t="shared" si="4"/>
        <v>18812</v>
      </c>
      <c r="S35" s="134">
        <f t="shared" si="5"/>
        <v>2144568</v>
      </c>
    </row>
    <row r="36" spans="2:19" ht="33" customHeight="1" x14ac:dyDescent="0.25">
      <c r="B36" s="128">
        <v>31</v>
      </c>
      <c r="C36" s="129" t="s">
        <v>57</v>
      </c>
      <c r="D36" s="130" t="s">
        <v>62</v>
      </c>
      <c r="E36" s="84">
        <v>25</v>
      </c>
      <c r="F36" s="85">
        <v>8417</v>
      </c>
      <c r="G36" s="133">
        <f t="shared" si="0"/>
        <v>210425</v>
      </c>
      <c r="I36" s="85">
        <v>8510</v>
      </c>
      <c r="J36" s="132">
        <f t="shared" si="1"/>
        <v>8510</v>
      </c>
      <c r="K36" s="89"/>
      <c r="L36" s="85">
        <v>8400</v>
      </c>
      <c r="M36" s="132">
        <f t="shared" si="2"/>
        <v>8400</v>
      </c>
      <c r="N36" s="89"/>
      <c r="O36" s="85">
        <v>8340</v>
      </c>
      <c r="P36" s="132">
        <f t="shared" si="3"/>
        <v>8340</v>
      </c>
      <c r="R36" s="134">
        <f t="shared" si="4"/>
        <v>8417</v>
      </c>
      <c r="S36" s="134">
        <f t="shared" si="5"/>
        <v>210425</v>
      </c>
    </row>
    <row r="37" spans="2:19" ht="36.75" customHeight="1" x14ac:dyDescent="0.25">
      <c r="B37" s="128">
        <v>32</v>
      </c>
      <c r="C37" s="129" t="s">
        <v>58</v>
      </c>
      <c r="D37" s="130" t="s">
        <v>59</v>
      </c>
      <c r="E37" s="84">
        <v>5</v>
      </c>
      <c r="F37" s="85">
        <v>8529</v>
      </c>
      <c r="G37" s="133">
        <f t="shared" si="0"/>
        <v>42645</v>
      </c>
      <c r="I37" s="85">
        <v>8600</v>
      </c>
      <c r="J37" s="132">
        <f t="shared" si="1"/>
        <v>8600</v>
      </c>
      <c r="K37" s="89"/>
      <c r="L37" s="85">
        <v>8529</v>
      </c>
      <c r="M37" s="132">
        <f t="shared" si="2"/>
        <v>8529</v>
      </c>
      <c r="N37" s="89"/>
      <c r="O37" s="85">
        <v>8459</v>
      </c>
      <c r="P37" s="132">
        <f t="shared" si="3"/>
        <v>8459</v>
      </c>
      <c r="R37" s="134">
        <f t="shared" si="4"/>
        <v>8529</v>
      </c>
      <c r="S37" s="134">
        <f t="shared" si="5"/>
        <v>42645</v>
      </c>
    </row>
    <row r="38" spans="2:19" ht="31.5" customHeight="1" x14ac:dyDescent="0.25">
      <c r="B38" s="128">
        <v>33</v>
      </c>
      <c r="C38" s="129" t="s">
        <v>60</v>
      </c>
      <c r="D38" s="130" t="s">
        <v>62</v>
      </c>
      <c r="E38" s="84">
        <v>20</v>
      </c>
      <c r="F38" s="85">
        <v>25506</v>
      </c>
      <c r="G38" s="133">
        <f t="shared" si="0"/>
        <v>510120</v>
      </c>
      <c r="I38" s="85">
        <v>25600</v>
      </c>
      <c r="J38" s="132">
        <f t="shared" si="1"/>
        <v>25600</v>
      </c>
      <c r="K38" s="89"/>
      <c r="L38" s="85">
        <v>25406</v>
      </c>
      <c r="M38" s="132">
        <f t="shared" si="2"/>
        <v>25406</v>
      </c>
      <c r="N38" s="89"/>
      <c r="O38" s="85">
        <v>25513</v>
      </c>
      <c r="P38" s="132">
        <f t="shared" si="3"/>
        <v>25513</v>
      </c>
      <c r="R38" s="134">
        <f t="shared" si="4"/>
        <v>25506</v>
      </c>
      <c r="S38" s="134">
        <f t="shared" si="5"/>
        <v>510120</v>
      </c>
    </row>
    <row r="39" spans="2:19" ht="18" customHeight="1" x14ac:dyDescent="0.25">
      <c r="B39" s="128">
        <v>34</v>
      </c>
      <c r="C39" s="129" t="s">
        <v>100</v>
      </c>
      <c r="D39" s="130" t="s">
        <v>62</v>
      </c>
      <c r="E39" s="84">
        <v>45</v>
      </c>
      <c r="F39" s="85">
        <v>18630</v>
      </c>
      <c r="G39" s="133">
        <f t="shared" si="0"/>
        <v>838350</v>
      </c>
      <c r="I39" s="85">
        <v>18700</v>
      </c>
      <c r="J39" s="132">
        <f t="shared" si="1"/>
        <v>18700</v>
      </c>
      <c r="K39" s="89"/>
      <c r="L39" s="85">
        <v>18530</v>
      </c>
      <c r="M39" s="132">
        <f t="shared" si="2"/>
        <v>18530</v>
      </c>
      <c r="N39" s="89"/>
      <c r="O39" s="85">
        <v>18660</v>
      </c>
      <c r="P39" s="132">
        <f t="shared" si="3"/>
        <v>18660</v>
      </c>
      <c r="R39" s="134">
        <f t="shared" si="4"/>
        <v>18630</v>
      </c>
      <c r="S39" s="134">
        <f t="shared" si="5"/>
        <v>838350</v>
      </c>
    </row>
    <row r="40" spans="2:19" s="157" customFormat="1" ht="35.25" customHeight="1" x14ac:dyDescent="0.25">
      <c r="B40" s="128">
        <v>35</v>
      </c>
      <c r="C40" s="151" t="s">
        <v>63</v>
      </c>
      <c r="D40" s="152" t="s">
        <v>62</v>
      </c>
      <c r="E40" s="84">
        <v>5</v>
      </c>
      <c r="F40" s="153">
        <v>27533</v>
      </c>
      <c r="G40" s="133">
        <f t="shared" si="0"/>
        <v>137665</v>
      </c>
      <c r="H40" s="154"/>
      <c r="I40" s="153">
        <v>26533</v>
      </c>
      <c r="J40" s="132">
        <f t="shared" si="1"/>
        <v>26533</v>
      </c>
      <c r="K40" s="155"/>
      <c r="L40" s="153">
        <v>27533</v>
      </c>
      <c r="M40" s="132">
        <f t="shared" si="2"/>
        <v>27533</v>
      </c>
      <c r="N40" s="155"/>
      <c r="O40" s="153">
        <v>28533</v>
      </c>
      <c r="P40" s="132">
        <f t="shared" si="3"/>
        <v>28533</v>
      </c>
      <c r="Q40" s="154"/>
      <c r="R40" s="156">
        <f t="shared" si="4"/>
        <v>27533</v>
      </c>
      <c r="S40" s="156">
        <f t="shared" si="5"/>
        <v>137665</v>
      </c>
    </row>
    <row r="41" spans="2:19" ht="35.25" customHeight="1" x14ac:dyDescent="0.25">
      <c r="B41" s="128">
        <v>36</v>
      </c>
      <c r="C41" s="129" t="s">
        <v>64</v>
      </c>
      <c r="D41" s="130" t="s">
        <v>1</v>
      </c>
      <c r="E41" s="84">
        <v>20</v>
      </c>
      <c r="F41" s="85">
        <v>28640</v>
      </c>
      <c r="G41" s="133">
        <f t="shared" si="0"/>
        <v>572800</v>
      </c>
      <c r="I41" s="85">
        <v>27640</v>
      </c>
      <c r="J41" s="132">
        <f t="shared" si="1"/>
        <v>27640</v>
      </c>
      <c r="K41" s="89"/>
      <c r="L41" s="85">
        <v>28640</v>
      </c>
      <c r="M41" s="132">
        <f t="shared" si="2"/>
        <v>28640</v>
      </c>
      <c r="N41" s="89"/>
      <c r="O41" s="85">
        <v>29640</v>
      </c>
      <c r="P41" s="132">
        <f t="shared" si="3"/>
        <v>29640</v>
      </c>
      <c r="R41" s="134">
        <f t="shared" si="4"/>
        <v>28640</v>
      </c>
      <c r="S41" s="134">
        <f t="shared" si="5"/>
        <v>572800</v>
      </c>
    </row>
    <row r="42" spans="2:19" ht="35.25" customHeight="1" x14ac:dyDescent="0.25">
      <c r="B42" s="128">
        <v>37</v>
      </c>
      <c r="C42" s="129" t="s">
        <v>65</v>
      </c>
      <c r="D42" s="130" t="s">
        <v>62</v>
      </c>
      <c r="E42" s="84">
        <v>4</v>
      </c>
      <c r="F42" s="85">
        <v>40140</v>
      </c>
      <c r="G42" s="133">
        <f t="shared" si="0"/>
        <v>160560</v>
      </c>
      <c r="I42" s="85">
        <v>40100</v>
      </c>
      <c r="J42" s="132">
        <f>I42</f>
        <v>40100</v>
      </c>
      <c r="K42" s="89"/>
      <c r="L42" s="85">
        <v>40000</v>
      </c>
      <c r="M42" s="132">
        <f>L42</f>
        <v>40000</v>
      </c>
      <c r="N42" s="89"/>
      <c r="O42" s="85">
        <v>40320</v>
      </c>
      <c r="P42" s="132">
        <f t="shared" si="3"/>
        <v>40320</v>
      </c>
      <c r="R42" s="134">
        <f t="shared" si="4"/>
        <v>40140</v>
      </c>
      <c r="S42" s="134">
        <f t="shared" si="5"/>
        <v>160560</v>
      </c>
    </row>
    <row r="43" spans="2:19" s="157" customFormat="1" ht="29.25" customHeight="1" x14ac:dyDescent="0.25">
      <c r="B43" s="128">
        <v>38</v>
      </c>
      <c r="C43" s="151" t="s">
        <v>66</v>
      </c>
      <c r="D43" s="152" t="s">
        <v>1</v>
      </c>
      <c r="E43" s="84">
        <v>1</v>
      </c>
      <c r="F43" s="153">
        <v>244975</v>
      </c>
      <c r="G43" s="133">
        <f t="shared" si="0"/>
        <v>244975</v>
      </c>
      <c r="H43" s="154"/>
      <c r="I43" s="153">
        <v>224975</v>
      </c>
      <c r="J43" s="132">
        <f t="shared" si="1"/>
        <v>224975</v>
      </c>
      <c r="K43" s="155"/>
      <c r="L43" s="153">
        <v>244975</v>
      </c>
      <c r="M43" s="132">
        <f t="shared" si="2"/>
        <v>244975</v>
      </c>
      <c r="N43" s="155"/>
      <c r="O43" s="153">
        <v>264975</v>
      </c>
      <c r="P43" s="132">
        <f t="shared" si="3"/>
        <v>264975</v>
      </c>
      <c r="Q43" s="154"/>
      <c r="R43" s="156">
        <f t="shared" si="4"/>
        <v>244975</v>
      </c>
      <c r="S43" s="156">
        <f t="shared" si="5"/>
        <v>244975</v>
      </c>
    </row>
    <row r="44" spans="2:19" ht="29.25" customHeight="1" x14ac:dyDescent="0.25">
      <c r="B44" s="128">
        <v>39</v>
      </c>
      <c r="C44" s="129" t="s">
        <v>118</v>
      </c>
      <c r="D44" s="130" t="s">
        <v>1</v>
      </c>
      <c r="E44" s="84">
        <v>4</v>
      </c>
      <c r="F44" s="85">
        <v>41720</v>
      </c>
      <c r="G44" s="133">
        <f t="shared" si="0"/>
        <v>166880</v>
      </c>
      <c r="I44" s="85">
        <v>42720</v>
      </c>
      <c r="J44" s="132">
        <f>I44</f>
        <v>42720</v>
      </c>
      <c r="K44" s="89"/>
      <c r="L44" s="85">
        <v>43720</v>
      </c>
      <c r="M44" s="132">
        <f>L44</f>
        <v>43720</v>
      </c>
      <c r="N44" s="89"/>
      <c r="O44" s="85">
        <v>41720</v>
      </c>
      <c r="P44" s="132">
        <f>O44</f>
        <v>41720</v>
      </c>
      <c r="R44" s="134">
        <f t="shared" si="4"/>
        <v>42720</v>
      </c>
      <c r="S44" s="134">
        <f t="shared" si="5"/>
        <v>170880</v>
      </c>
    </row>
    <row r="45" spans="2:19" ht="27" customHeight="1" x14ac:dyDescent="0.25">
      <c r="B45" s="128">
        <v>40</v>
      </c>
      <c r="C45" s="129" t="s">
        <v>80</v>
      </c>
      <c r="D45" s="130" t="s">
        <v>1</v>
      </c>
      <c r="E45" s="83">
        <v>5</v>
      </c>
      <c r="F45" s="85">
        <v>8029</v>
      </c>
      <c r="G45" s="133">
        <f t="shared" si="0"/>
        <v>40145</v>
      </c>
      <c r="I45" s="85">
        <v>8029</v>
      </c>
      <c r="J45" s="132">
        <f t="shared" si="1"/>
        <v>8029</v>
      </c>
      <c r="K45" s="89"/>
      <c r="L45" s="85">
        <v>7029</v>
      </c>
      <c r="M45" s="132">
        <f t="shared" si="2"/>
        <v>7029</v>
      </c>
      <c r="N45" s="89"/>
      <c r="O45" s="85">
        <v>9029</v>
      </c>
      <c r="P45" s="132">
        <f t="shared" si="3"/>
        <v>9029</v>
      </c>
      <c r="R45" s="134">
        <f t="shared" si="4"/>
        <v>8029</v>
      </c>
      <c r="S45" s="134">
        <f t="shared" si="5"/>
        <v>40145</v>
      </c>
    </row>
    <row r="46" spans="2:19" ht="35.25" customHeight="1" x14ac:dyDescent="0.25">
      <c r="B46" s="128">
        <v>41</v>
      </c>
      <c r="C46" s="129" t="s">
        <v>104</v>
      </c>
      <c r="D46" s="130" t="s">
        <v>1</v>
      </c>
      <c r="E46" s="84">
        <v>15</v>
      </c>
      <c r="F46" s="85">
        <v>21529</v>
      </c>
      <c r="G46" s="133">
        <f t="shared" si="0"/>
        <v>322935</v>
      </c>
      <c r="I46" s="85">
        <v>20000</v>
      </c>
      <c r="J46" s="132">
        <f t="shared" si="1"/>
        <v>20000</v>
      </c>
      <c r="K46" s="89"/>
      <c r="L46" s="85">
        <v>21139</v>
      </c>
      <c r="M46" s="132">
        <f t="shared" si="2"/>
        <v>21139</v>
      </c>
      <c r="N46" s="89"/>
      <c r="O46" s="85">
        <v>23449</v>
      </c>
      <c r="P46" s="132">
        <f t="shared" si="3"/>
        <v>23449</v>
      </c>
      <c r="R46" s="134">
        <f t="shared" si="4"/>
        <v>21529</v>
      </c>
      <c r="S46" s="134">
        <f t="shared" si="5"/>
        <v>322935</v>
      </c>
    </row>
    <row r="47" spans="2:19" ht="35.25" customHeight="1" x14ac:dyDescent="0.25">
      <c r="B47" s="128">
        <v>42</v>
      </c>
      <c r="C47" s="129" t="s">
        <v>101</v>
      </c>
      <c r="D47" s="130" t="s">
        <v>1</v>
      </c>
      <c r="E47" s="84">
        <v>2</v>
      </c>
      <c r="F47" s="85">
        <v>62940</v>
      </c>
      <c r="G47" s="133">
        <f t="shared" si="0"/>
        <v>125880</v>
      </c>
      <c r="I47" s="85">
        <v>62930</v>
      </c>
      <c r="J47" s="132">
        <f>I47</f>
        <v>62930</v>
      </c>
      <c r="K47" s="89"/>
      <c r="L47" s="85">
        <v>62890</v>
      </c>
      <c r="M47" s="132">
        <f t="shared" si="2"/>
        <v>62890</v>
      </c>
      <c r="N47" s="89"/>
      <c r="O47" s="85">
        <v>62999</v>
      </c>
      <c r="P47" s="132">
        <f t="shared" si="3"/>
        <v>62999</v>
      </c>
      <c r="R47" s="134">
        <f t="shared" si="4"/>
        <v>62940</v>
      </c>
      <c r="S47" s="134">
        <f t="shared" si="5"/>
        <v>125880</v>
      </c>
    </row>
    <row r="48" spans="2:19" s="157" customFormat="1" ht="31.5" customHeight="1" x14ac:dyDescent="0.25">
      <c r="B48" s="128">
        <v>43</v>
      </c>
      <c r="C48" s="151" t="s">
        <v>68</v>
      </c>
      <c r="D48" s="152" t="s">
        <v>59</v>
      </c>
      <c r="E48" s="158">
        <v>25</v>
      </c>
      <c r="F48" s="153">
        <v>28000</v>
      </c>
      <c r="G48" s="133">
        <f t="shared" si="0"/>
        <v>700000</v>
      </c>
      <c r="H48" s="154"/>
      <c r="I48" s="153">
        <v>27000</v>
      </c>
      <c r="J48" s="132">
        <f t="shared" si="1"/>
        <v>27000</v>
      </c>
      <c r="K48" s="155"/>
      <c r="L48" s="153">
        <v>28000</v>
      </c>
      <c r="M48" s="132">
        <f t="shared" si="2"/>
        <v>28000</v>
      </c>
      <c r="N48" s="155"/>
      <c r="O48" s="153">
        <v>29000</v>
      </c>
      <c r="P48" s="132">
        <f t="shared" si="3"/>
        <v>29000</v>
      </c>
      <c r="Q48" s="154"/>
      <c r="R48" s="156">
        <f t="shared" si="4"/>
        <v>28000</v>
      </c>
      <c r="S48" s="156">
        <f t="shared" si="5"/>
        <v>700000</v>
      </c>
    </row>
    <row r="49" spans="2:19" ht="43.5" customHeight="1" x14ac:dyDescent="0.25">
      <c r="B49" s="128">
        <v>44</v>
      </c>
      <c r="C49" s="129" t="s">
        <v>69</v>
      </c>
      <c r="D49" s="130" t="s">
        <v>70</v>
      </c>
      <c r="E49" s="84">
        <v>5</v>
      </c>
      <c r="F49" s="85">
        <v>11644</v>
      </c>
      <c r="G49" s="133">
        <f t="shared" si="0"/>
        <v>58220</v>
      </c>
      <c r="I49" s="85">
        <v>11544</v>
      </c>
      <c r="J49" s="132">
        <f t="shared" si="1"/>
        <v>11544</v>
      </c>
      <c r="K49" s="89"/>
      <c r="L49" s="85">
        <v>11644</v>
      </c>
      <c r="M49" s="132">
        <f t="shared" si="2"/>
        <v>11644</v>
      </c>
      <c r="N49" s="89"/>
      <c r="O49" s="85">
        <v>11744</v>
      </c>
      <c r="P49" s="132">
        <f t="shared" si="3"/>
        <v>11744</v>
      </c>
      <c r="R49" s="134">
        <f t="shared" si="4"/>
        <v>11644</v>
      </c>
      <c r="S49" s="134">
        <f t="shared" si="5"/>
        <v>58220</v>
      </c>
    </row>
    <row r="50" spans="2:19" ht="36" customHeight="1" x14ac:dyDescent="0.25">
      <c r="B50" s="128">
        <v>45</v>
      </c>
      <c r="C50" s="129" t="s">
        <v>71</v>
      </c>
      <c r="D50" s="130" t="s">
        <v>1</v>
      </c>
      <c r="E50" s="84">
        <v>5</v>
      </c>
      <c r="F50" s="85">
        <v>11644</v>
      </c>
      <c r="G50" s="133">
        <f t="shared" si="0"/>
        <v>58220</v>
      </c>
      <c r="I50" s="85">
        <v>11644</v>
      </c>
      <c r="J50" s="132">
        <f t="shared" si="1"/>
        <v>11644</v>
      </c>
      <c r="K50" s="89"/>
      <c r="L50" s="85">
        <v>11544</v>
      </c>
      <c r="M50" s="132">
        <f t="shared" si="2"/>
        <v>11544</v>
      </c>
      <c r="N50" s="89"/>
      <c r="O50" s="85">
        <v>11744</v>
      </c>
      <c r="P50" s="132">
        <f t="shared" si="3"/>
        <v>11744</v>
      </c>
      <c r="R50" s="134">
        <f t="shared" si="4"/>
        <v>11644</v>
      </c>
      <c r="S50" s="134">
        <f t="shared" si="5"/>
        <v>58220</v>
      </c>
    </row>
    <row r="51" spans="2:19" ht="27.75" customHeight="1" x14ac:dyDescent="0.25">
      <c r="B51" s="128">
        <v>46</v>
      </c>
      <c r="C51" s="129" t="s">
        <v>72</v>
      </c>
      <c r="D51" s="130" t="s">
        <v>62</v>
      </c>
      <c r="E51" s="84">
        <v>10</v>
      </c>
      <c r="F51" s="85">
        <v>10540</v>
      </c>
      <c r="G51" s="133">
        <f t="shared" si="0"/>
        <v>105400</v>
      </c>
      <c r="I51" s="85">
        <v>10440</v>
      </c>
      <c r="J51" s="132">
        <f t="shared" si="1"/>
        <v>10440</v>
      </c>
      <c r="K51" s="89"/>
      <c r="L51" s="85">
        <v>10540</v>
      </c>
      <c r="M51" s="132">
        <f t="shared" si="2"/>
        <v>10540</v>
      </c>
      <c r="N51" s="89"/>
      <c r="O51" s="85">
        <v>10640</v>
      </c>
      <c r="P51" s="132">
        <f t="shared" si="3"/>
        <v>10640</v>
      </c>
      <c r="R51" s="134">
        <f t="shared" si="4"/>
        <v>10540</v>
      </c>
      <c r="S51" s="134">
        <f t="shared" si="5"/>
        <v>105400</v>
      </c>
    </row>
    <row r="52" spans="2:19" ht="29.25" customHeight="1" x14ac:dyDescent="0.25">
      <c r="B52" s="128">
        <v>47</v>
      </c>
      <c r="C52" s="129" t="s">
        <v>73</v>
      </c>
      <c r="D52" s="130" t="s">
        <v>59</v>
      </c>
      <c r="E52" s="84">
        <v>50</v>
      </c>
      <c r="F52" s="85">
        <v>12320</v>
      </c>
      <c r="G52" s="133">
        <f t="shared" si="0"/>
        <v>616000</v>
      </c>
      <c r="I52" s="85">
        <v>12320</v>
      </c>
      <c r="J52" s="132">
        <f t="shared" si="1"/>
        <v>12320</v>
      </c>
      <c r="K52" s="89"/>
      <c r="L52" s="85">
        <v>12220</v>
      </c>
      <c r="M52" s="132">
        <f t="shared" si="2"/>
        <v>12220</v>
      </c>
      <c r="N52" s="89"/>
      <c r="O52" s="85">
        <v>12420</v>
      </c>
      <c r="P52" s="132">
        <f t="shared" si="3"/>
        <v>12420</v>
      </c>
      <c r="R52" s="134">
        <f t="shared" si="4"/>
        <v>12320</v>
      </c>
      <c r="S52" s="134">
        <f t="shared" si="5"/>
        <v>616000</v>
      </c>
    </row>
    <row r="53" spans="2:19" ht="31.5" customHeight="1" x14ac:dyDescent="0.25">
      <c r="B53" s="128">
        <v>48</v>
      </c>
      <c r="C53" s="129" t="s">
        <v>74</v>
      </c>
      <c r="D53" s="130" t="s">
        <v>70</v>
      </c>
      <c r="E53" s="84">
        <v>5</v>
      </c>
      <c r="F53" s="85">
        <v>14710</v>
      </c>
      <c r="G53" s="133">
        <f t="shared" si="0"/>
        <v>73550</v>
      </c>
      <c r="I53" s="85">
        <v>14610</v>
      </c>
      <c r="J53" s="132">
        <f t="shared" si="1"/>
        <v>14610</v>
      </c>
      <c r="K53" s="89"/>
      <c r="L53" s="85">
        <v>14710</v>
      </c>
      <c r="M53" s="132">
        <f t="shared" si="2"/>
        <v>14710</v>
      </c>
      <c r="N53" s="89"/>
      <c r="O53" s="85">
        <v>14810</v>
      </c>
      <c r="P53" s="132">
        <f t="shared" si="3"/>
        <v>14810</v>
      </c>
      <c r="R53" s="134">
        <f t="shared" si="4"/>
        <v>14710</v>
      </c>
      <c r="S53" s="134">
        <f t="shared" si="5"/>
        <v>73550</v>
      </c>
    </row>
    <row r="54" spans="2:19" ht="31.5" customHeight="1" x14ac:dyDescent="0.25">
      <c r="B54" s="128">
        <v>49</v>
      </c>
      <c r="C54" s="129" t="s">
        <v>75</v>
      </c>
      <c r="D54" s="130" t="s">
        <v>70</v>
      </c>
      <c r="E54" s="84">
        <v>5</v>
      </c>
      <c r="F54" s="85">
        <v>72733</v>
      </c>
      <c r="G54" s="133">
        <f t="shared" si="0"/>
        <v>363665</v>
      </c>
      <c r="I54" s="85">
        <v>72833</v>
      </c>
      <c r="J54" s="132">
        <f t="shared" si="1"/>
        <v>72833</v>
      </c>
      <c r="K54" s="89"/>
      <c r="L54" s="85">
        <v>72733</v>
      </c>
      <c r="M54" s="132">
        <f t="shared" si="2"/>
        <v>72733</v>
      </c>
      <c r="N54" s="89"/>
      <c r="O54" s="85">
        <v>72633</v>
      </c>
      <c r="P54" s="132">
        <f t="shared" si="3"/>
        <v>72633</v>
      </c>
      <c r="R54" s="134">
        <f t="shared" si="4"/>
        <v>72733</v>
      </c>
      <c r="S54" s="134">
        <f t="shared" si="5"/>
        <v>363665</v>
      </c>
    </row>
    <row r="55" spans="2:19" ht="29.25" customHeight="1" x14ac:dyDescent="0.25">
      <c r="B55" s="128">
        <v>50</v>
      </c>
      <c r="C55" s="129" t="s">
        <v>76</v>
      </c>
      <c r="D55" s="130" t="s">
        <v>62</v>
      </c>
      <c r="E55" s="84">
        <v>5</v>
      </c>
      <c r="F55" s="85">
        <v>35340</v>
      </c>
      <c r="G55" s="133">
        <f t="shared" si="0"/>
        <v>176700</v>
      </c>
      <c r="I55" s="85">
        <v>35340</v>
      </c>
      <c r="J55" s="132">
        <f t="shared" si="1"/>
        <v>35340</v>
      </c>
      <c r="K55" s="89"/>
      <c r="L55" s="85">
        <v>35240</v>
      </c>
      <c r="M55" s="132">
        <f t="shared" si="2"/>
        <v>35240</v>
      </c>
      <c r="N55" s="89"/>
      <c r="O55" s="85">
        <v>35440</v>
      </c>
      <c r="P55" s="132">
        <f t="shared" si="3"/>
        <v>35440</v>
      </c>
      <c r="R55" s="134">
        <f t="shared" si="4"/>
        <v>35340</v>
      </c>
      <c r="S55" s="134">
        <f t="shared" si="5"/>
        <v>176700</v>
      </c>
    </row>
    <row r="56" spans="2:19" ht="28.5" customHeight="1" x14ac:dyDescent="0.25">
      <c r="B56" s="128">
        <v>51</v>
      </c>
      <c r="C56" s="129" t="s">
        <v>132</v>
      </c>
      <c r="D56" s="130" t="s">
        <v>62</v>
      </c>
      <c r="E56" s="158">
        <v>10</v>
      </c>
      <c r="F56" s="85">
        <v>67210</v>
      </c>
      <c r="G56" s="133">
        <f t="shared" si="0"/>
        <v>672100</v>
      </c>
      <c r="I56" s="85">
        <v>66210</v>
      </c>
      <c r="J56" s="132">
        <f t="shared" si="1"/>
        <v>66210</v>
      </c>
      <c r="K56" s="89"/>
      <c r="L56" s="85">
        <v>67210</v>
      </c>
      <c r="M56" s="132">
        <f t="shared" si="2"/>
        <v>67210</v>
      </c>
      <c r="N56" s="89"/>
      <c r="O56" s="85">
        <v>68210</v>
      </c>
      <c r="P56" s="132">
        <f t="shared" si="3"/>
        <v>68210</v>
      </c>
      <c r="R56" s="134">
        <f t="shared" si="4"/>
        <v>67210</v>
      </c>
      <c r="S56" s="134">
        <f t="shared" si="5"/>
        <v>672100</v>
      </c>
    </row>
    <row r="57" spans="2:19" ht="42.75" customHeight="1" x14ac:dyDescent="0.25">
      <c r="B57" s="128">
        <v>52</v>
      </c>
      <c r="C57" s="129" t="s">
        <v>77</v>
      </c>
      <c r="D57" s="130" t="s">
        <v>62</v>
      </c>
      <c r="E57" s="84">
        <v>10</v>
      </c>
      <c r="F57" s="85">
        <v>60564</v>
      </c>
      <c r="G57" s="133">
        <f t="shared" si="0"/>
        <v>605640</v>
      </c>
      <c r="I57" s="85">
        <v>61564</v>
      </c>
      <c r="J57" s="132">
        <f t="shared" si="1"/>
        <v>61564</v>
      </c>
      <c r="K57" s="89"/>
      <c r="L57" s="85">
        <v>60564</v>
      </c>
      <c r="M57" s="132">
        <f t="shared" si="2"/>
        <v>60564</v>
      </c>
      <c r="N57" s="89"/>
      <c r="O57" s="85">
        <v>59564</v>
      </c>
      <c r="P57" s="132">
        <f t="shared" si="3"/>
        <v>59564</v>
      </c>
      <c r="R57" s="134">
        <f t="shared" si="4"/>
        <v>60564</v>
      </c>
      <c r="S57" s="134">
        <f t="shared" si="5"/>
        <v>605640</v>
      </c>
    </row>
    <row r="58" spans="2:19" ht="42.75" customHeight="1" x14ac:dyDescent="0.25">
      <c r="B58" s="128">
        <v>53</v>
      </c>
      <c r="C58" s="137" t="s">
        <v>78</v>
      </c>
      <c r="D58" s="130" t="s">
        <v>62</v>
      </c>
      <c r="E58" s="84">
        <v>10</v>
      </c>
      <c r="F58" s="85">
        <v>53601</v>
      </c>
      <c r="G58" s="133">
        <f t="shared" si="0"/>
        <v>536010</v>
      </c>
      <c r="I58" s="85">
        <v>53301</v>
      </c>
      <c r="J58" s="132">
        <f t="shared" si="1"/>
        <v>53301</v>
      </c>
      <c r="K58" s="89"/>
      <c r="L58" s="85">
        <v>53701</v>
      </c>
      <c r="M58" s="132">
        <f t="shared" si="2"/>
        <v>53701</v>
      </c>
      <c r="N58" s="89"/>
      <c r="O58" s="85">
        <v>53801</v>
      </c>
      <c r="P58" s="132">
        <f t="shared" si="3"/>
        <v>53801</v>
      </c>
      <c r="R58" s="134">
        <f t="shared" si="4"/>
        <v>53601</v>
      </c>
      <c r="S58" s="134">
        <f t="shared" si="5"/>
        <v>536010</v>
      </c>
    </row>
    <row r="59" spans="2:19" ht="42.75" customHeight="1" x14ac:dyDescent="0.25">
      <c r="B59" s="128">
        <v>54</v>
      </c>
      <c r="C59" s="138" t="s">
        <v>79</v>
      </c>
      <c r="D59" s="83" t="s">
        <v>70</v>
      </c>
      <c r="E59" s="84">
        <v>5</v>
      </c>
      <c r="F59" s="85">
        <v>13000</v>
      </c>
      <c r="G59" s="133">
        <f t="shared" si="0"/>
        <v>65000</v>
      </c>
      <c r="I59" s="85">
        <v>13000</v>
      </c>
      <c r="J59" s="132">
        <f t="shared" si="1"/>
        <v>13000</v>
      </c>
      <c r="K59" s="89"/>
      <c r="L59" s="85">
        <v>12000</v>
      </c>
      <c r="M59" s="132">
        <f t="shared" si="2"/>
        <v>12000</v>
      </c>
      <c r="N59" s="89"/>
      <c r="O59" s="85">
        <v>14000</v>
      </c>
      <c r="P59" s="132">
        <f t="shared" si="3"/>
        <v>14000</v>
      </c>
      <c r="R59" s="134">
        <f t="shared" si="4"/>
        <v>13000</v>
      </c>
      <c r="S59" s="134">
        <f t="shared" si="5"/>
        <v>65000</v>
      </c>
    </row>
    <row r="60" spans="2:19" ht="42.75" customHeight="1" x14ac:dyDescent="0.25">
      <c r="B60" s="128">
        <v>55</v>
      </c>
      <c r="C60" s="140" t="s">
        <v>110</v>
      </c>
      <c r="D60" s="40" t="s">
        <v>62</v>
      </c>
      <c r="E60" s="40">
        <v>12</v>
      </c>
      <c r="F60" s="142">
        <v>45000</v>
      </c>
      <c r="G60" s="133">
        <f t="shared" si="0"/>
        <v>540000</v>
      </c>
      <c r="I60" s="123">
        <v>46000</v>
      </c>
      <c r="J60" s="132">
        <f>I60</f>
        <v>46000</v>
      </c>
      <c r="K60" s="89"/>
      <c r="L60" s="123">
        <v>44000</v>
      </c>
      <c r="M60" s="132">
        <f>L60</f>
        <v>44000</v>
      </c>
      <c r="N60" s="89"/>
      <c r="O60" s="123">
        <v>45000</v>
      </c>
      <c r="P60" s="132">
        <f>O60</f>
        <v>45000</v>
      </c>
      <c r="R60" s="134">
        <f t="shared" si="4"/>
        <v>45000</v>
      </c>
      <c r="S60" s="134">
        <f t="shared" si="5"/>
        <v>540000</v>
      </c>
    </row>
    <row r="61" spans="2:19" ht="42.75" customHeight="1" x14ac:dyDescent="0.25">
      <c r="B61" s="128">
        <v>56</v>
      </c>
      <c r="C61" s="141" t="s">
        <v>111</v>
      </c>
      <c r="D61" s="119" t="s">
        <v>62</v>
      </c>
      <c r="E61" s="119">
        <v>5</v>
      </c>
      <c r="F61" s="143">
        <v>51100</v>
      </c>
      <c r="G61" s="133">
        <f t="shared" si="0"/>
        <v>255500</v>
      </c>
      <c r="I61" s="124">
        <v>51100</v>
      </c>
      <c r="J61" s="132">
        <f t="shared" ref="J61:J62" si="6">I61</f>
        <v>51100</v>
      </c>
      <c r="K61" s="89"/>
      <c r="L61" s="124">
        <v>52100</v>
      </c>
      <c r="M61" s="132">
        <f t="shared" ref="M61:M62" si="7">L61</f>
        <v>52100</v>
      </c>
      <c r="N61" s="89"/>
      <c r="O61" s="124">
        <v>50100</v>
      </c>
      <c r="P61" s="132">
        <f t="shared" ref="P61:P62" si="8">O61</f>
        <v>50100</v>
      </c>
      <c r="R61" s="134">
        <f t="shared" si="4"/>
        <v>51100</v>
      </c>
      <c r="S61" s="134">
        <f t="shared" si="5"/>
        <v>255500</v>
      </c>
    </row>
    <row r="62" spans="2:19" ht="42.75" customHeight="1" x14ac:dyDescent="0.25">
      <c r="B62" s="128">
        <v>57</v>
      </c>
      <c r="C62" s="141" t="s">
        <v>112</v>
      </c>
      <c r="D62" s="119" t="s">
        <v>109</v>
      </c>
      <c r="E62" s="119">
        <v>36</v>
      </c>
      <c r="F62" s="143">
        <v>75600</v>
      </c>
      <c r="G62" s="133">
        <f>F62*E62</f>
        <v>2721600</v>
      </c>
      <c r="I62" s="124">
        <v>74000</v>
      </c>
      <c r="J62" s="132">
        <f t="shared" si="6"/>
        <v>74000</v>
      </c>
      <c r="K62" s="89"/>
      <c r="L62" s="124">
        <v>75200</v>
      </c>
      <c r="M62" s="132">
        <f t="shared" si="7"/>
        <v>75200</v>
      </c>
      <c r="N62" s="89"/>
      <c r="O62" s="124">
        <v>77600</v>
      </c>
      <c r="P62" s="132">
        <f t="shared" si="8"/>
        <v>77600</v>
      </c>
      <c r="R62" s="134">
        <f t="shared" si="4"/>
        <v>75600</v>
      </c>
      <c r="S62" s="134">
        <f t="shared" si="5"/>
        <v>2721600</v>
      </c>
    </row>
    <row r="63" spans="2:19" x14ac:dyDescent="0.25">
      <c r="C63" s="33"/>
      <c r="D63" s="254" t="s">
        <v>38</v>
      </c>
      <c r="E63" s="254"/>
      <c r="F63" s="254"/>
      <c r="G63" s="114">
        <f>SUM(G6:G62)</f>
        <v>189532553</v>
      </c>
      <c r="I63" s="103" t="s">
        <v>24</v>
      </c>
      <c r="J63" s="104">
        <f>SUM(J6:J62)</f>
        <v>70710315</v>
      </c>
      <c r="K63" s="105"/>
      <c r="L63" s="103" t="s">
        <v>38</v>
      </c>
      <c r="M63" s="104">
        <f>SUM(M6:M62)</f>
        <v>71907687</v>
      </c>
      <c r="N63" s="105"/>
      <c r="O63" s="103" t="s">
        <v>38</v>
      </c>
      <c r="P63" s="103">
        <f>SUM(P6:P62)</f>
        <v>73890008</v>
      </c>
      <c r="R63" s="106" t="s">
        <v>53</v>
      </c>
      <c r="S63" s="107">
        <f>SUM(S6:S62)</f>
        <v>189536553</v>
      </c>
    </row>
    <row r="64" spans="2:19" x14ac:dyDescent="0.25">
      <c r="C64" s="33"/>
      <c r="E64" s="255"/>
      <c r="F64" s="255"/>
      <c r="G64" s="115"/>
      <c r="P64" s="102" t="s">
        <v>131</v>
      </c>
    </row>
    <row r="65" spans="3:17" x14ac:dyDescent="0.25">
      <c r="C65" s="33"/>
    </row>
    <row r="66" spans="3:17" x14ac:dyDescent="0.25">
      <c r="C66" s="33"/>
    </row>
    <row r="67" spans="3:17" x14ac:dyDescent="0.25">
      <c r="C67" s="166" t="s">
        <v>25</v>
      </c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6"/>
    </row>
    <row r="68" spans="3:17" x14ac:dyDescent="0.25">
      <c r="C68" s="163" t="s">
        <v>26</v>
      </c>
      <c r="D68" s="163"/>
      <c r="E68" s="163"/>
      <c r="F68" s="163"/>
      <c r="G68" s="163"/>
      <c r="H68" s="163"/>
      <c r="I68" s="163"/>
      <c r="J68" s="163"/>
      <c r="K68" s="163"/>
      <c r="L68" s="163"/>
      <c r="M68" s="163"/>
      <c r="N68" s="163"/>
      <c r="O68" s="163"/>
      <c r="P68" s="163"/>
      <c r="Q68" s="163"/>
    </row>
    <row r="69" spans="3:17" x14ac:dyDescent="0.25">
      <c r="C69" s="164" t="s">
        <v>27</v>
      </c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</row>
    <row r="70" spans="3:17" x14ac:dyDescent="0.25">
      <c r="C70" s="165" t="s">
        <v>28</v>
      </c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</row>
    <row r="71" spans="3:17" x14ac:dyDescent="0.25">
      <c r="C71" s="10"/>
      <c r="D71" s="10"/>
      <c r="E71" s="10"/>
      <c r="F71" s="110"/>
      <c r="G71" s="117"/>
      <c r="H71" s="87"/>
      <c r="I71" s="87"/>
      <c r="J71" s="87"/>
      <c r="K71" s="87"/>
      <c r="L71" s="87"/>
      <c r="M71" s="87"/>
      <c r="N71" s="87"/>
      <c r="O71" s="87"/>
      <c r="P71" s="87"/>
      <c r="Q71" s="87"/>
    </row>
    <row r="72" spans="3:17" x14ac:dyDescent="0.25">
      <c r="C72" s="10"/>
      <c r="D72" s="10"/>
      <c r="E72" s="10"/>
      <c r="F72" s="110"/>
      <c r="G72" s="117"/>
      <c r="H72" s="87"/>
      <c r="I72" s="87"/>
      <c r="J72" s="87"/>
      <c r="K72" s="87"/>
      <c r="L72" s="87"/>
      <c r="M72" s="87"/>
      <c r="N72" s="87"/>
      <c r="O72" s="87"/>
      <c r="P72" s="87"/>
      <c r="Q72" s="87"/>
    </row>
    <row r="73" spans="3:17" x14ac:dyDescent="0.25">
      <c r="C73" s="10"/>
      <c r="D73" s="10"/>
      <c r="E73" s="10"/>
      <c r="F73" s="110"/>
      <c r="G73" s="117"/>
      <c r="H73" s="87"/>
      <c r="I73" s="87"/>
      <c r="J73" s="87"/>
      <c r="K73" s="87"/>
      <c r="L73" s="87"/>
      <c r="M73" s="87"/>
      <c r="N73" s="87"/>
      <c r="O73" s="87"/>
      <c r="P73" s="87"/>
      <c r="Q73" s="87"/>
    </row>
    <row r="74" spans="3:17" x14ac:dyDescent="0.25">
      <c r="C74" s="12" t="s">
        <v>29</v>
      </c>
      <c r="D74" s="263" t="s">
        <v>30</v>
      </c>
      <c r="E74" s="264"/>
      <c r="F74" s="264"/>
      <c r="G74" s="264"/>
      <c r="H74" s="264"/>
      <c r="I74" s="264"/>
      <c r="J74" s="264"/>
      <c r="K74" s="264"/>
      <c r="L74" s="264"/>
      <c r="M74" s="264"/>
      <c r="N74" s="265"/>
      <c r="O74" s="266"/>
      <c r="P74" s="267"/>
      <c r="Q74" s="267"/>
    </row>
    <row r="75" spans="3:17" x14ac:dyDescent="0.25">
      <c r="C75" s="12" t="s">
        <v>31</v>
      </c>
      <c r="D75" s="263" t="s">
        <v>40</v>
      </c>
      <c r="E75" s="264"/>
      <c r="F75" s="264"/>
      <c r="G75" s="264"/>
      <c r="H75" s="264"/>
      <c r="I75" s="264"/>
      <c r="J75" s="264"/>
      <c r="K75" s="264"/>
      <c r="L75" s="264"/>
      <c r="M75" s="264"/>
      <c r="N75" s="265"/>
      <c r="O75" s="266"/>
      <c r="P75" s="267"/>
      <c r="Q75" s="267"/>
    </row>
    <row r="76" spans="3:17" x14ac:dyDescent="0.25">
      <c r="C76" s="268" t="s">
        <v>32</v>
      </c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  <c r="O76" s="268"/>
      <c r="P76" s="268"/>
      <c r="Q76" s="268"/>
    </row>
  </sheetData>
  <autoFilter ref="B5:S63" xr:uid="{2C98E8EE-8144-4074-A5DF-F49D26D0482D}"/>
  <mergeCells count="17">
    <mergeCell ref="D75:N75"/>
    <mergeCell ref="O75:Q75"/>
    <mergeCell ref="C76:Q76"/>
    <mergeCell ref="C67:Q67"/>
    <mergeCell ref="C68:Q68"/>
    <mergeCell ref="C69:Q69"/>
    <mergeCell ref="C70:Q70"/>
    <mergeCell ref="D74:N74"/>
    <mergeCell ref="O74:Q74"/>
    <mergeCell ref="R3:S3"/>
    <mergeCell ref="R4:S4"/>
    <mergeCell ref="D63:F63"/>
    <mergeCell ref="E64:F64"/>
    <mergeCell ref="I3:P3"/>
    <mergeCell ref="I4:J4"/>
    <mergeCell ref="L4:M4"/>
    <mergeCell ref="O4:P4"/>
  </mergeCells>
  <pageMargins left="0.7" right="0.7" top="0.75" bottom="0.75" header="0.3" footer="0.3"/>
  <pageSetup scale="4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BB8CB-DE47-46A0-8950-D87ADFBB83EC}">
  <dimension ref="A1:K19"/>
  <sheetViews>
    <sheetView topLeftCell="A3" zoomScale="90" zoomScaleNormal="90" workbookViewId="0">
      <selection activeCell="Q10" sqref="Q10"/>
    </sheetView>
  </sheetViews>
  <sheetFormatPr baseColWidth="10" defaultColWidth="11" defaultRowHeight="15.75" x14ac:dyDescent="0.25"/>
  <cols>
    <col min="1" max="1" width="6.125" style="11" customWidth="1"/>
    <col min="2" max="2" width="17.875" style="13" customWidth="1"/>
    <col min="3" max="3" width="28.875" style="13" customWidth="1"/>
    <col min="4" max="4" width="3.5" style="13" customWidth="1"/>
    <col min="5" max="5" width="3" style="13" customWidth="1"/>
    <col min="6" max="6" width="2.375" style="13" customWidth="1"/>
    <col min="7" max="7" width="3.75" style="13" customWidth="1"/>
    <col min="8" max="8" width="3.125" style="13" customWidth="1"/>
    <col min="9" max="9" width="3.375" style="13" customWidth="1"/>
    <col min="10" max="10" width="3.25" style="13" customWidth="1"/>
    <col min="11" max="11" width="2.625" style="13" customWidth="1"/>
    <col min="12" max="16384" width="11" style="13"/>
  </cols>
  <sheetData>
    <row r="1" spans="1:11" ht="85.5" customHeight="1" x14ac:dyDescent="0.25">
      <c r="A1" s="272" t="s">
        <v>3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</row>
    <row r="2" spans="1:11" ht="32.25" customHeight="1" x14ac:dyDescent="0.25">
      <c r="A2" s="167" t="s">
        <v>2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75" customHeight="1" x14ac:dyDescent="0.25">
      <c r="A3" s="275" t="s">
        <v>21</v>
      </c>
      <c r="B3" s="275"/>
      <c r="C3" s="167" t="s">
        <v>44</v>
      </c>
      <c r="D3" s="167"/>
      <c r="E3" s="167"/>
      <c r="F3" s="167"/>
      <c r="G3" s="167"/>
      <c r="H3" s="167"/>
      <c r="I3" s="167"/>
      <c r="J3" s="167"/>
      <c r="K3" s="167"/>
    </row>
    <row r="4" spans="1:11" s="4" customFormat="1" ht="18.75" customHeight="1" x14ac:dyDescent="0.25">
      <c r="A4" s="276" t="s">
        <v>41</v>
      </c>
      <c r="B4" s="276" t="s">
        <v>42</v>
      </c>
      <c r="C4" s="276"/>
      <c r="D4" s="278" t="s">
        <v>4</v>
      </c>
      <c r="E4" s="278"/>
      <c r="F4" s="278"/>
      <c r="G4" s="278"/>
      <c r="H4" s="278"/>
      <c r="I4" s="278"/>
      <c r="J4" s="278"/>
      <c r="K4" s="278"/>
    </row>
    <row r="5" spans="1:11" s="4" customFormat="1" ht="19.5" customHeight="1" x14ac:dyDescent="0.25">
      <c r="A5" s="277"/>
      <c r="B5" s="277"/>
      <c r="C5" s="277"/>
      <c r="D5" s="279" t="s">
        <v>47</v>
      </c>
      <c r="E5" s="280"/>
      <c r="F5" s="280"/>
      <c r="G5" s="281"/>
      <c r="H5" s="279" t="s">
        <v>48</v>
      </c>
      <c r="I5" s="280"/>
      <c r="J5" s="280"/>
      <c r="K5" s="281"/>
    </row>
    <row r="6" spans="1:11" ht="46.5" customHeight="1" x14ac:dyDescent="0.25">
      <c r="A6" s="5">
        <v>1</v>
      </c>
      <c r="B6" s="186" t="s">
        <v>120</v>
      </c>
      <c r="C6" s="187"/>
      <c r="D6" s="80"/>
      <c r="E6" s="80"/>
      <c r="F6" s="81"/>
      <c r="G6" s="82"/>
      <c r="H6" s="40"/>
      <c r="I6" s="40"/>
      <c r="J6" s="40"/>
      <c r="K6" s="40"/>
    </row>
    <row r="7" spans="1:11" ht="39" customHeight="1" x14ac:dyDescent="0.25">
      <c r="A7" s="2">
        <v>2</v>
      </c>
      <c r="B7" s="185" t="s">
        <v>121</v>
      </c>
      <c r="C7" s="185"/>
      <c r="D7" s="80"/>
      <c r="E7" s="80"/>
      <c r="F7" s="81"/>
      <c r="G7" s="82"/>
      <c r="H7" s="40"/>
      <c r="I7" s="40"/>
      <c r="J7" s="40"/>
      <c r="K7" s="40"/>
    </row>
    <row r="8" spans="1:11" ht="39" customHeight="1" x14ac:dyDescent="0.25">
      <c r="A8" s="74">
        <v>3</v>
      </c>
      <c r="B8" s="185" t="s">
        <v>122</v>
      </c>
      <c r="C8" s="185"/>
      <c r="D8" s="40"/>
      <c r="E8" s="40"/>
      <c r="F8" s="40"/>
      <c r="G8" s="40"/>
      <c r="H8" s="80"/>
      <c r="I8" s="80"/>
      <c r="J8" s="81"/>
      <c r="K8" s="82"/>
    </row>
    <row r="9" spans="1:11" ht="39" customHeight="1" x14ac:dyDescent="0.25">
      <c r="A9" s="74">
        <v>4</v>
      </c>
      <c r="B9" s="185" t="s">
        <v>123</v>
      </c>
      <c r="C9" s="185"/>
      <c r="D9" s="40"/>
      <c r="E9" s="40"/>
      <c r="F9" s="40"/>
      <c r="G9" s="40"/>
      <c r="H9" s="80"/>
      <c r="I9" s="80"/>
      <c r="J9" s="81"/>
      <c r="K9" s="82"/>
    </row>
    <row r="10" spans="1:11" x14ac:dyDescent="0.25">
      <c r="B10" s="274" t="s">
        <v>25</v>
      </c>
      <c r="C10" s="274"/>
      <c r="D10" s="274"/>
      <c r="E10" s="274"/>
      <c r="F10" s="274"/>
    </row>
    <row r="11" spans="1:11" ht="84.75" customHeight="1" x14ac:dyDescent="0.2">
      <c r="B11" s="163" t="s">
        <v>26</v>
      </c>
      <c r="C11" s="163"/>
      <c r="D11" s="163"/>
      <c r="E11" s="163"/>
      <c r="F11" s="163"/>
    </row>
    <row r="12" spans="1:11" ht="15.75" customHeight="1" x14ac:dyDescent="0.25">
      <c r="B12" s="270" t="s">
        <v>27</v>
      </c>
      <c r="C12" s="270"/>
      <c r="D12" s="270"/>
      <c r="E12" s="270"/>
      <c r="F12" s="270"/>
    </row>
    <row r="13" spans="1:11" ht="15.75" customHeight="1" x14ac:dyDescent="0.25">
      <c r="B13" s="271" t="s">
        <v>28</v>
      </c>
      <c r="C13" s="271"/>
      <c r="D13" s="271"/>
      <c r="E13" s="271"/>
      <c r="F13" s="271"/>
    </row>
    <row r="14" spans="1:11" x14ac:dyDescent="0.25">
      <c r="B14" s="50"/>
      <c r="C14" s="50"/>
      <c r="D14" s="50"/>
    </row>
    <row r="15" spans="1:11" x14ac:dyDescent="0.25">
      <c r="B15" s="50"/>
      <c r="C15" s="50"/>
      <c r="D15" s="50"/>
    </row>
    <row r="16" spans="1:11" x14ac:dyDescent="0.25">
      <c r="B16" s="50"/>
      <c r="C16" s="50"/>
      <c r="D16" s="50"/>
    </row>
    <row r="17" spans="2:9" ht="27" customHeight="1" x14ac:dyDescent="0.25">
      <c r="B17" s="12" t="s">
        <v>29</v>
      </c>
      <c r="C17" s="268" t="s">
        <v>30</v>
      </c>
      <c r="D17" s="268"/>
      <c r="E17" s="268"/>
      <c r="F17" s="268"/>
      <c r="G17" s="269"/>
      <c r="H17" s="269"/>
      <c r="I17" s="269"/>
    </row>
    <row r="18" spans="2:9" ht="40.5" customHeight="1" x14ac:dyDescent="0.25">
      <c r="B18" s="12" t="s">
        <v>31</v>
      </c>
      <c r="C18" s="268" t="s">
        <v>39</v>
      </c>
      <c r="D18" s="268"/>
      <c r="E18" s="268"/>
      <c r="F18" s="268"/>
      <c r="G18" s="269"/>
      <c r="H18" s="269"/>
      <c r="I18" s="269"/>
    </row>
    <row r="19" spans="2:9" ht="24" customHeight="1" x14ac:dyDescent="0.25">
      <c r="B19" s="162" t="s">
        <v>32</v>
      </c>
      <c r="C19" s="162"/>
      <c r="D19" s="162"/>
      <c r="E19" s="162"/>
      <c r="F19" s="162"/>
      <c r="G19" s="162"/>
      <c r="H19" s="162"/>
      <c r="I19" s="162"/>
    </row>
  </sheetData>
  <mergeCells count="22">
    <mergeCell ref="A2:K2"/>
    <mergeCell ref="A1:K1"/>
    <mergeCell ref="B7:C7"/>
    <mergeCell ref="B10:F10"/>
    <mergeCell ref="B11:F11"/>
    <mergeCell ref="B8:C8"/>
    <mergeCell ref="B6:C6"/>
    <mergeCell ref="A3:B3"/>
    <mergeCell ref="A4:A5"/>
    <mergeCell ref="B4:C5"/>
    <mergeCell ref="D4:K4"/>
    <mergeCell ref="C3:K3"/>
    <mergeCell ref="B9:C9"/>
    <mergeCell ref="D5:G5"/>
    <mergeCell ref="H5:K5"/>
    <mergeCell ref="G17:I17"/>
    <mergeCell ref="G18:I18"/>
    <mergeCell ref="B19:I19"/>
    <mergeCell ref="B12:F12"/>
    <mergeCell ref="C17:F17"/>
    <mergeCell ref="C18:F18"/>
    <mergeCell ref="B13:F13"/>
  </mergeCells>
  <pageMargins left="0.7" right="0.7" top="0.75" bottom="0.75" header="0.3" footer="0.3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 GENERAL</vt:lpstr>
      <vt:lpstr>APU1</vt:lpstr>
      <vt:lpstr>APU 2</vt:lpstr>
      <vt:lpstr>APU 3</vt:lpstr>
      <vt:lpstr>APU 4</vt:lpstr>
      <vt:lpstr>ANALISIS DE COTIZACIONES</vt:lpstr>
      <vt:lpstr>CRONOGRAMA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USUARIO</cp:lastModifiedBy>
  <cp:revision/>
  <cp:lastPrinted>2026-10-13T18:46:34Z</cp:lastPrinted>
  <dcterms:created xsi:type="dcterms:W3CDTF">2023-08-03T14:46:00Z</dcterms:created>
  <dcterms:modified xsi:type="dcterms:W3CDTF">2026-10-13T21:45:08Z</dcterms:modified>
  <cp:category/>
  <cp:contentStatus/>
</cp:coreProperties>
</file>