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327"/>
  <workbookPr codeName="ThisWorkbook" defaultThemeVersion="166925"/>
  <mc:AlternateContent xmlns:mc="http://schemas.openxmlformats.org/markup-compatibility/2006">
    <mc:Choice Requires="x15">
      <x15ac:absPath xmlns:x15ac="http://schemas.microsoft.com/office/spreadsheetml/2010/11/ac" url="D:\CONTRATO ESDEGUE\2026\1. ESTRUCTURACION\TERMINADOS\18. PROCESO EXTINTORES\"/>
    </mc:Choice>
  </mc:AlternateContent>
  <xr:revisionPtr revIDLastSave="0" documentId="8_{DF56C977-69D9-4C5B-9A71-857C1153F166}" xr6:coauthVersionLast="47" xr6:coauthVersionMax="47" xr10:uidLastSave="{00000000-0000-0000-0000-000000000000}"/>
  <bookViews>
    <workbookView xWindow="-120" yWindow="-120" windowWidth="20730" windowHeight="11040" firstSheet="1" activeTab="1" xr2:uid="{00000000-000D-0000-FFFF-FFFF00000000}"/>
  </bookViews>
  <sheets>
    <sheet name="PROYECCIÓN CRONOGRAMA" sheetId="10" state="hidden" r:id="rId1"/>
    <sheet name="ANEXO OFERTA ECONOMICA" sheetId="11" r:id="rId2"/>
  </sheets>
  <definedNames>
    <definedName name="_xlnm._FilterDatabase" localSheetId="1" hidden="1">'ANEXO OFERTA ECONOMICA'!#REF!</definedName>
    <definedName name="_xlnm._FilterDatabase" localSheetId="0" hidden="1">'PROYECCIÓN CRONOGRAMA'!$A$1:$D$316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Q52" i="11" l="1"/>
  <c r="Q44" i="11"/>
  <c r="Q28" i="11"/>
  <c r="R8" i="11"/>
  <c r="R9" i="11"/>
  <c r="R10" i="11"/>
  <c r="R11" i="11"/>
  <c r="R12" i="11"/>
  <c r="R13" i="11"/>
  <c r="R14" i="11"/>
  <c r="R15" i="11"/>
  <c r="R16" i="11"/>
  <c r="R17" i="11"/>
  <c r="R18" i="11"/>
  <c r="R19" i="11"/>
  <c r="R20" i="11"/>
  <c r="R21" i="11"/>
  <c r="R22" i="11"/>
  <c r="R23" i="11"/>
  <c r="R24" i="11"/>
  <c r="R7" i="11"/>
  <c r="O52" i="11"/>
  <c r="O29" i="11"/>
  <c r="O30" i="11"/>
  <c r="P30" i="11" s="1"/>
  <c r="O31" i="11"/>
  <c r="Q31" i="11" s="1"/>
  <c r="O32" i="11"/>
  <c r="P32" i="11" s="1"/>
  <c r="O33" i="11"/>
  <c r="O34" i="11"/>
  <c r="O35" i="11"/>
  <c r="O36" i="11"/>
  <c r="Q36" i="11" s="1"/>
  <c r="O37" i="11"/>
  <c r="O38" i="11"/>
  <c r="P38" i="11" s="1"/>
  <c r="O39" i="11"/>
  <c r="Q39" i="11" s="1"/>
  <c r="O40" i="11"/>
  <c r="Q40" i="11" s="1"/>
  <c r="O41" i="11"/>
  <c r="O42" i="11"/>
  <c r="O43" i="11"/>
  <c r="O44" i="11"/>
  <c r="O45" i="11"/>
  <c r="O46" i="11"/>
  <c r="P46" i="11" s="1"/>
  <c r="O47" i="11"/>
  <c r="Q47" i="11" s="1"/>
  <c r="O48" i="11"/>
  <c r="P48" i="11" s="1"/>
  <c r="O28" i="11"/>
  <c r="P28" i="11" s="1"/>
  <c r="O8" i="11"/>
  <c r="O9" i="11"/>
  <c r="O10" i="11"/>
  <c r="O11" i="11"/>
  <c r="O12" i="11"/>
  <c r="P12" i="11" s="1"/>
  <c r="O13" i="11"/>
  <c r="P13" i="11" s="1"/>
  <c r="O14" i="11"/>
  <c r="O15" i="11"/>
  <c r="O16" i="11"/>
  <c r="O17" i="11"/>
  <c r="P17" i="11" s="1"/>
  <c r="O18" i="11"/>
  <c r="P18" i="11" s="1"/>
  <c r="O19" i="11"/>
  <c r="O20" i="11"/>
  <c r="P20" i="11" s="1"/>
  <c r="O21" i="11"/>
  <c r="P21" i="11" s="1"/>
  <c r="O22" i="11"/>
  <c r="O23" i="11"/>
  <c r="P23" i="11" s="1"/>
  <c r="O24" i="11"/>
  <c r="J54" i="11"/>
  <c r="J53" i="11"/>
  <c r="Q29" i="11"/>
  <c r="Q33" i="11"/>
  <c r="Q34" i="11"/>
  <c r="Q35" i="11"/>
  <c r="Q37" i="11"/>
  <c r="Q41" i="11"/>
  <c r="Q42" i="11"/>
  <c r="Q43" i="11"/>
  <c r="Q45" i="11"/>
  <c r="P29" i="11"/>
  <c r="P31" i="11"/>
  <c r="P33" i="11"/>
  <c r="P34" i="11"/>
  <c r="P35" i="11"/>
  <c r="P37" i="11"/>
  <c r="P39" i="11"/>
  <c r="P40" i="11"/>
  <c r="P41" i="11"/>
  <c r="P42" i="11"/>
  <c r="P43" i="11"/>
  <c r="P45" i="11"/>
  <c r="P47" i="11"/>
  <c r="J49" i="11"/>
  <c r="J29" i="11"/>
  <c r="J30" i="11"/>
  <c r="J31" i="11"/>
  <c r="J32" i="11"/>
  <c r="J33" i="11"/>
  <c r="J34" i="11"/>
  <c r="J35" i="11"/>
  <c r="J36" i="11"/>
  <c r="J37" i="11"/>
  <c r="J38" i="11"/>
  <c r="J39" i="11"/>
  <c r="J40" i="11"/>
  <c r="J41" i="11"/>
  <c r="J42" i="11"/>
  <c r="J43" i="11"/>
  <c r="J44" i="11"/>
  <c r="J45" i="11"/>
  <c r="J46" i="11"/>
  <c r="J47" i="11"/>
  <c r="J48" i="11"/>
  <c r="J28" i="11"/>
  <c r="P22" i="11"/>
  <c r="P24" i="11"/>
  <c r="P19" i="11"/>
  <c r="P16" i="11"/>
  <c r="P15" i="11"/>
  <c r="P14" i="11"/>
  <c r="P11" i="11"/>
  <c r="P10" i="11"/>
  <c r="P9" i="11"/>
  <c r="P8" i="11"/>
  <c r="J8" i="11"/>
  <c r="J9" i="11"/>
  <c r="J10" i="11"/>
  <c r="J11" i="11"/>
  <c r="J12" i="11"/>
  <c r="J13" i="11"/>
  <c r="J14" i="11"/>
  <c r="J15" i="11"/>
  <c r="J16" i="11"/>
  <c r="J17" i="11"/>
  <c r="J18" i="11"/>
  <c r="J19" i="11"/>
  <c r="J20" i="11"/>
  <c r="J21" i="11"/>
  <c r="J22" i="11"/>
  <c r="J23" i="11"/>
  <c r="J24" i="11"/>
  <c r="J7" i="11"/>
  <c r="P52" i="11" l="1"/>
  <c r="P53" i="11" s="1"/>
  <c r="P36" i="11"/>
  <c r="P44" i="11"/>
  <c r="Q32" i="11"/>
  <c r="Q48" i="11"/>
  <c r="Q46" i="11"/>
  <c r="Q38" i="11"/>
  <c r="Q30" i="11"/>
  <c r="P49" i="11"/>
  <c r="J25" i="11"/>
  <c r="K7" i="11" s="1"/>
  <c r="F71" i="10"/>
  <c r="G71" i="10" s="1"/>
  <c r="F61" i="10"/>
  <c r="G61" i="10"/>
  <c r="M61" i="10" s="1"/>
  <c r="F29" i="10"/>
  <c r="G29" i="10" s="1"/>
  <c r="F24" i="10"/>
  <c r="G24" i="10" s="1"/>
  <c r="O24" i="10" s="1"/>
  <c r="F7" i="10"/>
  <c r="G7" i="10" s="1"/>
  <c r="F316" i="10"/>
  <c r="G316" i="10" s="1"/>
  <c r="F315" i="10"/>
  <c r="G315" i="10" s="1"/>
  <c r="F314" i="10"/>
  <c r="G314" i="10" s="1"/>
  <c r="F313" i="10"/>
  <c r="G313" i="10" s="1"/>
  <c r="F312" i="10"/>
  <c r="G312" i="10"/>
  <c r="M312" i="10" s="1"/>
  <c r="F311" i="10"/>
  <c r="G311" i="10" s="1"/>
  <c r="F310" i="10"/>
  <c r="G310" i="10" s="1"/>
  <c r="F309" i="10"/>
  <c r="G309" i="10" s="1"/>
  <c r="F308" i="10"/>
  <c r="G308" i="10" s="1"/>
  <c r="F307" i="10"/>
  <c r="G307" i="10" s="1"/>
  <c r="F306" i="10"/>
  <c r="G306" i="10" s="1"/>
  <c r="U306" i="10" s="1"/>
  <c r="F305" i="10"/>
  <c r="G305" i="10" s="1"/>
  <c r="F304" i="10"/>
  <c r="G304" i="10"/>
  <c r="K304" i="10" s="1"/>
  <c r="F303" i="10"/>
  <c r="G303" i="10" s="1"/>
  <c r="F302" i="10"/>
  <c r="G302" i="10" s="1"/>
  <c r="F301" i="10"/>
  <c r="G301" i="10" s="1"/>
  <c r="F300" i="10"/>
  <c r="G300" i="10" s="1"/>
  <c r="F299" i="10"/>
  <c r="G299" i="10" s="1"/>
  <c r="F298" i="10"/>
  <c r="G298" i="10" s="1"/>
  <c r="F297" i="10"/>
  <c r="G297" i="10" s="1"/>
  <c r="F296" i="10"/>
  <c r="G296" i="10"/>
  <c r="M296" i="10" s="1"/>
  <c r="F295" i="10"/>
  <c r="G295" i="10" s="1"/>
  <c r="O295" i="10" s="1"/>
  <c r="F294" i="10"/>
  <c r="G294" i="10"/>
  <c r="F293" i="10"/>
  <c r="G293" i="10" s="1"/>
  <c r="U293" i="10" s="1"/>
  <c r="F292" i="10"/>
  <c r="G292" i="10"/>
  <c r="I292" i="10" s="1"/>
  <c r="F291" i="10"/>
  <c r="G291" i="10" s="1"/>
  <c r="F290" i="10"/>
  <c r="G290" i="10"/>
  <c r="F289" i="10"/>
  <c r="G289" i="10" s="1"/>
  <c r="F288" i="10"/>
  <c r="G288" i="10"/>
  <c r="F287" i="10"/>
  <c r="G287" i="10" s="1"/>
  <c r="U287" i="10" s="1"/>
  <c r="F286" i="10"/>
  <c r="G286" i="10" s="1"/>
  <c r="F285" i="10"/>
  <c r="G285" i="10"/>
  <c r="I285" i="10" s="1"/>
  <c r="F284" i="10"/>
  <c r="G284" i="10" s="1"/>
  <c r="F283" i="10"/>
  <c r="G283" i="10" s="1"/>
  <c r="F282" i="10"/>
  <c r="G282" i="10" s="1"/>
  <c r="W282" i="10" s="1"/>
  <c r="F281" i="10"/>
  <c r="G281" i="10" s="1"/>
  <c r="F280" i="10"/>
  <c r="G280" i="10" s="1"/>
  <c r="F279" i="10"/>
  <c r="G279" i="10" s="1"/>
  <c r="M279" i="10" s="1"/>
  <c r="W279" i="10"/>
  <c r="F278" i="10"/>
  <c r="G278" i="10"/>
  <c r="F277" i="10"/>
  <c r="G277" i="10"/>
  <c r="K277" i="10" s="1"/>
  <c r="F276" i="10"/>
  <c r="G276" i="10"/>
  <c r="F275" i="10"/>
  <c r="G275" i="10"/>
  <c r="F274" i="10"/>
  <c r="G274" i="10"/>
  <c r="F273" i="10"/>
  <c r="G273" i="10"/>
  <c r="F272" i="10"/>
  <c r="G272" i="10"/>
  <c r="F271" i="10"/>
  <c r="G271" i="10"/>
  <c r="F270" i="10"/>
  <c r="G270" i="10" s="1"/>
  <c r="F269" i="10"/>
  <c r="G269" i="10" s="1"/>
  <c r="F268" i="10"/>
  <c r="G268" i="10"/>
  <c r="O268" i="10" s="1"/>
  <c r="F267" i="10"/>
  <c r="G267" i="10" s="1"/>
  <c r="F266" i="10"/>
  <c r="G266" i="10"/>
  <c r="W266" i="10" s="1"/>
  <c r="F265" i="10"/>
  <c r="G265" i="10" s="1"/>
  <c r="U265" i="10" s="1"/>
  <c r="F264" i="10"/>
  <c r="G264" i="10" s="1"/>
  <c r="F263" i="10"/>
  <c r="G263" i="10" s="1"/>
  <c r="W263" i="10"/>
  <c r="F262" i="10"/>
  <c r="G262" i="10" s="1"/>
  <c r="I262" i="10" s="1"/>
  <c r="F261" i="10"/>
  <c r="G261" i="10"/>
  <c r="F260" i="10"/>
  <c r="G260" i="10" s="1"/>
  <c r="F259" i="10"/>
  <c r="G259" i="10" s="1"/>
  <c r="O259" i="10" s="1"/>
  <c r="F258" i="10"/>
  <c r="G258" i="10" s="1"/>
  <c r="F257" i="10"/>
  <c r="G257" i="10"/>
  <c r="F256" i="10"/>
  <c r="G256" i="10" s="1"/>
  <c r="F255" i="10"/>
  <c r="G255" i="10"/>
  <c r="O255" i="10"/>
  <c r="F254" i="10"/>
  <c r="G254" i="10" s="1"/>
  <c r="F253" i="10"/>
  <c r="G253" i="10"/>
  <c r="F252" i="10"/>
  <c r="G252" i="10" s="1"/>
  <c r="F251" i="10"/>
  <c r="G251" i="10"/>
  <c r="F250" i="10"/>
  <c r="G250" i="10" s="1"/>
  <c r="O250" i="10" s="1"/>
  <c r="F249" i="10"/>
  <c r="G249" i="10" s="1"/>
  <c r="F248" i="10"/>
  <c r="G248" i="10" s="1"/>
  <c r="F247" i="10"/>
  <c r="G247" i="10"/>
  <c r="F246" i="10"/>
  <c r="G246" i="10" s="1"/>
  <c r="F245" i="10"/>
  <c r="G245" i="10" s="1"/>
  <c r="F244" i="10"/>
  <c r="G244" i="10" s="1"/>
  <c r="F243" i="10"/>
  <c r="G243" i="10" s="1"/>
  <c r="F242" i="10"/>
  <c r="G242" i="10"/>
  <c r="S242" i="10" s="1"/>
  <c r="F241" i="10"/>
  <c r="G241" i="10" s="1"/>
  <c r="M241" i="10" s="1"/>
  <c r="F240" i="10"/>
  <c r="G240" i="10"/>
  <c r="F239" i="10"/>
  <c r="G239" i="10" s="1"/>
  <c r="F238" i="10"/>
  <c r="G238" i="10" s="1"/>
  <c r="S238" i="10" s="1"/>
  <c r="F237" i="10"/>
  <c r="G237" i="10" s="1"/>
  <c r="S237" i="10" s="1"/>
  <c r="F236" i="10"/>
  <c r="G236" i="10"/>
  <c r="O236" i="10" s="1"/>
  <c r="F234" i="10"/>
  <c r="G234" i="10" s="1"/>
  <c r="S234" i="10" s="1"/>
  <c r="F233" i="10"/>
  <c r="G233" i="10" s="1"/>
  <c r="U233" i="10" s="1"/>
  <c r="F231" i="10"/>
  <c r="G231" i="10"/>
  <c r="F230" i="10"/>
  <c r="G230" i="10" s="1"/>
  <c r="F229" i="10"/>
  <c r="G229" i="10"/>
  <c r="F226" i="10"/>
  <c r="G226" i="10" s="1"/>
  <c r="F225" i="10"/>
  <c r="G225" i="10" s="1"/>
  <c r="F224" i="10"/>
  <c r="G224" i="10" s="1"/>
  <c r="F223" i="10"/>
  <c r="G223" i="10" s="1"/>
  <c r="F222" i="10"/>
  <c r="G222" i="10" s="1"/>
  <c r="F219" i="10"/>
  <c r="G219" i="10"/>
  <c r="K219" i="10" s="1"/>
  <c r="F218" i="10"/>
  <c r="G218" i="10" s="1"/>
  <c r="F216" i="10"/>
  <c r="G216" i="10" s="1"/>
  <c r="F215" i="10"/>
  <c r="G215" i="10" s="1"/>
  <c r="M215" i="10"/>
  <c r="F212" i="10"/>
  <c r="G212" i="10" s="1"/>
  <c r="F211" i="10"/>
  <c r="G211" i="10"/>
  <c r="F209" i="10"/>
  <c r="G209" i="10" s="1"/>
  <c r="I209" i="10" s="1"/>
  <c r="F208" i="10"/>
  <c r="G208" i="10" s="1"/>
  <c r="F206" i="10"/>
  <c r="G206" i="10" s="1"/>
  <c r="F205" i="10"/>
  <c r="G205" i="10"/>
  <c r="F203" i="10"/>
  <c r="G203" i="10" s="1"/>
  <c r="F202" i="10"/>
  <c r="G202" i="10"/>
  <c r="Q202" i="10" s="1"/>
  <c r="F199" i="10"/>
  <c r="G199" i="10" s="1"/>
  <c r="F198" i="10"/>
  <c r="G198" i="10"/>
  <c r="F197" i="10"/>
  <c r="G197" i="10" s="1"/>
  <c r="F195" i="10"/>
  <c r="G195" i="10" s="1"/>
  <c r="F194" i="10"/>
  <c r="G194" i="10" s="1"/>
  <c r="K194" i="10" s="1"/>
  <c r="F192" i="10"/>
  <c r="G192" i="10" s="1"/>
  <c r="F191" i="10"/>
  <c r="G191" i="10" s="1"/>
  <c r="F190" i="10"/>
  <c r="G190" i="10"/>
  <c r="S190" i="10" s="1"/>
  <c r="F188" i="10"/>
  <c r="G188" i="10" s="1"/>
  <c r="F187" i="10"/>
  <c r="G187" i="10" s="1"/>
  <c r="F185" i="10"/>
  <c r="G185" i="10"/>
  <c r="F184" i="10"/>
  <c r="G184" i="10" s="1"/>
  <c r="F183" i="10"/>
  <c r="G183" i="10"/>
  <c r="W183" i="10" s="1"/>
  <c r="F181" i="10"/>
  <c r="G181" i="10" s="1"/>
  <c r="M181" i="10" s="1"/>
  <c r="F180" i="10"/>
  <c r="G180" i="10" s="1"/>
  <c r="F179" i="10"/>
  <c r="G179" i="10" s="1"/>
  <c r="S179" i="10" s="1"/>
  <c r="F178" i="10"/>
  <c r="G178" i="10"/>
  <c r="F177" i="10"/>
  <c r="G177" i="10" s="1"/>
  <c r="F176" i="10"/>
  <c r="G176" i="10"/>
  <c r="F174" i="10"/>
  <c r="G174" i="10" s="1"/>
  <c r="F173" i="10"/>
  <c r="G173" i="10"/>
  <c r="O173" i="10" s="1"/>
  <c r="F172" i="10"/>
  <c r="G172" i="10" s="1"/>
  <c r="F171" i="10"/>
  <c r="G171" i="10" s="1"/>
  <c r="F170" i="10"/>
  <c r="G170" i="10" s="1"/>
  <c r="F169" i="10"/>
  <c r="G169" i="10" s="1"/>
  <c r="F167" i="10"/>
  <c r="G167" i="10" s="1"/>
  <c r="O167" i="10" s="1"/>
  <c r="F166" i="10"/>
  <c r="G166" i="10"/>
  <c r="F165" i="10"/>
  <c r="G165" i="10" s="1"/>
  <c r="F164" i="10"/>
  <c r="G164" i="10" s="1"/>
  <c r="F163" i="10"/>
  <c r="G163" i="10" s="1"/>
  <c r="F162" i="10"/>
  <c r="G162" i="10" s="1"/>
  <c r="U162" i="10" s="1"/>
  <c r="F161" i="10"/>
  <c r="G161" i="10" s="1"/>
  <c r="M161" i="10"/>
  <c r="F158" i="10"/>
  <c r="G158" i="10" s="1"/>
  <c r="F156" i="10"/>
  <c r="G156" i="10"/>
  <c r="F154" i="10"/>
  <c r="G154" i="10" s="1"/>
  <c r="F152" i="10"/>
  <c r="G152" i="10"/>
  <c r="U152" i="10" s="1"/>
  <c r="F150" i="10"/>
  <c r="G150" i="10" s="1"/>
  <c r="F147" i="10"/>
  <c r="G147" i="10" s="1"/>
  <c r="F145" i="10"/>
  <c r="G145" i="10" s="1"/>
  <c r="F144" i="10"/>
  <c r="G144" i="10"/>
  <c r="S144" i="10" s="1"/>
  <c r="F143" i="10"/>
  <c r="G143" i="10" s="1"/>
  <c r="Q143" i="10" s="1"/>
  <c r="F142" i="10"/>
  <c r="G142" i="10" s="1"/>
  <c r="F141" i="10"/>
  <c r="G141" i="10" s="1"/>
  <c r="F138" i="10"/>
  <c r="G138" i="10" s="1"/>
  <c r="F137" i="10"/>
  <c r="G137" i="10" s="1"/>
  <c r="F136" i="10"/>
  <c r="G136" i="10" s="1"/>
  <c r="F135" i="10"/>
  <c r="G135" i="10" s="1"/>
  <c r="F134" i="10"/>
  <c r="G134" i="10" s="1"/>
  <c r="F132" i="10"/>
  <c r="G132" i="10"/>
  <c r="F130" i="10"/>
  <c r="G130" i="10" s="1"/>
  <c r="F129" i="10"/>
  <c r="G129" i="10" s="1"/>
  <c r="F128" i="10"/>
  <c r="G128" i="10" s="1"/>
  <c r="F127" i="10"/>
  <c r="G127" i="10" s="1"/>
  <c r="F124" i="10"/>
  <c r="G124" i="10" s="1"/>
  <c r="W124" i="10" s="1"/>
  <c r="F123" i="10"/>
  <c r="G123" i="10"/>
  <c r="K123" i="10" s="1"/>
  <c r="F121" i="10"/>
  <c r="G121" i="10" s="1"/>
  <c r="K121" i="10" s="1"/>
  <c r="F120" i="10"/>
  <c r="G120" i="10"/>
  <c r="Q120" i="10" s="1"/>
  <c r="F118" i="10"/>
  <c r="G118" i="10" s="1"/>
  <c r="F117" i="10"/>
  <c r="G117" i="10" s="1"/>
  <c r="F116" i="10"/>
  <c r="G116" i="10"/>
  <c r="F115" i="10"/>
  <c r="G115" i="10" s="1"/>
  <c r="F114" i="10"/>
  <c r="G114" i="10" s="1"/>
  <c r="F113" i="10"/>
  <c r="G113" i="10" s="1"/>
  <c r="Q113" i="10" s="1"/>
  <c r="F111" i="10"/>
  <c r="G111" i="10" s="1"/>
  <c r="F110" i="10"/>
  <c r="G110" i="10" s="1"/>
  <c r="F108" i="10"/>
  <c r="G108" i="10" s="1"/>
  <c r="F107" i="10"/>
  <c r="G107" i="10" s="1"/>
  <c r="F105" i="10"/>
  <c r="G105" i="10" s="1"/>
  <c r="F104" i="10"/>
  <c r="G104" i="10" s="1"/>
  <c r="F102" i="10"/>
  <c r="G102" i="10" s="1"/>
  <c r="F101" i="10"/>
  <c r="G101" i="10" s="1"/>
  <c r="F100" i="10"/>
  <c r="G100" i="10" s="1"/>
  <c r="I100" i="10" s="1"/>
  <c r="F99" i="10"/>
  <c r="G99" i="10" s="1"/>
  <c r="I99" i="10" s="1"/>
  <c r="F97" i="10"/>
  <c r="G97" i="10" s="1"/>
  <c r="F96" i="10"/>
  <c r="G96" i="10" s="1"/>
  <c r="F95" i="10"/>
  <c r="G95" i="10" s="1"/>
  <c r="F93" i="10"/>
  <c r="G93" i="10" s="1"/>
  <c r="F92" i="10"/>
  <c r="G92" i="10" s="1"/>
  <c r="F91" i="10"/>
  <c r="G91" i="10" s="1"/>
  <c r="F89" i="10"/>
  <c r="G89" i="10" s="1"/>
  <c r="F88" i="10"/>
  <c r="G88" i="10" s="1"/>
  <c r="I88" i="10" s="1"/>
  <c r="F85" i="10"/>
  <c r="G85" i="10"/>
  <c r="O85" i="10" s="1"/>
  <c r="F84" i="10"/>
  <c r="G84" i="10" s="1"/>
  <c r="M84" i="10" s="1"/>
  <c r="F83" i="10"/>
  <c r="G83" i="10" s="1"/>
  <c r="F81" i="10"/>
  <c r="G81" i="10" s="1"/>
  <c r="K81" i="10" s="1"/>
  <c r="F80" i="10"/>
  <c r="G80" i="10" s="1"/>
  <c r="F79" i="10"/>
  <c r="G79" i="10" s="1"/>
  <c r="U79" i="10" s="1"/>
  <c r="F77" i="10"/>
  <c r="G77" i="10"/>
  <c r="F76" i="10"/>
  <c r="G76" i="10" s="1"/>
  <c r="F75" i="10"/>
  <c r="G75" i="10"/>
  <c r="F73" i="10"/>
  <c r="G73" i="10" s="1"/>
  <c r="F72" i="10"/>
  <c r="G72" i="10" s="1"/>
  <c r="F70" i="10"/>
  <c r="G70" i="10" s="1"/>
  <c r="F69" i="10"/>
  <c r="G69" i="10"/>
  <c r="F68" i="10"/>
  <c r="G68" i="10" s="1"/>
  <c r="S68" i="10" s="1"/>
  <c r="F67" i="10"/>
  <c r="G67" i="10"/>
  <c r="F66" i="10"/>
  <c r="G66" i="10" s="1"/>
  <c r="F65" i="10"/>
  <c r="G65" i="10"/>
  <c r="F64" i="10"/>
  <c r="G64" i="10" s="1"/>
  <c r="S64" i="10" s="1"/>
  <c r="F63" i="10"/>
  <c r="G63" i="10" s="1"/>
  <c r="F60" i="10"/>
  <c r="G60" i="10" s="1"/>
  <c r="F59" i="10"/>
  <c r="G59" i="10"/>
  <c r="F58" i="10"/>
  <c r="G58" i="10" s="1"/>
  <c r="M58" i="10" s="1"/>
  <c r="F56" i="10"/>
  <c r="G56" i="10" s="1"/>
  <c r="F55" i="10"/>
  <c r="G55" i="10" s="1"/>
  <c r="F54" i="10"/>
  <c r="G54" i="10" s="1"/>
  <c r="F53" i="10"/>
  <c r="G53" i="10" s="1"/>
  <c r="F51" i="10"/>
  <c r="G51" i="10"/>
  <c r="F50" i="10"/>
  <c r="G50" i="10" s="1"/>
  <c r="F49" i="10"/>
  <c r="G49" i="10"/>
  <c r="U49" i="10" s="1"/>
  <c r="F48" i="10"/>
  <c r="G48" i="10" s="1"/>
  <c r="F46" i="10"/>
  <c r="G46" i="10"/>
  <c r="F45" i="10"/>
  <c r="G45" i="10" s="1"/>
  <c r="W45" i="10" s="1"/>
  <c r="F44" i="10"/>
  <c r="G44" i="10" s="1"/>
  <c r="F43" i="10"/>
  <c r="G43" i="10" s="1"/>
  <c r="F42" i="10"/>
  <c r="G42" i="10"/>
  <c r="F40" i="10"/>
  <c r="G40" i="10" s="1"/>
  <c r="F39" i="10"/>
  <c r="G39" i="10" s="1"/>
  <c r="F38" i="10"/>
  <c r="G38" i="10" s="1"/>
  <c r="O38" i="10" s="1"/>
  <c r="F37" i="10"/>
  <c r="G37" i="10"/>
  <c r="F35" i="10"/>
  <c r="G35" i="10" s="1"/>
  <c r="F34" i="10"/>
  <c r="G34" i="10" s="1"/>
  <c r="F33" i="10"/>
  <c r="G33" i="10" s="1"/>
  <c r="F32" i="10"/>
  <c r="G32" i="10" s="1"/>
  <c r="F31" i="10"/>
  <c r="G31" i="10" s="1"/>
  <c r="F28" i="10"/>
  <c r="G28" i="10"/>
  <c r="S28" i="10" s="1"/>
  <c r="F27" i="10"/>
  <c r="G27" i="10" s="1"/>
  <c r="F26" i="10"/>
  <c r="G26" i="10" s="1"/>
  <c r="F23" i="10"/>
  <c r="G23" i="10" s="1"/>
  <c r="F22" i="10"/>
  <c r="G22" i="10" s="1"/>
  <c r="F21" i="10"/>
  <c r="G21" i="10"/>
  <c r="I21" i="10" s="1"/>
  <c r="F20" i="10"/>
  <c r="G20" i="10" s="1"/>
  <c r="K20" i="10" s="1"/>
  <c r="F19" i="10"/>
  <c r="G19" i="10" s="1"/>
  <c r="F18" i="10"/>
  <c r="G18" i="10" s="1"/>
  <c r="K18" i="10" s="1"/>
  <c r="F17" i="10"/>
  <c r="G17" i="10" s="1"/>
  <c r="F14" i="10"/>
  <c r="G14" i="10" s="1"/>
  <c r="Q14" i="10" s="1"/>
  <c r="F13" i="10"/>
  <c r="G13" i="10"/>
  <c r="K13" i="10" s="1"/>
  <c r="F12" i="10"/>
  <c r="G12" i="10" s="1"/>
  <c r="W12" i="10" s="1"/>
  <c r="F11" i="10"/>
  <c r="G11" i="10" s="1"/>
  <c r="U11" i="10" s="1"/>
  <c r="F10" i="10"/>
  <c r="G10" i="10"/>
  <c r="S10" i="10" s="1"/>
  <c r="F8" i="10"/>
  <c r="G8" i="10" s="1"/>
  <c r="S8" i="10" s="1"/>
  <c r="K64" i="10"/>
  <c r="U64" i="10"/>
  <c r="K49" i="10"/>
  <c r="K124" i="10"/>
  <c r="S124" i="10"/>
  <c r="O115" i="10"/>
  <c r="Q115" i="10"/>
  <c r="W120" i="10"/>
  <c r="F15" i="10"/>
  <c r="G15" i="10"/>
  <c r="U15" i="10" s="1"/>
  <c r="Q15" i="10"/>
  <c r="Q100" i="10"/>
  <c r="Q179" i="10"/>
  <c r="K85" i="10"/>
  <c r="M85" i="10"/>
  <c r="U85" i="10"/>
  <c r="I85" i="10"/>
  <c r="W85" i="10"/>
  <c r="Q29" i="10"/>
  <c r="U29" i="10"/>
  <c r="S29" i="10"/>
  <c r="W29" i="10"/>
  <c r="M29" i="10"/>
  <c r="O29" i="10"/>
  <c r="K68" i="10"/>
  <c r="O14" i="10"/>
  <c r="S14" i="10"/>
  <c r="M14" i="10"/>
  <c r="I14" i="10"/>
  <c r="Q123" i="10"/>
  <c r="U311" i="10"/>
  <c r="I311" i="10"/>
  <c r="U237" i="10"/>
  <c r="K116" i="10"/>
  <c r="O116" i="10"/>
  <c r="U116" i="10"/>
  <c r="U115" i="10"/>
  <c r="I8" i="10"/>
  <c r="Q64" i="10"/>
  <c r="I124" i="10"/>
  <c r="K202" i="10"/>
  <c r="O120" i="10"/>
  <c r="K120" i="10"/>
  <c r="I120" i="10"/>
  <c r="M28" i="10"/>
  <c r="O64" i="10"/>
  <c r="K276" i="10"/>
  <c r="U276" i="10"/>
  <c r="I276" i="10"/>
  <c r="M276" i="10"/>
  <c r="O276" i="10"/>
  <c r="Q276" i="10"/>
  <c r="S304" i="10"/>
  <c r="O234" i="10"/>
  <c r="Q234" i="10"/>
  <c r="I234" i="10"/>
  <c r="U234" i="10"/>
  <c r="K234" i="10"/>
  <c r="U248" i="10"/>
  <c r="Q248" i="10"/>
  <c r="K248" i="10"/>
  <c r="S248" i="10"/>
  <c r="I248" i="10"/>
  <c r="O248" i="10"/>
  <c r="I277" i="10"/>
  <c r="K305" i="10"/>
  <c r="M305" i="10"/>
  <c r="U305" i="10"/>
  <c r="W305" i="10"/>
  <c r="Q305" i="10"/>
  <c r="K236" i="10"/>
  <c r="M236" i="10"/>
  <c r="K249" i="10"/>
  <c r="W249" i="10"/>
  <c r="Q249" i="10"/>
  <c r="I278" i="10"/>
  <c r="U278" i="10"/>
  <c r="Q278" i="10"/>
  <c r="K278" i="10"/>
  <c r="W278" i="10"/>
  <c r="S278" i="10"/>
  <c r="K292" i="10"/>
  <c r="U292" i="10"/>
  <c r="M292" i="10"/>
  <c r="O292" i="10"/>
  <c r="Q292" i="10"/>
  <c r="W307" i="10"/>
  <c r="Q307" i="10"/>
  <c r="S307" i="10"/>
  <c r="U307" i="10"/>
  <c r="M307" i="10"/>
  <c r="I307" i="10"/>
  <c r="M251" i="10"/>
  <c r="O251" i="10"/>
  <c r="W251" i="10"/>
  <c r="U251" i="10"/>
  <c r="K251" i="10"/>
  <c r="O265" i="10"/>
  <c r="M294" i="10"/>
  <c r="Q294" i="10"/>
  <c r="M238" i="10"/>
  <c r="I238" i="10"/>
  <c r="M252" i="10"/>
  <c r="O252" i="10"/>
  <c r="O266" i="10"/>
  <c r="I266" i="10"/>
  <c r="O280" i="10"/>
  <c r="K280" i="10"/>
  <c r="S280" i="10"/>
  <c r="M280" i="10"/>
  <c r="I280" i="10"/>
  <c r="U280" i="10"/>
  <c r="Q309" i="10"/>
  <c r="U309" i="10"/>
  <c r="I309" i="10"/>
  <c r="W254" i="10"/>
  <c r="Q254" i="10"/>
  <c r="K254" i="10"/>
  <c r="I254" i="10"/>
  <c r="S254" i="10"/>
  <c r="M254" i="10"/>
  <c r="U254" i="10"/>
  <c r="O254" i="10"/>
  <c r="W268" i="10"/>
  <c r="O282" i="10"/>
  <c r="K296" i="10"/>
  <c r="S296" i="10"/>
  <c r="Q240" i="10"/>
  <c r="S240" i="10"/>
  <c r="M240" i="10"/>
  <c r="I240" i="10"/>
  <c r="U240" i="10"/>
  <c r="W297" i="10"/>
  <c r="S290" i="10"/>
  <c r="I290" i="10"/>
  <c r="K290" i="10"/>
  <c r="O290" i="10"/>
  <c r="W264" i="10"/>
  <c r="Q264" i="10"/>
  <c r="K264" i="10"/>
  <c r="S264" i="10"/>
  <c r="I264" i="10"/>
  <c r="O264" i="10"/>
  <c r="Q253" i="10"/>
  <c r="K253" i="10"/>
  <c r="S253" i="10"/>
  <c r="O267" i="10"/>
  <c r="W267" i="10"/>
  <c r="Q267" i="10"/>
  <c r="S267" i="10"/>
  <c r="K267" i="10"/>
  <c r="U267" i="10"/>
  <c r="I267" i="10"/>
  <c r="M267" i="10"/>
  <c r="I310" i="10"/>
  <c r="K310" i="10"/>
  <c r="Q310" i="10"/>
  <c r="O310" i="10"/>
  <c r="W310" i="10"/>
  <c r="M283" i="10"/>
  <c r="O283" i="10"/>
  <c r="W283" i="10"/>
  <c r="S283" i="10"/>
  <c r="I283" i="10"/>
  <c r="K283" i="10"/>
  <c r="S241" i="10"/>
  <c r="Q241" i="10"/>
  <c r="M270" i="10"/>
  <c r="Q270" i="10"/>
  <c r="K284" i="10"/>
  <c r="S284" i="10"/>
  <c r="U284" i="10"/>
  <c r="I284" i="10"/>
  <c r="W284" i="10"/>
  <c r="M284" i="10"/>
  <c r="O284" i="10"/>
  <c r="Q284" i="10"/>
  <c r="O312" i="10"/>
  <c r="W312" i="10"/>
  <c r="K250" i="10"/>
  <c r="S250" i="10"/>
  <c r="Q250" i="10"/>
  <c r="W250" i="10"/>
  <c r="Q269" i="10"/>
  <c r="W269" i="10"/>
  <c r="K269" i="10"/>
  <c r="S269" i="10"/>
  <c r="I269" i="10"/>
  <c r="M269" i="10"/>
  <c r="U269" i="10"/>
  <c r="O269" i="10"/>
  <c r="M242" i="10"/>
  <c r="O242" i="10"/>
  <c r="Q256" i="10"/>
  <c r="K256" i="10"/>
  <c r="S256" i="10"/>
  <c r="M256" i="10"/>
  <c r="O256" i="10"/>
  <c r="W256" i="10"/>
  <c r="I256" i="10"/>
  <c r="U256" i="10"/>
  <c r="W299" i="10"/>
  <c r="Q299" i="10"/>
  <c r="S299" i="10"/>
  <c r="K299" i="10"/>
  <c r="U299" i="10"/>
  <c r="I299" i="10"/>
  <c r="M299" i="10"/>
  <c r="O299" i="10"/>
  <c r="S313" i="10"/>
  <c r="U313" i="10"/>
  <c r="K313" i="10"/>
  <c r="O313" i="10"/>
  <c r="W313" i="10"/>
  <c r="I313" i="10"/>
  <c r="W243" i="10"/>
  <c r="Q243" i="10"/>
  <c r="S243" i="10"/>
  <c r="K243" i="10"/>
  <c r="U243" i="10"/>
  <c r="M243" i="10"/>
  <c r="I243" i="10"/>
  <c r="O243" i="10"/>
  <c r="K257" i="10"/>
  <c r="O257" i="10"/>
  <c r="I257" i="10"/>
  <c r="M286" i="10"/>
  <c r="U286" i="10"/>
  <c r="O286" i="10"/>
  <c r="K286" i="10"/>
  <c r="Q286" i="10"/>
  <c r="I286" i="10"/>
  <c r="K300" i="10"/>
  <c r="W300" i="10"/>
  <c r="M258" i="10"/>
  <c r="U258" i="10"/>
  <c r="O258" i="10"/>
  <c r="Q258" i="10"/>
  <c r="S258" i="10"/>
  <c r="I258" i="10"/>
  <c r="W272" i="10"/>
  <c r="Q272" i="10"/>
  <c r="K272" i="10"/>
  <c r="S272" i="10"/>
  <c r="M272" i="10"/>
  <c r="U272" i="10"/>
  <c r="I272" i="10"/>
  <c r="O272" i="10"/>
  <c r="Q301" i="10"/>
  <c r="W301" i="10"/>
  <c r="O301" i="10"/>
  <c r="K301" i="10"/>
  <c r="S301" i="10"/>
  <c r="M301" i="10"/>
  <c r="U301" i="10"/>
  <c r="I301" i="10"/>
  <c r="W315" i="10"/>
  <c r="Q315" i="10"/>
  <c r="S315" i="10"/>
  <c r="U315" i="10"/>
  <c r="K315" i="10"/>
  <c r="M315" i="10"/>
  <c r="I315" i="10"/>
  <c r="O315" i="10"/>
  <c r="Q245" i="10"/>
  <c r="K245" i="10"/>
  <c r="S245" i="10"/>
  <c r="O245" i="10"/>
  <c r="M245" i="10"/>
  <c r="U245" i="10"/>
  <c r="M259" i="10"/>
  <c r="K259" i="10"/>
  <c r="W259" i="10"/>
  <c r="U259" i="10"/>
  <c r="Q259" i="10"/>
  <c r="I259" i="10"/>
  <c r="S273" i="10"/>
  <c r="M273" i="10"/>
  <c r="Q273" i="10"/>
  <c r="M302" i="10"/>
  <c r="U302" i="10"/>
  <c r="O302" i="10"/>
  <c r="Q302" i="10"/>
  <c r="K302" i="10"/>
  <c r="S302" i="10"/>
  <c r="K316" i="10"/>
  <c r="S316" i="10"/>
  <c r="I316" i="10"/>
  <c r="W316" i="10"/>
  <c r="O316" i="10"/>
  <c r="M246" i="10"/>
  <c r="U246" i="10"/>
  <c r="O246" i="10"/>
  <c r="W246" i="10"/>
  <c r="K246" i="10"/>
  <c r="Q246" i="10"/>
  <c r="S246" i="10"/>
  <c r="I246" i="10"/>
  <c r="K260" i="10"/>
  <c r="U260" i="10"/>
  <c r="W260" i="10"/>
  <c r="M260" i="10"/>
  <c r="W274" i="10"/>
  <c r="Q274" i="10"/>
  <c r="S274" i="10"/>
  <c r="K274" i="10"/>
  <c r="I274" i="10"/>
  <c r="U274" i="10"/>
  <c r="M274" i="10"/>
  <c r="O274" i="10"/>
  <c r="W288" i="10"/>
  <c r="Q288" i="10"/>
  <c r="K288" i="10"/>
  <c r="S288" i="10"/>
  <c r="M288" i="10"/>
  <c r="U288" i="10"/>
  <c r="I288" i="10"/>
  <c r="O288" i="10"/>
  <c r="Q261" i="10"/>
  <c r="K261" i="10"/>
  <c r="I261" i="10"/>
  <c r="W261" i="10"/>
  <c r="M261" i="10"/>
  <c r="U261" i="10"/>
  <c r="I275" i="10"/>
  <c r="Q275" i="10"/>
  <c r="S275" i="10"/>
  <c r="M289" i="10"/>
  <c r="U247" i="10"/>
  <c r="O263" i="10"/>
  <c r="M311" i="10"/>
  <c r="M303" i="10"/>
  <c r="Q247" i="10"/>
  <c r="S311" i="10"/>
  <c r="S303" i="10"/>
  <c r="W247" i="10"/>
  <c r="K311" i="10"/>
  <c r="K295" i="10"/>
  <c r="O247" i="10"/>
  <c r="Q295" i="10"/>
  <c r="I255" i="10"/>
  <c r="I239" i="10"/>
  <c r="W311" i="10"/>
  <c r="U239" i="10"/>
  <c r="S255" i="10"/>
  <c r="I279" i="10"/>
  <c r="I263" i="10"/>
  <c r="M239" i="10"/>
  <c r="U279" i="10"/>
  <c r="U263" i="10"/>
  <c r="K239" i="10"/>
  <c r="S279" i="10"/>
  <c r="Q287" i="10"/>
  <c r="Q239" i="10"/>
  <c r="S263" i="10"/>
  <c r="W287" i="10"/>
  <c r="K279" i="10"/>
  <c r="K263" i="10"/>
  <c r="Q279" i="10"/>
  <c r="U143" i="10"/>
  <c r="O143" i="10"/>
  <c r="W143" i="10"/>
  <c r="S143" i="10"/>
  <c r="I166" i="10"/>
  <c r="S183" i="10"/>
  <c r="Q183" i="10"/>
  <c r="O203" i="10"/>
  <c r="W203" i="10"/>
  <c r="Q203" i="10"/>
  <c r="K203" i="10"/>
  <c r="S203" i="10"/>
  <c r="M203" i="10"/>
  <c r="I203" i="10"/>
  <c r="U203" i="10"/>
  <c r="I181" i="10"/>
  <c r="O181" i="10"/>
  <c r="W181" i="10"/>
  <c r="Q181" i="10"/>
  <c r="Q167" i="10"/>
  <c r="K167" i="10"/>
  <c r="U167" i="10"/>
  <c r="I167" i="10"/>
  <c r="M184" i="10"/>
  <c r="U184" i="10"/>
  <c r="O184" i="10"/>
  <c r="W184" i="10"/>
  <c r="Q184" i="10"/>
  <c r="S184" i="10"/>
  <c r="I184" i="10"/>
  <c r="K184" i="10"/>
  <c r="M205" i="10"/>
  <c r="S205" i="10"/>
  <c r="I205" i="10"/>
  <c r="U205" i="10"/>
  <c r="W205" i="10"/>
  <c r="Q205" i="10"/>
  <c r="M169" i="10"/>
  <c r="S169" i="10"/>
  <c r="U169" i="10"/>
  <c r="I169" i="10"/>
  <c r="O169" i="10"/>
  <c r="Q169" i="10"/>
  <c r="M206" i="10"/>
  <c r="O206" i="10"/>
  <c r="O229" i="10"/>
  <c r="W229" i="10"/>
  <c r="Q229" i="10"/>
  <c r="K229" i="10"/>
  <c r="S229" i="10"/>
  <c r="M229" i="10"/>
  <c r="U229" i="10"/>
  <c r="I229" i="10"/>
  <c r="M230" i="10"/>
  <c r="I230" i="10"/>
  <c r="O230" i="10"/>
  <c r="W230" i="10"/>
  <c r="S230" i="10"/>
  <c r="Q230" i="10"/>
  <c r="S185" i="10"/>
  <c r="U185" i="10"/>
  <c r="K185" i="10"/>
  <c r="M185" i="10"/>
  <c r="Q185" i="10"/>
  <c r="O185" i="10"/>
  <c r="S187" i="10"/>
  <c r="I187" i="10"/>
  <c r="K208" i="10"/>
  <c r="I208" i="10"/>
  <c r="M208" i="10"/>
  <c r="U208" i="10"/>
  <c r="O208" i="10"/>
  <c r="W208" i="10"/>
  <c r="Q208" i="10"/>
  <c r="S208" i="10"/>
  <c r="M128" i="10"/>
  <c r="U128" i="10"/>
  <c r="Q128" i="10"/>
  <c r="I128" i="10"/>
  <c r="I147" i="10"/>
  <c r="O147" i="10"/>
  <c r="S209" i="10"/>
  <c r="W209" i="10"/>
  <c r="K231" i="10"/>
  <c r="S231" i="10"/>
  <c r="M231" i="10"/>
  <c r="U231" i="10"/>
  <c r="O231" i="10"/>
  <c r="I231" i="10"/>
  <c r="W231" i="10"/>
  <c r="Q231" i="10"/>
  <c r="K150" i="10"/>
  <c r="S150" i="10"/>
  <c r="M150" i="10"/>
  <c r="W150" i="10"/>
  <c r="O150" i="10"/>
  <c r="Q150" i="10"/>
  <c r="K171" i="10"/>
  <c r="S171" i="10"/>
  <c r="Q211" i="10"/>
  <c r="K211" i="10"/>
  <c r="M211" i="10"/>
  <c r="W211" i="10"/>
  <c r="M212" i="10"/>
  <c r="U212" i="10"/>
  <c r="W212" i="10"/>
  <c r="O212" i="10"/>
  <c r="Q212" i="10"/>
  <c r="S212" i="10"/>
  <c r="O138" i="10"/>
  <c r="W138" i="10"/>
  <c r="K138" i="10"/>
  <c r="Q138" i="10"/>
  <c r="S138" i="10"/>
  <c r="I138" i="10"/>
  <c r="U138" i="10"/>
  <c r="M138" i="10"/>
  <c r="U145" i="10"/>
  <c r="O145" i="10"/>
  <c r="O152" i="10"/>
  <c r="M132" i="10"/>
  <c r="U132" i="10"/>
  <c r="O132" i="10"/>
  <c r="W132" i="10"/>
  <c r="I132" i="10"/>
  <c r="S132" i="10"/>
  <c r="W154" i="10"/>
  <c r="Q154" i="10"/>
  <c r="M154" i="10"/>
  <c r="U154" i="10"/>
  <c r="S173" i="10"/>
  <c r="I173" i="10"/>
  <c r="Q191" i="10"/>
  <c r="K191" i="10"/>
  <c r="M191" i="10"/>
  <c r="S191" i="10"/>
  <c r="U191" i="10"/>
  <c r="I191" i="10"/>
  <c r="W191" i="10"/>
  <c r="O191" i="10"/>
  <c r="M163" i="10"/>
  <c r="O163" i="10"/>
  <c r="M199" i="10"/>
  <c r="U199" i="10"/>
  <c r="W199" i="10"/>
  <c r="O199" i="10"/>
  <c r="I199" i="10"/>
  <c r="Q199" i="10"/>
  <c r="S199" i="10"/>
  <c r="K199" i="10"/>
  <c r="M141" i="10"/>
  <c r="U141" i="10"/>
  <c r="K164" i="10"/>
  <c r="S164" i="10"/>
  <c r="W164" i="10"/>
  <c r="I164" i="10"/>
  <c r="O164" i="10"/>
  <c r="Q180" i="10"/>
  <c r="S180" i="10"/>
  <c r="Q224" i="10"/>
  <c r="K224" i="10"/>
  <c r="S224" i="10"/>
  <c r="U224" i="10"/>
  <c r="I224" i="10"/>
  <c r="W224" i="10"/>
  <c r="M224" i="10"/>
  <c r="O224" i="10"/>
  <c r="M165" i="10"/>
  <c r="U165" i="10"/>
  <c r="O165" i="10"/>
  <c r="W165" i="10"/>
  <c r="K165" i="10"/>
  <c r="Q165" i="10"/>
  <c r="S165" i="10"/>
  <c r="I165" i="10"/>
  <c r="M225" i="10"/>
  <c r="U225" i="10"/>
  <c r="I225" i="10"/>
  <c r="Q225" i="10"/>
  <c r="S225" i="10"/>
  <c r="Q130" i="10"/>
  <c r="K130" i="10"/>
  <c r="I130" i="10"/>
  <c r="U130" i="10"/>
  <c r="Q156" i="10"/>
  <c r="K156" i="10"/>
  <c r="S156" i="10"/>
  <c r="O156" i="10"/>
  <c r="I156" i="10"/>
  <c r="U156" i="10"/>
  <c r="M174" i="10"/>
  <c r="U174" i="10"/>
  <c r="O174" i="10"/>
  <c r="W174" i="10"/>
  <c r="Q174" i="10"/>
  <c r="S174" i="10"/>
  <c r="I174" i="10"/>
  <c r="K174" i="10"/>
  <c r="M192" i="10"/>
  <c r="I192" i="10"/>
  <c r="U192" i="10"/>
  <c r="W192" i="10"/>
  <c r="S192" i="10"/>
  <c r="Q192" i="10"/>
  <c r="M172" i="10"/>
  <c r="I172" i="10"/>
  <c r="U172" i="10"/>
  <c r="W172" i="10"/>
  <c r="S172" i="10"/>
  <c r="Q172" i="10"/>
  <c r="M158" i="10"/>
  <c r="U158" i="10"/>
  <c r="I158" i="10"/>
  <c r="S158" i="10"/>
  <c r="O176" i="10"/>
  <c r="W176" i="10"/>
  <c r="Q176" i="10"/>
  <c r="K176" i="10"/>
  <c r="U176" i="10"/>
  <c r="M176" i="10"/>
  <c r="S194" i="10"/>
  <c r="Q194" i="10"/>
  <c r="K216" i="10"/>
  <c r="M216" i="10"/>
  <c r="S216" i="10"/>
  <c r="U216" i="10"/>
  <c r="I216" i="10"/>
  <c r="Q216" i="10"/>
  <c r="O216" i="10"/>
  <c r="W216" i="10"/>
  <c r="O135" i="10"/>
  <c r="W135" i="10"/>
  <c r="Q135" i="10"/>
  <c r="S135" i="10"/>
  <c r="U135" i="10"/>
  <c r="K135" i="10"/>
  <c r="M135" i="10"/>
  <c r="I135" i="10"/>
  <c r="S177" i="10"/>
  <c r="I177" i="10"/>
  <c r="O195" i="10"/>
  <c r="W195" i="10"/>
  <c r="I195" i="10"/>
  <c r="U195" i="10"/>
  <c r="M218" i="10"/>
  <c r="I218" i="10"/>
  <c r="U218" i="10"/>
  <c r="W218" i="10"/>
  <c r="S218" i="10"/>
  <c r="Q218" i="10"/>
  <c r="U136" i="10"/>
  <c r="W136" i="10"/>
  <c r="S136" i="10"/>
  <c r="Q136" i="10"/>
  <c r="M178" i="10"/>
  <c r="U178" i="10"/>
  <c r="W178" i="10"/>
  <c r="I178" i="10"/>
  <c r="O178" i="10"/>
  <c r="Q178" i="10"/>
  <c r="S178" i="10"/>
  <c r="K178" i="10"/>
  <c r="O197" i="10"/>
  <c r="W197" i="10"/>
  <c r="Q197" i="10"/>
  <c r="K197" i="10"/>
  <c r="U197" i="10"/>
  <c r="M197" i="10"/>
  <c r="S219" i="10"/>
  <c r="Q219" i="10"/>
  <c r="K137" i="10"/>
  <c r="S137" i="10"/>
  <c r="M137" i="10"/>
  <c r="W137" i="10"/>
  <c r="I137" i="10"/>
  <c r="O137" i="10"/>
  <c r="W162" i="10"/>
  <c r="M162" i="10"/>
  <c r="I198" i="10"/>
  <c r="M222" i="10"/>
  <c r="U222" i="10"/>
  <c r="O222" i="10"/>
  <c r="W222" i="10"/>
  <c r="Q222" i="10"/>
  <c r="S222" i="10"/>
  <c r="I222" i="10"/>
  <c r="K222" i="10"/>
  <c r="M226" i="10"/>
  <c r="M170" i="10"/>
  <c r="W144" i="10"/>
  <c r="S215" i="10"/>
  <c r="I161" i="10"/>
  <c r="O144" i="10"/>
  <c r="K161" i="10"/>
  <c r="U144" i="10"/>
  <c r="Q215" i="10"/>
  <c r="S161" i="10"/>
  <c r="M144" i="10"/>
  <c r="Q161" i="10"/>
  <c r="W161" i="10"/>
  <c r="O161" i="10"/>
  <c r="U161" i="10"/>
  <c r="I226" i="10"/>
  <c r="O190" i="10"/>
  <c r="S226" i="10"/>
  <c r="Q226" i="10"/>
  <c r="K170" i="10"/>
  <c r="K226" i="10"/>
  <c r="K144" i="10"/>
  <c r="O117" i="10"/>
  <c r="W117" i="10"/>
  <c r="Q117" i="10"/>
  <c r="K117" i="10"/>
  <c r="M117" i="10"/>
  <c r="I117" i="10"/>
  <c r="S117" i="10"/>
  <c r="U117" i="10"/>
  <c r="K118" i="10"/>
  <c r="U118" i="10"/>
  <c r="W118" i="10"/>
  <c r="M113" i="10"/>
  <c r="K113" i="10"/>
  <c r="I113" i="10"/>
  <c r="U92" i="10"/>
  <c r="W93" i="10"/>
  <c r="Q93" i="10"/>
  <c r="M93" i="10"/>
  <c r="U93" i="10"/>
  <c r="M96" i="10"/>
  <c r="I96" i="10"/>
  <c r="S96" i="10"/>
  <c r="U96" i="10"/>
  <c r="K96" i="10"/>
  <c r="Q96" i="10"/>
  <c r="O96" i="10"/>
  <c r="W96" i="10"/>
  <c r="U99" i="10"/>
  <c r="O91" i="10"/>
  <c r="W91" i="10"/>
  <c r="S91" i="10"/>
  <c r="U91" i="10"/>
  <c r="I91" i="10"/>
  <c r="M91" i="10"/>
  <c r="I101" i="10"/>
  <c r="K101" i="10"/>
  <c r="S101" i="10"/>
  <c r="O101" i="10"/>
  <c r="Q101" i="10"/>
  <c r="W104" i="10"/>
  <c r="U104" i="10"/>
  <c r="O104" i="10"/>
  <c r="I104" i="10"/>
  <c r="Q104" i="10"/>
  <c r="M104" i="10"/>
  <c r="K104" i="10"/>
  <c r="S104" i="10"/>
  <c r="U108" i="10"/>
  <c r="M108" i="10"/>
  <c r="Q108" i="10"/>
  <c r="U88" i="10"/>
  <c r="O107" i="10"/>
  <c r="W107" i="10"/>
  <c r="Q107" i="10"/>
  <c r="K107" i="10"/>
  <c r="M107" i="10"/>
  <c r="I107" i="10"/>
  <c r="S107" i="10"/>
  <c r="U107" i="10"/>
  <c r="K110" i="10"/>
  <c r="U110" i="10"/>
  <c r="O110" i="10"/>
  <c r="Q110" i="10"/>
  <c r="O100" i="10"/>
  <c r="U100" i="10"/>
  <c r="M100" i="10"/>
  <c r="Q89" i="10"/>
  <c r="W100" i="10"/>
  <c r="W89" i="10"/>
  <c r="U89" i="10"/>
  <c r="K100" i="10"/>
  <c r="S100" i="10"/>
  <c r="S76" i="10"/>
  <c r="M76" i="10"/>
  <c r="W76" i="10"/>
  <c r="I76" i="10"/>
  <c r="M77" i="10"/>
  <c r="U77" i="10"/>
  <c r="O77" i="10"/>
  <c r="W77" i="10"/>
  <c r="Q77" i="10"/>
  <c r="I77" i="10"/>
  <c r="S77" i="10"/>
  <c r="K77" i="10"/>
  <c r="K71" i="10"/>
  <c r="M71" i="10"/>
  <c r="Q71" i="10"/>
  <c r="O71" i="10"/>
  <c r="K65" i="10"/>
  <c r="S65" i="10"/>
  <c r="M65" i="10"/>
  <c r="W65" i="10"/>
  <c r="O65" i="10"/>
  <c r="I65" i="10"/>
  <c r="Q67" i="10"/>
  <c r="K67" i="10"/>
  <c r="S67" i="10"/>
  <c r="I67" i="10"/>
  <c r="U67" i="10"/>
  <c r="M67" i="10"/>
  <c r="O67" i="10"/>
  <c r="W67" i="10"/>
  <c r="W66" i="10"/>
  <c r="K66" i="10"/>
  <c r="Q69" i="10"/>
  <c r="U69" i="10"/>
  <c r="O69" i="10"/>
  <c r="K69" i="10"/>
  <c r="M70" i="10"/>
  <c r="U70" i="10"/>
  <c r="Q70" i="10"/>
  <c r="K70" i="10"/>
  <c r="I70" i="10"/>
  <c r="W70" i="10"/>
  <c r="K72" i="10"/>
  <c r="Q72" i="10"/>
  <c r="W73" i="10"/>
  <c r="Q73" i="10"/>
  <c r="M73" i="10"/>
  <c r="I73" i="10"/>
  <c r="S73" i="10"/>
  <c r="U73" i="10"/>
  <c r="O73" i="10"/>
  <c r="K73" i="10"/>
  <c r="Q75" i="10"/>
  <c r="K75" i="10"/>
  <c r="M75" i="10"/>
  <c r="O75" i="10"/>
  <c r="U75" i="10"/>
  <c r="I75" i="10"/>
  <c r="W63" i="10"/>
  <c r="I63" i="10"/>
  <c r="Q55" i="10"/>
  <c r="S55" i="10"/>
  <c r="W55" i="10"/>
  <c r="I55" i="10"/>
  <c r="M55" i="10"/>
  <c r="O55" i="10"/>
  <c r="Q59" i="10"/>
  <c r="O59" i="10"/>
  <c r="W59" i="10"/>
  <c r="M59" i="10"/>
  <c r="K60" i="10"/>
  <c r="S60" i="10"/>
  <c r="W60" i="10"/>
  <c r="O60" i="10"/>
  <c r="I60" i="10"/>
  <c r="U60" i="10"/>
  <c r="U53" i="10"/>
  <c r="W53" i="10"/>
  <c r="I53" i="10"/>
  <c r="Q53" i="10"/>
  <c r="S53" i="10"/>
  <c r="K53" i="10"/>
  <c r="I61" i="10"/>
  <c r="Q61" i="10"/>
  <c r="O61" i="10"/>
  <c r="W61" i="10"/>
  <c r="K61" i="10"/>
  <c r="S61" i="10"/>
  <c r="U61" i="10"/>
  <c r="K50" i="10"/>
  <c r="Q50" i="10"/>
  <c r="U50" i="10"/>
  <c r="M50" i="10"/>
  <c r="I50" i="10"/>
  <c r="W50" i="10"/>
  <c r="O51" i="10"/>
  <c r="Q51" i="10"/>
  <c r="K51" i="10"/>
  <c r="M46" i="10"/>
  <c r="K46" i="10"/>
  <c r="W46" i="10"/>
  <c r="K31" i="10"/>
  <c r="M31" i="10"/>
  <c r="U31" i="10"/>
  <c r="W31" i="10"/>
  <c r="Q31" i="10"/>
  <c r="I31" i="10"/>
  <c r="K32" i="10"/>
  <c r="I32" i="10"/>
  <c r="I33" i="10"/>
  <c r="Q33" i="10"/>
  <c r="M33" i="10"/>
  <c r="U34" i="10"/>
  <c r="W34" i="10"/>
  <c r="Q34" i="10"/>
  <c r="K34" i="10"/>
  <c r="S34" i="10"/>
  <c r="I34" i="10"/>
  <c r="M34" i="10"/>
  <c r="O34" i="10"/>
  <c r="I35" i="10"/>
  <c r="U35" i="10"/>
  <c r="I37" i="10"/>
  <c r="O37" i="10"/>
  <c r="Q37" i="10"/>
  <c r="K40" i="10"/>
  <c r="S40" i="10"/>
  <c r="M40" i="10"/>
  <c r="W40" i="10"/>
  <c r="O40" i="10"/>
  <c r="Q40" i="10"/>
  <c r="U40" i="10"/>
  <c r="I40" i="10"/>
  <c r="M42" i="10"/>
  <c r="S42" i="10"/>
  <c r="K42" i="10"/>
  <c r="W42" i="10"/>
  <c r="O42" i="10"/>
  <c r="Q42" i="10"/>
  <c r="U43" i="10"/>
  <c r="O43" i="10"/>
  <c r="Q43" i="10"/>
  <c r="U44" i="10"/>
  <c r="S44" i="10"/>
  <c r="K44" i="10"/>
  <c r="O44" i="10"/>
  <c r="Q44" i="10"/>
  <c r="M44" i="10"/>
  <c r="W44" i="10"/>
  <c r="I44" i="10"/>
  <c r="S45" i="10"/>
  <c r="I45" i="10"/>
  <c r="M38" i="10"/>
  <c r="I38" i="10"/>
  <c r="K38" i="10"/>
  <c r="U38" i="10"/>
  <c r="S38" i="10"/>
  <c r="Q38" i="10"/>
  <c r="W38" i="10"/>
  <c r="O26" i="10"/>
  <c r="Q26" i="10"/>
  <c r="I26" i="10"/>
  <c r="W26" i="10"/>
  <c r="U26" i="10"/>
  <c r="K26" i="10"/>
  <c r="S26" i="10"/>
  <c r="M26" i="10"/>
  <c r="M24" i="10"/>
  <c r="W24" i="10"/>
  <c r="S18" i="10"/>
  <c r="I18" i="10"/>
  <c r="W18" i="10"/>
  <c r="M18" i="10"/>
  <c r="O18" i="10"/>
  <c r="Q18" i="10"/>
  <c r="O19" i="10"/>
  <c r="W19" i="10"/>
  <c r="Q19" i="10"/>
  <c r="S19" i="10"/>
  <c r="U19" i="10"/>
  <c r="K19" i="10"/>
  <c r="M19" i="10"/>
  <c r="I19" i="10"/>
  <c r="Q20" i="10"/>
  <c r="W20" i="10"/>
  <c r="W21" i="10"/>
  <c r="Q21" i="10"/>
  <c r="K21" i="10"/>
  <c r="M21" i="10"/>
  <c r="M22" i="10"/>
  <c r="U22" i="10"/>
  <c r="O22" i="10"/>
  <c r="W22" i="10"/>
  <c r="K22" i="10"/>
  <c r="Q22" i="10"/>
  <c r="S22" i="10"/>
  <c r="I22" i="10"/>
  <c r="K10" i="10"/>
  <c r="W10" i="10"/>
  <c r="M11" i="10"/>
  <c r="O11" i="10"/>
  <c r="W11" i="10"/>
  <c r="Q11" i="10"/>
  <c r="I11" i="10"/>
  <c r="S11" i="10"/>
  <c r="O12" i="10"/>
  <c r="S12" i="10"/>
  <c r="Q13" i="10"/>
  <c r="M13" i="10"/>
  <c r="I13" i="10"/>
  <c r="W13" i="10"/>
  <c r="O15" i="10"/>
  <c r="U14" i="10"/>
  <c r="K14" i="10"/>
  <c r="I15" i="10"/>
  <c r="W14" i="10"/>
  <c r="S15" i="10"/>
  <c r="W15" i="10"/>
  <c r="I7" i="10"/>
  <c r="U7" i="10"/>
  <c r="Q7" i="10"/>
  <c r="W7" i="10"/>
  <c r="S7" i="10"/>
  <c r="K7" i="10"/>
  <c r="M7" i="10"/>
  <c r="O7" i="10"/>
  <c r="O7" i="11" l="1"/>
  <c r="P7" i="11" s="1"/>
  <c r="S105" i="10"/>
  <c r="W105" i="10"/>
  <c r="I105" i="10"/>
  <c r="U105" i="10"/>
  <c r="K105" i="10"/>
  <c r="M134" i="10"/>
  <c r="Q134" i="10"/>
  <c r="U134" i="10"/>
  <c r="O134" i="10"/>
  <c r="K244" i="10"/>
  <c r="W244" i="10"/>
  <c r="M244" i="10"/>
  <c r="Q56" i="10"/>
  <c r="I56" i="10"/>
  <c r="I80" i="10"/>
  <c r="S80" i="10"/>
  <c r="Q80" i="10"/>
  <c r="O80" i="10"/>
  <c r="W80" i="10"/>
  <c r="W188" i="10"/>
  <c r="S188" i="10"/>
  <c r="I188" i="10"/>
  <c r="K188" i="10"/>
  <c r="M188" i="10"/>
  <c r="O188" i="10"/>
  <c r="U188" i="10"/>
  <c r="Q188" i="10"/>
  <c r="Q111" i="10"/>
  <c r="I111" i="10"/>
  <c r="K111" i="10"/>
  <c r="O111" i="10"/>
  <c r="U111" i="10"/>
  <c r="S111" i="10"/>
  <c r="O129" i="10"/>
  <c r="S129" i="10"/>
  <c r="W129" i="10"/>
  <c r="U129" i="10"/>
  <c r="Q129" i="10"/>
  <c r="M129" i="10"/>
  <c r="W23" i="10"/>
  <c r="M23" i="10"/>
  <c r="O23" i="10"/>
  <c r="U97" i="10"/>
  <c r="I97" i="10"/>
  <c r="O97" i="10"/>
  <c r="Q97" i="10"/>
  <c r="Q102" i="10"/>
  <c r="I102" i="10"/>
  <c r="K102" i="10"/>
  <c r="O102" i="10"/>
  <c r="U102" i="10"/>
  <c r="W102" i="10"/>
  <c r="U114" i="10"/>
  <c r="W114" i="10"/>
  <c r="I114" i="10"/>
  <c r="S127" i="10"/>
  <c r="I127" i="10"/>
  <c r="M127" i="10"/>
  <c r="W127" i="10"/>
  <c r="O127" i="10"/>
  <c r="K127" i="10"/>
  <c r="K142" i="10"/>
  <c r="S142" i="10"/>
  <c r="O142" i="10"/>
  <c r="I142" i="10"/>
  <c r="W27" i="10"/>
  <c r="I27" i="10"/>
  <c r="U27" i="10"/>
  <c r="Q27" i="10"/>
  <c r="O27" i="10"/>
  <c r="U17" i="10"/>
  <c r="K17" i="10"/>
  <c r="Q17" i="10"/>
  <c r="U39" i="10"/>
  <c r="Q39" i="10"/>
  <c r="W54" i="10"/>
  <c r="O54" i="10"/>
  <c r="O83" i="10"/>
  <c r="K83" i="10"/>
  <c r="M83" i="10"/>
  <c r="S83" i="10"/>
  <c r="W83" i="10"/>
  <c r="I83" i="10"/>
  <c r="U298" i="10"/>
  <c r="O298" i="10"/>
  <c r="I298" i="10"/>
  <c r="W291" i="10"/>
  <c r="U291" i="10"/>
  <c r="I294" i="10"/>
  <c r="S294" i="10"/>
  <c r="M310" i="10"/>
  <c r="S310" i="10"/>
  <c r="M313" i="10"/>
  <c r="Q313" i="10"/>
  <c r="I143" i="10"/>
  <c r="M143" i="10"/>
  <c r="S285" i="10"/>
  <c r="I242" i="10"/>
  <c r="U296" i="10"/>
  <c r="I282" i="10"/>
  <c r="O294" i="10"/>
  <c r="O123" i="10"/>
  <c r="M121" i="10"/>
  <c r="K307" i="10"/>
  <c r="O307" i="10"/>
  <c r="S181" i="10"/>
  <c r="K143" i="10"/>
  <c r="S259" i="10"/>
  <c r="K285" i="10"/>
  <c r="U310" i="10"/>
  <c r="U294" i="10"/>
  <c r="W262" i="10"/>
  <c r="M8" i="10"/>
  <c r="K8" i="10"/>
  <c r="U123" i="10"/>
  <c r="W8" i="10"/>
  <c r="W290" i="10"/>
  <c r="U290" i="10"/>
  <c r="I281" i="10"/>
  <c r="M281" i="10"/>
  <c r="O296" i="10"/>
  <c r="I296" i="10"/>
  <c r="O48" i="10"/>
  <c r="S48" i="10"/>
  <c r="I48" i="10"/>
  <c r="K48" i="10"/>
  <c r="M48" i="10"/>
  <c r="U48" i="10"/>
  <c r="Q48" i="10"/>
  <c r="W48" i="10"/>
  <c r="S223" i="10"/>
  <c r="M223" i="10"/>
  <c r="Q223" i="10"/>
  <c r="K223" i="10"/>
  <c r="U223" i="10"/>
  <c r="I223" i="10"/>
  <c r="O223" i="10"/>
  <c r="W223" i="10"/>
  <c r="W314" i="10"/>
  <c r="K314" i="10"/>
  <c r="Q314" i="10"/>
  <c r="M314" i="10"/>
  <c r="S314" i="10"/>
  <c r="I314" i="10"/>
  <c r="U314" i="10"/>
  <c r="O314" i="10"/>
  <c r="O95" i="10"/>
  <c r="Q95" i="10"/>
  <c r="I95" i="10"/>
  <c r="K95" i="10"/>
  <c r="U95" i="10"/>
  <c r="M95" i="10"/>
  <c r="S95" i="10"/>
  <c r="W95" i="10"/>
  <c r="S308" i="10"/>
  <c r="W308" i="10"/>
  <c r="U308" i="10"/>
  <c r="Q308" i="10"/>
  <c r="I308" i="10"/>
  <c r="M308" i="10"/>
  <c r="O308" i="10"/>
  <c r="K308" i="10"/>
  <c r="Q32" i="10"/>
  <c r="U32" i="10"/>
  <c r="O39" i="10"/>
  <c r="M39" i="10"/>
  <c r="Q63" i="10"/>
  <c r="M63" i="10"/>
  <c r="U72" i="10"/>
  <c r="O72" i="10"/>
  <c r="M81" i="10"/>
  <c r="Q81" i="10"/>
  <c r="I81" i="10"/>
  <c r="W84" i="10"/>
  <c r="I84" i="10"/>
  <c r="K84" i="10"/>
  <c r="S92" i="10"/>
  <c r="I92" i="10"/>
  <c r="M145" i="10"/>
  <c r="W145" i="10"/>
  <c r="U166" i="10"/>
  <c r="W166" i="10"/>
  <c r="W270" i="10"/>
  <c r="S270" i="10"/>
  <c r="U289" i="10"/>
  <c r="I289" i="10"/>
  <c r="K293" i="10"/>
  <c r="I293" i="10"/>
  <c r="W293" i="10"/>
  <c r="O303" i="10"/>
  <c r="K303" i="10"/>
  <c r="W303" i="10"/>
  <c r="Q306" i="10"/>
  <c r="M306" i="10"/>
  <c r="S306" i="10"/>
  <c r="O306" i="10"/>
  <c r="K12" i="10"/>
  <c r="Q10" i="10"/>
  <c r="U20" i="10"/>
  <c r="I23" i="10"/>
  <c r="K63" i="10"/>
  <c r="S72" i="10"/>
  <c r="O162" i="10"/>
  <c r="I219" i="10"/>
  <c r="I194" i="10"/>
  <c r="K173" i="10"/>
  <c r="Q303" i="10"/>
  <c r="Q289" i="10"/>
  <c r="W81" i="10"/>
  <c r="Q84" i="10"/>
  <c r="W28" i="10"/>
  <c r="I28" i="10"/>
  <c r="U33" i="10"/>
  <c r="W33" i="10"/>
  <c r="K37" i="10"/>
  <c r="M37" i="10"/>
  <c r="I43" i="10"/>
  <c r="W43" i="10"/>
  <c r="U46" i="10"/>
  <c r="O46" i="10"/>
  <c r="M49" i="10"/>
  <c r="Q49" i="10"/>
  <c r="O49" i="10"/>
  <c r="I49" i="10"/>
  <c r="W49" i="10"/>
  <c r="U51" i="10"/>
  <c r="W51" i="10"/>
  <c r="O56" i="10"/>
  <c r="M56" i="10"/>
  <c r="S66" i="10"/>
  <c r="O66" i="10"/>
  <c r="W69" i="10"/>
  <c r="S69" i="10"/>
  <c r="U76" i="10"/>
  <c r="K76" i="10"/>
  <c r="I108" i="10"/>
  <c r="K108" i="10"/>
  <c r="I115" i="10"/>
  <c r="W115" i="10"/>
  <c r="M115" i="10"/>
  <c r="S115" i="10"/>
  <c r="K115" i="10"/>
  <c r="O118" i="10"/>
  <c r="Q118" i="10"/>
  <c r="U124" i="10"/>
  <c r="M124" i="10"/>
  <c r="W128" i="10"/>
  <c r="S128" i="10"/>
  <c r="M130" i="10"/>
  <c r="W130" i="10"/>
  <c r="I136" i="10"/>
  <c r="K136" i="10"/>
  <c r="S141" i="10"/>
  <c r="O141" i="10"/>
  <c r="M147" i="10"/>
  <c r="K147" i="10"/>
  <c r="Q158" i="10"/>
  <c r="K158" i="10"/>
  <c r="I163" i="10"/>
  <c r="K163" i="10"/>
  <c r="M171" i="10"/>
  <c r="O171" i="10"/>
  <c r="U177" i="10"/>
  <c r="O177" i="10"/>
  <c r="K180" i="10"/>
  <c r="U180" i="10"/>
  <c r="U187" i="10"/>
  <c r="O187" i="10"/>
  <c r="S195" i="10"/>
  <c r="M195" i="10"/>
  <c r="U206" i="10"/>
  <c r="Q206" i="10"/>
  <c r="U211" i="10"/>
  <c r="O211" i="10"/>
  <c r="I215" i="10"/>
  <c r="K215" i="10"/>
  <c r="W215" i="10"/>
  <c r="O215" i="10"/>
  <c r="U238" i="10"/>
  <c r="K238" i="10"/>
  <c r="Q238" i="10"/>
  <c r="U241" i="10"/>
  <c r="W241" i="10"/>
  <c r="I244" i="10"/>
  <c r="Q244" i="10"/>
  <c r="S249" i="10"/>
  <c r="I249" i="10"/>
  <c r="O249" i="10"/>
  <c r="S252" i="10"/>
  <c r="W252" i="10"/>
  <c r="U252" i="10"/>
  <c r="Q252" i="10"/>
  <c r="U257" i="10"/>
  <c r="W257" i="10"/>
  <c r="K262" i="10"/>
  <c r="O262" i="10"/>
  <c r="M262" i="10"/>
  <c r="S262" i="10"/>
  <c r="S265" i="10"/>
  <c r="Q265" i="10"/>
  <c r="M265" i="10"/>
  <c r="W265" i="10"/>
  <c r="S268" i="10"/>
  <c r="M268" i="10"/>
  <c r="U268" i="10"/>
  <c r="Q268" i="10"/>
  <c r="O271" i="10"/>
  <c r="M271" i="10"/>
  <c r="U273" i="10"/>
  <c r="I273" i="10"/>
  <c r="W275" i="10"/>
  <c r="K275" i="10"/>
  <c r="W277" i="10"/>
  <c r="M277" i="10"/>
  <c r="S277" i="10"/>
  <c r="W285" i="10"/>
  <c r="O285" i="10"/>
  <c r="I295" i="10"/>
  <c r="U295" i="10"/>
  <c r="S295" i="10"/>
  <c r="W298" i="10"/>
  <c r="K298" i="10"/>
  <c r="W304" i="10"/>
  <c r="M304" i="10"/>
  <c r="Q304" i="10"/>
  <c r="U304" i="10"/>
  <c r="O309" i="10"/>
  <c r="M309" i="10"/>
  <c r="S309" i="10"/>
  <c r="U71" i="10"/>
  <c r="I71" i="10"/>
  <c r="S58" i="10"/>
  <c r="O58" i="10"/>
  <c r="I58" i="10"/>
  <c r="M79" i="10"/>
  <c r="I79" i="10"/>
  <c r="S79" i="10"/>
  <c r="Q79" i="10"/>
  <c r="W79" i="10"/>
  <c r="M88" i="10"/>
  <c r="W88" i="10"/>
  <c r="M99" i="10"/>
  <c r="W99" i="10"/>
  <c r="I152" i="10"/>
  <c r="Q152" i="10"/>
  <c r="O170" i="10"/>
  <c r="S170" i="10"/>
  <c r="Q170" i="10"/>
  <c r="K179" i="10"/>
  <c r="W179" i="10"/>
  <c r="U179" i="10"/>
  <c r="U183" i="10"/>
  <c r="I183" i="10"/>
  <c r="M190" i="10"/>
  <c r="Q190" i="10"/>
  <c r="U190" i="10"/>
  <c r="U198" i="10"/>
  <c r="O198" i="10"/>
  <c r="W237" i="10"/>
  <c r="M237" i="10"/>
  <c r="I237" i="10"/>
  <c r="O237" i="10"/>
  <c r="U281" i="10"/>
  <c r="W281" i="10"/>
  <c r="Q291" i="10"/>
  <c r="M291" i="10"/>
  <c r="S291" i="10"/>
  <c r="O291" i="10"/>
  <c r="S297" i="10"/>
  <c r="I297" i="10"/>
  <c r="M297" i="10"/>
  <c r="Q297" i="10"/>
  <c r="I300" i="10"/>
  <c r="Q300" i="10"/>
  <c r="U10" i="10"/>
  <c r="O20" i="10"/>
  <c r="O17" i="10"/>
  <c r="I24" i="10"/>
  <c r="O45" i="10"/>
  <c r="I39" i="10"/>
  <c r="M32" i="10"/>
  <c r="O63" i="10"/>
  <c r="M72" i="10"/>
  <c r="S99" i="10"/>
  <c r="O92" i="10"/>
  <c r="I179" i="10"/>
  <c r="M179" i="10"/>
  <c r="K162" i="10"/>
  <c r="Q173" i="10"/>
  <c r="Q145" i="10"/>
  <c r="S166" i="10"/>
  <c r="M300" i="10"/>
  <c r="K270" i="10"/>
  <c r="S281" i="10"/>
  <c r="O297" i="10"/>
  <c r="I306" i="10"/>
  <c r="M233" i="10"/>
  <c r="S81" i="10"/>
  <c r="I54" i="10"/>
  <c r="S54" i="10"/>
  <c r="S13" i="10"/>
  <c r="Q12" i="10"/>
  <c r="I10" i="10"/>
  <c r="U21" i="10"/>
  <c r="S20" i="10"/>
  <c r="M17" i="10"/>
  <c r="U23" i="10"/>
  <c r="M45" i="10"/>
  <c r="S37" i="10"/>
  <c r="S33" i="10"/>
  <c r="M51" i="10"/>
  <c r="K56" i="10"/>
  <c r="K54" i="10"/>
  <c r="I72" i="10"/>
  <c r="M69" i="10"/>
  <c r="Q76" i="10"/>
  <c r="O108" i="10"/>
  <c r="K99" i="10"/>
  <c r="Q92" i="10"/>
  <c r="M118" i="10"/>
  <c r="S202" i="10"/>
  <c r="I170" i="10"/>
  <c r="I190" i="10"/>
  <c r="O179" i="10"/>
  <c r="M177" i="10"/>
  <c r="I180" i="10"/>
  <c r="K141" i="10"/>
  <c r="W163" i="10"/>
  <c r="M152" i="10"/>
  <c r="W171" i="10"/>
  <c r="K128" i="10"/>
  <c r="W206" i="10"/>
  <c r="O166" i="10"/>
  <c r="O270" i="10"/>
  <c r="I134" i="10"/>
  <c r="S134" i="10"/>
  <c r="O35" i="10"/>
  <c r="M35" i="10"/>
  <c r="W68" i="10"/>
  <c r="Q68" i="10"/>
  <c r="M68" i="10"/>
  <c r="S162" i="10"/>
  <c r="I162" i="10"/>
  <c r="U173" i="10"/>
  <c r="W173" i="10"/>
  <c r="U194" i="10"/>
  <c r="W194" i="10"/>
  <c r="K209" i="10"/>
  <c r="O209" i="10"/>
  <c r="U219" i="10"/>
  <c r="W219" i="10"/>
  <c r="O233" i="10"/>
  <c r="K233" i="10"/>
  <c r="Q233" i="10"/>
  <c r="O287" i="10"/>
  <c r="I287" i="10"/>
  <c r="K287" i="10"/>
  <c r="S312" i="10"/>
  <c r="U312" i="10"/>
  <c r="I12" i="10"/>
  <c r="I17" i="10"/>
  <c r="S24" i="10"/>
  <c r="K23" i="10"/>
  <c r="K45" i="10"/>
  <c r="S35" i="10"/>
  <c r="S88" i="10"/>
  <c r="K92" i="10"/>
  <c r="S198" i="10"/>
  <c r="S145" i="10"/>
  <c r="Q209" i="10"/>
  <c r="K183" i="10"/>
  <c r="S289" i="10"/>
  <c r="M293" i="10"/>
  <c r="S59" i="10"/>
  <c r="K59" i="10"/>
  <c r="M15" i="10"/>
  <c r="O13" i="10"/>
  <c r="U12" i="10"/>
  <c r="M10" i="10"/>
  <c r="O21" i="10"/>
  <c r="I20" i="10"/>
  <c r="W17" i="10"/>
  <c r="Q24" i="10"/>
  <c r="U24" i="10"/>
  <c r="Q23" i="10"/>
  <c r="Q45" i="10"/>
  <c r="K43" i="10"/>
  <c r="K39" i="10"/>
  <c r="U37" i="10"/>
  <c r="K35" i="10"/>
  <c r="K33" i="10"/>
  <c r="O32" i="10"/>
  <c r="S46" i="10"/>
  <c r="I51" i="10"/>
  <c r="Q58" i="10"/>
  <c r="W58" i="10"/>
  <c r="I59" i="10"/>
  <c r="U56" i="10"/>
  <c r="U54" i="10"/>
  <c r="U63" i="10"/>
  <c r="M66" i="10"/>
  <c r="Q66" i="10"/>
  <c r="Q88" i="10"/>
  <c r="K88" i="10"/>
  <c r="Q99" i="10"/>
  <c r="M92" i="10"/>
  <c r="I202" i="10"/>
  <c r="W190" i="10"/>
  <c r="U215" i="10"/>
  <c r="M202" i="10"/>
  <c r="U202" i="10"/>
  <c r="M198" i="10"/>
  <c r="K198" i="10"/>
  <c r="O219" i="10"/>
  <c r="O136" i="10"/>
  <c r="K195" i="10"/>
  <c r="K177" i="10"/>
  <c r="O194" i="10"/>
  <c r="W158" i="10"/>
  <c r="O130" i="10"/>
  <c r="W180" i="10"/>
  <c r="W141" i="10"/>
  <c r="Q163" i="10"/>
  <c r="K152" i="10"/>
  <c r="I145" i="10"/>
  <c r="I211" i="10"/>
  <c r="I171" i="10"/>
  <c r="M209" i="10"/>
  <c r="Q147" i="10"/>
  <c r="W147" i="10"/>
  <c r="W187" i="10"/>
  <c r="K187" i="10"/>
  <c r="S206" i="10"/>
  <c r="O183" i="10"/>
  <c r="M166" i="10"/>
  <c r="W271" i="10"/>
  <c r="W289" i="10"/>
  <c r="K289" i="10"/>
  <c r="O275" i="10"/>
  <c r="W273" i="10"/>
  <c r="K273" i="10"/>
  <c r="U244" i="10"/>
  <c r="U300" i="10"/>
  <c r="M257" i="10"/>
  <c r="U285" i="10"/>
  <c r="Q285" i="10"/>
  <c r="K312" i="10"/>
  <c r="S298" i="10"/>
  <c r="M298" i="10"/>
  <c r="I241" i="10"/>
  <c r="K241" i="10"/>
  <c r="Q281" i="10"/>
  <c r="K281" i="10"/>
  <c r="S293" i="10"/>
  <c r="U297" i="10"/>
  <c r="I268" i="10"/>
  <c r="W309" i="10"/>
  <c r="I252" i="10"/>
  <c r="W238" i="10"/>
  <c r="K265" i="10"/>
  <c r="K306" i="10"/>
  <c r="U249" i="10"/>
  <c r="I291" i="10"/>
  <c r="O277" i="10"/>
  <c r="Q277" i="10"/>
  <c r="O304" i="10"/>
  <c r="Q262" i="10"/>
  <c r="U271" i="10"/>
  <c r="O28" i="10"/>
  <c r="S49" i="10"/>
  <c r="Q28" i="10"/>
  <c r="Q237" i="10"/>
  <c r="O68" i="10"/>
  <c r="I303" i="10"/>
  <c r="O81" i="10"/>
  <c r="U84" i="10"/>
  <c r="O84" i="10"/>
  <c r="Q124" i="10"/>
  <c r="K28" i="10"/>
  <c r="I233" i="10"/>
  <c r="Q8" i="10"/>
  <c r="U8" i="10"/>
  <c r="M89" i="10"/>
  <c r="K89" i="10"/>
  <c r="I89" i="10"/>
  <c r="I93" i="10"/>
  <c r="K93" i="10"/>
  <c r="W97" i="10"/>
  <c r="K97" i="10"/>
  <c r="M101" i="10"/>
  <c r="W101" i="10"/>
  <c r="Q105" i="10"/>
  <c r="M105" i="10"/>
  <c r="M110" i="10"/>
  <c r="W110" i="10"/>
  <c r="W113" i="10"/>
  <c r="U113" i="10"/>
  <c r="I116" i="10"/>
  <c r="S116" i="10"/>
  <c r="Q116" i="10"/>
  <c r="Q121" i="10"/>
  <c r="U121" i="10"/>
  <c r="I121" i="10"/>
  <c r="S121" i="10"/>
  <c r="M142" i="10"/>
  <c r="W142" i="10"/>
  <c r="Q144" i="10"/>
  <c r="I144" i="10"/>
  <c r="K154" i="10"/>
  <c r="I154" i="10"/>
  <c r="U164" i="10"/>
  <c r="Q164" i="10"/>
  <c r="M167" i="10"/>
  <c r="W167" i="10"/>
  <c r="O225" i="10"/>
  <c r="K225" i="10"/>
  <c r="S236" i="10"/>
  <c r="W236" i="10"/>
  <c r="U236" i="10"/>
  <c r="Q236" i="10"/>
  <c r="O239" i="10"/>
  <c r="S239" i="10"/>
  <c r="W239" i="10"/>
  <c r="U242" i="10"/>
  <c r="K242" i="10"/>
  <c r="I247" i="10"/>
  <c r="M247" i="10"/>
  <c r="S247" i="10"/>
  <c r="K247" i="10"/>
  <c r="M250" i="10"/>
  <c r="I250" i="10"/>
  <c r="W253" i="10"/>
  <c r="M253" i="10"/>
  <c r="I253" i="10"/>
  <c r="O253" i="10"/>
  <c r="U255" i="10"/>
  <c r="M255" i="10"/>
  <c r="I260" i="10"/>
  <c r="Q260" i="10"/>
  <c r="U266" i="10"/>
  <c r="S266" i="10"/>
  <c r="Q266" i="10"/>
  <c r="U282" i="10"/>
  <c r="S282" i="10"/>
  <c r="Q282" i="10"/>
  <c r="U316" i="10"/>
  <c r="Q316" i="10"/>
  <c r="G317" i="10"/>
  <c r="K15" i="10"/>
  <c r="U13" i="10"/>
  <c r="M12" i="10"/>
  <c r="K11" i="10"/>
  <c r="O10" i="10"/>
  <c r="S21" i="10"/>
  <c r="M20" i="10"/>
  <c r="U18" i="10"/>
  <c r="S17" i="10"/>
  <c r="K24" i="10"/>
  <c r="S23" i="10"/>
  <c r="U45" i="10"/>
  <c r="M43" i="10"/>
  <c r="S43" i="10"/>
  <c r="W39" i="10"/>
  <c r="S39" i="10"/>
  <c r="W37" i="10"/>
  <c r="W35" i="10"/>
  <c r="Q35" i="10"/>
  <c r="O33" i="10"/>
  <c r="W32" i="10"/>
  <c r="S32" i="10"/>
  <c r="I46" i="10"/>
  <c r="Q46" i="10"/>
  <c r="S51" i="10"/>
  <c r="K58" i="10"/>
  <c r="U59" i="10"/>
  <c r="S56" i="10"/>
  <c r="W56" i="10"/>
  <c r="Q54" i="10"/>
  <c r="M54" i="10"/>
  <c r="S63" i="10"/>
  <c r="W72" i="10"/>
  <c r="I69" i="10"/>
  <c r="I66" i="10"/>
  <c r="U66" i="10"/>
  <c r="S71" i="10"/>
  <c r="W71" i="10"/>
  <c r="O76" i="10"/>
  <c r="O89" i="10"/>
  <c r="S89" i="10"/>
  <c r="I110" i="10"/>
  <c r="S110" i="10"/>
  <c r="O88" i="10"/>
  <c r="S108" i="10"/>
  <c r="W108" i="10"/>
  <c r="O105" i="10"/>
  <c r="U101" i="10"/>
  <c r="O99" i="10"/>
  <c r="S97" i="10"/>
  <c r="M97" i="10"/>
  <c r="S93" i="10"/>
  <c r="O93" i="10"/>
  <c r="W92" i="10"/>
  <c r="S113" i="10"/>
  <c r="I118" i="10"/>
  <c r="S118" i="10"/>
  <c r="W170" i="10"/>
  <c r="U170" i="10"/>
  <c r="K190" i="10"/>
  <c r="W134" i="10"/>
  <c r="K134" i="10"/>
  <c r="O202" i="10"/>
  <c r="W202" i="10"/>
  <c r="W198" i="10"/>
  <c r="Q198" i="10"/>
  <c r="Q162" i="10"/>
  <c r="M219" i="10"/>
  <c r="M136" i="10"/>
  <c r="Q195" i="10"/>
  <c r="W177" i="10"/>
  <c r="Q177" i="10"/>
  <c r="M194" i="10"/>
  <c r="O158" i="10"/>
  <c r="S130" i="10"/>
  <c r="W225" i="10"/>
  <c r="M180" i="10"/>
  <c r="O180" i="10"/>
  <c r="M164" i="10"/>
  <c r="I141" i="10"/>
  <c r="Q141" i="10"/>
  <c r="S163" i="10"/>
  <c r="U163" i="10"/>
  <c r="M173" i="10"/>
  <c r="S154" i="10"/>
  <c r="O154" i="10"/>
  <c r="W152" i="10"/>
  <c r="S152" i="10"/>
  <c r="K145" i="10"/>
  <c r="S211" i="10"/>
  <c r="U171" i="10"/>
  <c r="Q171" i="10"/>
  <c r="U209" i="10"/>
  <c r="S147" i="10"/>
  <c r="U147" i="10"/>
  <c r="O128" i="10"/>
  <c r="M187" i="10"/>
  <c r="Q187" i="10"/>
  <c r="U142" i="10"/>
  <c r="Q142" i="10"/>
  <c r="I206" i="10"/>
  <c r="K206" i="10"/>
  <c r="S167" i="10"/>
  <c r="M183" i="10"/>
  <c r="Q166" i="10"/>
  <c r="K166" i="10"/>
  <c r="W255" i="10"/>
  <c r="Q255" i="10"/>
  <c r="K255" i="10"/>
  <c r="S287" i="10"/>
  <c r="M287" i="10"/>
  <c r="W295" i="10"/>
  <c r="Q271" i="10"/>
  <c r="K271" i="10"/>
  <c r="S271" i="10"/>
  <c r="M295" i="10"/>
  <c r="O279" i="10"/>
  <c r="O289" i="10"/>
  <c r="M275" i="10"/>
  <c r="U275" i="10"/>
  <c r="O260" i="10"/>
  <c r="S260" i="10"/>
  <c r="M316" i="10"/>
  <c r="O273" i="10"/>
  <c r="O244" i="10"/>
  <c r="S244" i="10"/>
  <c r="O300" i="10"/>
  <c r="S300" i="10"/>
  <c r="Q257" i="10"/>
  <c r="S257" i="10"/>
  <c r="M285" i="10"/>
  <c r="W242" i="10"/>
  <c r="Q242" i="10"/>
  <c r="U250" i="10"/>
  <c r="I312" i="10"/>
  <c r="Q312" i="10"/>
  <c r="Q298" i="10"/>
  <c r="I270" i="10"/>
  <c r="U270" i="10"/>
  <c r="O241" i="10"/>
  <c r="O281" i="10"/>
  <c r="U253" i="10"/>
  <c r="O293" i="10"/>
  <c r="Q293" i="10"/>
  <c r="K297" i="10"/>
  <c r="K282" i="10"/>
  <c r="M282" i="10"/>
  <c r="K268" i="10"/>
  <c r="K309" i="10"/>
  <c r="K266" i="10"/>
  <c r="M266" i="10"/>
  <c r="K252" i="10"/>
  <c r="O238" i="10"/>
  <c r="I265" i="10"/>
  <c r="W306" i="10"/>
  <c r="M249" i="10"/>
  <c r="I236" i="10"/>
  <c r="K291" i="10"/>
  <c r="U277" i="10"/>
  <c r="I304" i="10"/>
  <c r="U262" i="10"/>
  <c r="O113" i="10"/>
  <c r="O121" i="10"/>
  <c r="I271" i="10"/>
  <c r="W121" i="10"/>
  <c r="O8" i="10"/>
  <c r="K79" i="10"/>
  <c r="O124" i="10"/>
  <c r="W116" i="10"/>
  <c r="M116" i="10"/>
  <c r="K237" i="10"/>
  <c r="U68" i="10"/>
  <c r="I68" i="10"/>
  <c r="U303" i="10"/>
  <c r="U81" i="10"/>
  <c r="S84" i="10"/>
  <c r="O79" i="10"/>
  <c r="U28" i="10"/>
  <c r="S233" i="10"/>
  <c r="K27" i="10"/>
  <c r="M27" i="10"/>
  <c r="S27" i="10"/>
  <c r="S31" i="10"/>
  <c r="O31" i="10"/>
  <c r="U42" i="10"/>
  <c r="I42" i="10"/>
  <c r="S50" i="10"/>
  <c r="O50" i="10"/>
  <c r="M53" i="10"/>
  <c r="O53" i="10"/>
  <c r="U55" i="10"/>
  <c r="K55" i="10"/>
  <c r="U58" i="10"/>
  <c r="M60" i="10"/>
  <c r="Q60" i="10"/>
  <c r="U65" i="10"/>
  <c r="Q65" i="10"/>
  <c r="O70" i="10"/>
  <c r="S70" i="10"/>
  <c r="S75" i="10"/>
  <c r="W75" i="10"/>
  <c r="Q91" i="10"/>
  <c r="K91" i="10"/>
  <c r="S102" i="10"/>
  <c r="M102" i="10"/>
  <c r="M111" i="10"/>
  <c r="W111" i="10"/>
  <c r="K114" i="10"/>
  <c r="S114" i="10"/>
  <c r="O114" i="10"/>
  <c r="Q114" i="10"/>
  <c r="M114" i="10"/>
  <c r="M120" i="10"/>
  <c r="S120" i="10"/>
  <c r="U120" i="10"/>
  <c r="W123" i="10"/>
  <c r="I123" i="10"/>
  <c r="S123" i="10"/>
  <c r="M123" i="10"/>
  <c r="U127" i="10"/>
  <c r="Q127" i="10"/>
  <c r="K129" i="10"/>
  <c r="I129" i="10"/>
  <c r="Q132" i="10"/>
  <c r="K132" i="10"/>
  <c r="U137" i="10"/>
  <c r="Q137" i="10"/>
  <c r="U150" i="10"/>
  <c r="I150" i="10"/>
  <c r="M156" i="10"/>
  <c r="W156" i="10"/>
  <c r="W169" i="10"/>
  <c r="K169" i="10"/>
  <c r="O172" i="10"/>
  <c r="K172" i="10"/>
  <c r="S176" i="10"/>
  <c r="I176" i="10"/>
  <c r="U181" i="10"/>
  <c r="K181" i="10"/>
  <c r="I185" i="10"/>
  <c r="W185" i="10"/>
  <c r="O192" i="10"/>
  <c r="K192" i="10"/>
  <c r="S197" i="10"/>
  <c r="I197" i="10"/>
  <c r="O205" i="10"/>
  <c r="K205" i="10"/>
  <c r="I212" i="10"/>
  <c r="K212" i="10"/>
  <c r="O218" i="10"/>
  <c r="K218" i="10"/>
  <c r="O226" i="10"/>
  <c r="U226" i="10"/>
  <c r="W226" i="10"/>
  <c r="U230" i="10"/>
  <c r="K230" i="10"/>
  <c r="W233" i="10"/>
  <c r="K240" i="10"/>
  <c r="W240" i="10"/>
  <c r="O240" i="10"/>
  <c r="W245" i="10"/>
  <c r="I245" i="10"/>
  <c r="I251" i="10"/>
  <c r="S251" i="10"/>
  <c r="Q251" i="10"/>
  <c r="W258" i="10"/>
  <c r="K258" i="10"/>
  <c r="S261" i="10"/>
  <c r="O261" i="10"/>
  <c r="M263" i="10"/>
  <c r="Q263" i="10"/>
  <c r="Q283" i="10"/>
  <c r="U283" i="10"/>
  <c r="W286" i="10"/>
  <c r="S286" i="10"/>
  <c r="W302" i="10"/>
  <c r="I302" i="10"/>
  <c r="S305" i="10"/>
  <c r="I305" i="10"/>
  <c r="O305" i="10"/>
  <c r="O311" i="10"/>
  <c r="Q311" i="10"/>
  <c r="W64" i="10"/>
  <c r="M64" i="10"/>
  <c r="I64" i="10"/>
  <c r="K80" i="10"/>
  <c r="U80" i="10"/>
  <c r="M80" i="10"/>
  <c r="U83" i="10"/>
  <c r="Q83" i="10"/>
  <c r="Q85" i="10"/>
  <c r="S85" i="10"/>
  <c r="W234" i="10"/>
  <c r="M234" i="10"/>
  <c r="W248" i="10"/>
  <c r="M248" i="10"/>
  <c r="U264" i="10"/>
  <c r="M264" i="10"/>
  <c r="S276" i="10"/>
  <c r="W276" i="10"/>
  <c r="M278" i="10"/>
  <c r="O278" i="10"/>
  <c r="Q280" i="10"/>
  <c r="W280" i="10"/>
  <c r="Q290" i="10"/>
  <c r="M290" i="10"/>
  <c r="S292" i="10"/>
  <c r="W292" i="10"/>
  <c r="K294" i="10"/>
  <c r="W294" i="10"/>
  <c r="Q296" i="10"/>
  <c r="W296" i="10"/>
  <c r="K29" i="10"/>
  <c r="I29" i="10"/>
  <c r="O317" i="10"/>
  <c r="P25" i="11" l="1"/>
  <c r="K317" i="10"/>
  <c r="S317" i="10"/>
  <c r="W317" i="10"/>
  <c r="I317" i="10"/>
  <c r="Q317" i="10"/>
  <c r="M317" i="10"/>
  <c r="U317" i="10"/>
  <c r="Q7" i="11" l="1"/>
  <c r="P54" i="11" s="1"/>
  <c r="X317" i="10"/>
</calcChain>
</file>

<file path=xl/sharedStrings.xml><?xml version="1.0" encoding="utf-8"?>
<sst xmlns="http://schemas.openxmlformats.org/spreadsheetml/2006/main" count="1046" uniqueCount="659">
  <si>
    <t>GRUPO DE OPERACIÓN  Y MANTENIMIENTO DE INFRAESTRUCTURA AMBIENTAL SAS ZOMAC</t>
  </si>
  <si>
    <t>ÍTEM</t>
  </si>
  <si>
    <t>DESCRIPCIÓN</t>
  </si>
  <si>
    <t>UNIDAD DE MEDIDA</t>
  </si>
  <si>
    <t>CANTIDAD</t>
  </si>
  <si>
    <t>VALOR UNITARIO DE REFERENCIA ANTES DE IVA</t>
  </si>
  <si>
    <t>VALOR IVA (Según Aplique)</t>
  </si>
  <si>
    <t>VALOR UNITARIO DE REFERENCIA INCLUIDO IVA (Según Aplique)</t>
  </si>
  <si>
    <t>DIC</t>
  </si>
  <si>
    <t>VALOR EJECUTADO
DICIEMBRE</t>
  </si>
  <si>
    <t>ENE</t>
  </si>
  <si>
    <t>VALOR EJECUTADO
ENERO</t>
  </si>
  <si>
    <t>FEB</t>
  </si>
  <si>
    <t>VALOR EJECUTADO
FEBRERO</t>
  </si>
  <si>
    <t>MAR</t>
  </si>
  <si>
    <t>VALOR EJECUTADO
MARZO</t>
  </si>
  <si>
    <t>ABR</t>
  </si>
  <si>
    <t>VALOR EJECUTADO
ABRIL</t>
  </si>
  <si>
    <t>MAY</t>
  </si>
  <si>
    <t>VALOR EJECUTADO
MAYO</t>
  </si>
  <si>
    <t>JUN</t>
  </si>
  <si>
    <t>VALOR EJECUTADO
JUNIO</t>
  </si>
  <si>
    <t>JUL</t>
  </si>
  <si>
    <t>VALOR EJECUTADO 
JULIO</t>
  </si>
  <si>
    <t xml:space="preserve">• LOTE 2: GRUPO AÉREO DEL ORIENTE – MARANDÚA (VICHADA) </t>
  </si>
  <si>
    <t>VIGENCIA 2025 - 2026</t>
  </si>
  <si>
    <t>PROYECCIÓN EJECUCIÓN DE ACTIVIDADES GRUPO AÉREO DEL ORIENTE</t>
  </si>
  <si>
    <t>SISTEMA DE BOMBEO Y DOSIFICACION</t>
  </si>
  <si>
    <t>1.1</t>
  </si>
  <si>
    <t>MORICHE SECTOR BRAVO</t>
  </si>
  <si>
    <t>1.1.1.</t>
  </si>
  <si>
    <t>Mantenimiento de electrobomba tipo lapicero de 5.0 HP para la captación de agua. Incluye tablero eléctrico.</t>
  </si>
  <si>
    <t>UN</t>
  </si>
  <si>
    <t>1.1.2.</t>
  </si>
  <si>
    <t>Mantenimiento de electrobomba tipo lapicero de 7.5 HP para la captación de agua. Incluye tablero eléctrico.</t>
  </si>
  <si>
    <t>1.2.</t>
  </si>
  <si>
    <t>Planta de Tratamiento de Agua Potable Principal</t>
  </si>
  <si>
    <t>1.2.1.</t>
  </si>
  <si>
    <t>Mantenimiento de electrobomba de 7.5 HP para el bombeo de agua a los tanques elevados de almacenamiento de la Unidad. Incluye tablero eléctrico.</t>
  </si>
  <si>
    <t>1.2.2.</t>
  </si>
  <si>
    <t>Mantenimiento de electrobomba sumergible de 1 HP para el bombeo de agua del tanque de reserva al tanque principal de la PTAP. Incluye tablero eléctrico.</t>
  </si>
  <si>
    <t>1.2.3.</t>
  </si>
  <si>
    <t>Mantenimiento de blower de 0,5 HP. Incluye tablero eléctrico.</t>
  </si>
  <si>
    <t>1.2.4.</t>
  </si>
  <si>
    <t xml:space="preserve">Mantenimiento de bomba dosificadora CHEM-FEED Modelo C-660P-115VAC. Incluye instalación de tubería de protección de cables eléctricos en material coraza. </t>
  </si>
  <si>
    <t>1.2.5.</t>
  </si>
  <si>
    <t xml:space="preserve">Mantenimiento preventivo de tanque hidroneumático de 100 litros. </t>
  </si>
  <si>
    <t>1.2.6.</t>
  </si>
  <si>
    <t>Reemplazo, instalación y puesta en correcto funcionamiento de 10 metros de manguera de dosificación para la cloración, coagulación y regulación de pH del agua con las siguientes características: Diámetro 8 mm y material polietileno.</t>
  </si>
  <si>
    <t>1.3.</t>
  </si>
  <si>
    <t>Planta de Tratamiento de Agua Potable Delta</t>
  </si>
  <si>
    <t>1.3.1.</t>
  </si>
  <si>
    <t>Mantenimiento de electrobomba de 20 HP para el bombeo de agua desde la bocatoma hasta el sistema de tratamiento. Incluye tablero eléctrico.</t>
  </si>
  <si>
    <t>1.3.2.</t>
  </si>
  <si>
    <t>Mantenimiento de electrobomba de 1.0 HP para el bombeo de agua desde el sistema de filtración hasta los tanques de almacenamiento elevados. Incluye tablero eléctrico.</t>
  </si>
  <si>
    <t>1.3.3.</t>
  </si>
  <si>
    <t>Mantenimiento de electrobomba de 1.5 HP para la distribución de agua. Incluye tablero eléctrico.</t>
  </si>
  <si>
    <t>1.3.4.</t>
  </si>
  <si>
    <t>1.3.5.</t>
  </si>
  <si>
    <t xml:space="preserve">Mantenimiento de bomba dosificadora CHEM-FEED Modelo C-660P-115VAC. </t>
  </si>
  <si>
    <t>1.3.6</t>
  </si>
  <si>
    <t>Mantenimiento preventivo de tanque hidroneumático de 100 litros.</t>
  </si>
  <si>
    <t>1.3.7</t>
  </si>
  <si>
    <t>Reemplazo, instalación y puesta en correcto funcionamiento de 10 metros de manguera de dosificación para la cloración, coagulación y regulación de pH del agua con las siguientes características: Diámetro 8" y material polietileno.</t>
  </si>
  <si>
    <t>1.3.8.</t>
  </si>
  <si>
    <t>Reemplazo, instalación y puesta en correcto funcionamiento de tablero eléctrico y protección, diseñado específicamente para operar de manera segura, eficiente y confiable los equipos electromecánicos de la Planta de Tratamiento de Agua Potable, conforme al Reglamento Técnico de Instalaciones Eléctricas – RETIE.</t>
  </si>
  <si>
    <t>1.4.</t>
  </si>
  <si>
    <t>Planta de Tratamiento de Agua Potable Radar</t>
  </si>
  <si>
    <t>1.4.1.</t>
  </si>
  <si>
    <t>Mantenimiento de electrobomba de 1.5 HP para el bombeo de agua del sistema de filtración. Incluye tablero eléctrico.</t>
  </si>
  <si>
    <t>1.4.2.</t>
  </si>
  <si>
    <t>Mantenimiento de electrobomba de 5 HP para la distribución de agua. Incluye tablero eléctrico.</t>
  </si>
  <si>
    <t>1.4.3.</t>
  </si>
  <si>
    <t xml:space="preserve">Mantenimiento de motorreductor de 2 HP para agitación de productos químicos con sistema de transmisión mecánica de cadena y piñones. Incluye reemplazo del eje del agitador, el cual debe ser fabricado en acero inoxidable, con un diámetro de 1 ¼ pulgadas y una longitud de 1,60 metros, y entregado en configuración gemela (dos unidades idénticas). </t>
  </si>
  <si>
    <t>1.4.4.</t>
  </si>
  <si>
    <t>1.5.</t>
  </si>
  <si>
    <t>Planta de Tratamiento de Agua Residual Principal</t>
  </si>
  <si>
    <t>1.5.1.</t>
  </si>
  <si>
    <t>Mantenimiento de bomba sumergible de 7.5 HP para el bombeo de agua del pozo eyector. Incluye tablero eléctrico.</t>
  </si>
  <si>
    <t>1.5.2.</t>
  </si>
  <si>
    <t>Mantenimiento de electrobomba de 5.0 HP para la purga de lodos. Incluye tablero eléctrico.</t>
  </si>
  <si>
    <t>1.5.3.</t>
  </si>
  <si>
    <t>Mantenimiento de electrobomba de 5.0 HP tipo monobloque de la piscina de oxidación para el bombeo de agua al campo de aspersión. Incluye tablero eléctrico.</t>
  </si>
  <si>
    <t>1.5.4.</t>
  </si>
  <si>
    <t>Mantenimiento de bomba sumergible de 5.0 HP de respaldo del pozo eyector. Incluye tablero eléctrico.</t>
  </si>
  <si>
    <t>1.5.5.</t>
  </si>
  <si>
    <t>Mantenimiento de bomba sumergible de 3.0 HP de respaldo para la laguna de oxidación. Incluye tablero eléctrico.</t>
  </si>
  <si>
    <t>1.6.</t>
  </si>
  <si>
    <t>Planta de Tratamiento de Agua Residual Bravo</t>
  </si>
  <si>
    <t>1.6.1.</t>
  </si>
  <si>
    <t>Mantenimiento de electrobomba sumergible de 2.0 HP trifásica para el bombeo de agua del pozo eyector. Incluye tablero eléctrico.</t>
  </si>
  <si>
    <t>1.6.2.</t>
  </si>
  <si>
    <t>Mantenimiento de electrobomba sumergible de 1.0 HP trifásica para tanque de igualación y homogenización y retorno de lodos. Incluye tablero eléctrico.</t>
  </si>
  <si>
    <t>1.6.3.</t>
  </si>
  <si>
    <t>Mantenimiento de electrobomba de 1.0 HP monofásica para el bombeo de agua al campo de aspersión. Incluye tablero eléctrico.</t>
  </si>
  <si>
    <t>1.6.4.</t>
  </si>
  <si>
    <t>Mantenimiento de blower de 1.7 HP. Incluye tablero eléctrico.</t>
  </si>
  <si>
    <t>1.7.</t>
  </si>
  <si>
    <t>Planta de Tratamiento de Agua Residual Delta</t>
  </si>
  <si>
    <t>1.7.1.</t>
  </si>
  <si>
    <t>Mantenimiento de electrobomba sumergible de 1.0 HP para el bombeo de agua del pozo eyector. Incluye tablero eléctrico.</t>
  </si>
  <si>
    <t>1.7.2.</t>
  </si>
  <si>
    <t>Mantenimiento de electrobomba de 0.5 HP monofásica para el manejo de espumas, recirculación y rotación. Incluye tablero eléctrico.</t>
  </si>
  <si>
    <t>1.7.3.</t>
  </si>
  <si>
    <t>Mantenimiento de electrobomba de 0.5 HP para el sistema de filtración. Incluye tablero eléctrico.</t>
  </si>
  <si>
    <t>1.7.4.</t>
  </si>
  <si>
    <t>Mantenimiento de electrobomba de 0.5 HP para el bombeo de agua al campo de aspersión. Incluye tablero eléctrico.</t>
  </si>
  <si>
    <t>1.7.5.</t>
  </si>
  <si>
    <t>1.8.</t>
  </si>
  <si>
    <t>Planta de Tratamiento de Agua Residual Radar</t>
  </si>
  <si>
    <t>1.8.1.</t>
  </si>
  <si>
    <t>Mantenimiento de electrobomba sumergible de 0.5 HP para el bombeo de agua del pozo eyector. Incluye tablero eléctrico.</t>
  </si>
  <si>
    <t>1.8.2.</t>
  </si>
  <si>
    <t>1.8.3.</t>
  </si>
  <si>
    <t>Mantenimiento de electrobomba sumergible de 1.0 HP para recirculación en tanque de estabilización. Incluye tablero eléctrico.</t>
  </si>
  <si>
    <t>1.8.4.</t>
  </si>
  <si>
    <t xml:space="preserve">Reemplazo, instalación y puesta en correcto funcionamiento de diferencial manual mecánico con capacidad de 0,5 toneladas (500 Kg), destinado a la extracción y mantenimiento de la electrobomba ubicada en el pozo eyector. El equipo deberá ser nuevo, de uso industrial, contar con certificación de carga y cumplir con las normas técnicas de seguridad aplicables (ANSI/ASME B30.16 o equivalente). </t>
  </si>
  <si>
    <t>1.9.</t>
  </si>
  <si>
    <t>Planta de Tratamiento de Lixiviados</t>
  </si>
  <si>
    <t>1.9.1.</t>
  </si>
  <si>
    <t>1.9.2.</t>
  </si>
  <si>
    <t>Mantenimiento de electrobomba de 0.5 HP para el movimiento de agua entre tanques de sedimentación. Incluye tablero eléctrico.</t>
  </si>
  <si>
    <t>1.9.3.</t>
  </si>
  <si>
    <t>1.9.4.</t>
  </si>
  <si>
    <t xml:space="preserve">Mantenimiento de bomba dosificadora Dosivac Milenio Modelo 130 con caudal máximo 13 L/h  </t>
  </si>
  <si>
    <t>1.10.</t>
  </si>
  <si>
    <t>Centro de entrenamiento acuático</t>
  </si>
  <si>
    <t>1.10.1.</t>
  </si>
  <si>
    <t>Mantenimiento de blower de 2.0 HP para piscina. Incluye tablero eléctrico, instalación de filtro de aire, limpieza de turbina, limpieza de embobinado y aplicación de desplazador de humedad.</t>
  </si>
  <si>
    <t>1.10.2.</t>
  </si>
  <si>
    <t>Mantenimiento de blower de 1.5 HP de respaldo. Incluye instalación de filtro de aire, limpieza de turbina, limpieza de embobinado y aplicación de desplazador de humedad.</t>
  </si>
  <si>
    <t>1.10.3.</t>
  </si>
  <si>
    <t>Mantenimiento de electrobomba autosebante de 7.5 HP para filtración. Incluye tablero eléctrico con instalación y puesta en correcto funcionamiento de temporizador.</t>
  </si>
  <si>
    <t>1.10.4.</t>
  </si>
  <si>
    <t>Mantenimiento de electrobomba autosebante de 5.0 HP para filtración. Incluye tablero eléctrico.</t>
  </si>
  <si>
    <t>1.11.</t>
  </si>
  <si>
    <t>Embotelladora de agua</t>
  </si>
  <si>
    <t>1.11.1.</t>
  </si>
  <si>
    <t xml:space="preserve">Mantenimiento preventivo de tanque hidroneumático de 200 litros para llenado de tanque de agua tratada. </t>
  </si>
  <si>
    <t>1.11.2.</t>
  </si>
  <si>
    <t>Mantenimiento de electrobomba de 3.0 HP para llenado de tanque de agua tratada. Incluye tablero eléctrico.</t>
  </si>
  <si>
    <t>1.11.3.</t>
  </si>
  <si>
    <t>Mantenimiento de compresor K-MAX 2010-500 F</t>
  </si>
  <si>
    <t>1.11.4.</t>
  </si>
  <si>
    <t xml:space="preserve">Mantenimiento de bomba de alta presión multi etapas de 3.0 HP del sistema de osmosis inversa IHM Referencia 31932. </t>
  </si>
  <si>
    <t>1.11.5.</t>
  </si>
  <si>
    <t xml:space="preserve">Mantenimiento de tablero eléctrico del sistema de osmosis inversa IHM Referencia 31932. </t>
  </si>
  <si>
    <t>1.11.6.</t>
  </si>
  <si>
    <t>Mantenimiento de bomba dosificadora de cloro CHEM-FEED Modelo C-660P-115VAC.</t>
  </si>
  <si>
    <t>1.11.7.</t>
  </si>
  <si>
    <t>Reemplazo, instalación y puesta en correcto funcionamiento de 3 metros de manguera de dosificación de cloro: Diámetro 1/4" y material polietileno.</t>
  </si>
  <si>
    <t>1.11.8.</t>
  </si>
  <si>
    <t>Mantenimiento de electrobomba de 0.5 HP para bombeo de agua en embotelladora grande. Incluye tablero eléctrico.</t>
  </si>
  <si>
    <t>1.11.9.</t>
  </si>
  <si>
    <t xml:space="preserve">Mantenimiento de motor de banda transportadora de embotelladora pequeña de 1.0 HP. Incluye tablero eléctrico y lubricación del reductor. </t>
  </si>
  <si>
    <t>1.11.10.</t>
  </si>
  <si>
    <t>Mantenimiento de electrobomba de llenado de embotelladora pequeña de 1.0 HP. Incluye tablero eléctrico y cambio, instalación y puesta en correcto funcionamiento de retenedor y loza de retenedor.</t>
  </si>
  <si>
    <t>1.11.11.</t>
  </si>
  <si>
    <t xml:space="preserve">Mantenimiento de electrobomba de máquina embolsadora de 1.0 HP. Incluye cambio, instalación y puesta en correcto funcionamiento de retenedor y loza de retenedor. </t>
  </si>
  <si>
    <t>1.12.</t>
  </si>
  <si>
    <t>Red hidrosanitaria</t>
  </si>
  <si>
    <t>1.12.1.</t>
  </si>
  <si>
    <t>Mantenimiento de electrobomba sumergible de 1.5 HP trifásica para el bombeo de agua residual del sector bomberos. Incluye tablero eléctrico.</t>
  </si>
  <si>
    <t>1.12.2.</t>
  </si>
  <si>
    <t>Mantenimiento de electrobomba de 3.0 HP para el bombeo de agua potable a la torre de control. Incluye tablero eléctrico.</t>
  </si>
  <si>
    <t>1.12.3.</t>
  </si>
  <si>
    <t>1.13.</t>
  </si>
  <si>
    <t>Casino militar</t>
  </si>
  <si>
    <t>1.13.1.</t>
  </si>
  <si>
    <t>Mantenimiento de electrobomba de 1.0 HP. Incluye tablero eléctrico.</t>
  </si>
  <si>
    <t>1.13.2.</t>
  </si>
  <si>
    <t>Mantenimiento preventivo de tanque hidroneumático de 100 litros. Incluye limpieza, suministro y cambio de un (01) presostato, garantizando que esté configurado correctamente para mantener la presión dentro de los valores recomendados, calibración con aire y aplicación de pintura anticorrosiva del color existente. Se debe garantizar su correcto funcionamiento.</t>
  </si>
  <si>
    <t>1.13.3.</t>
  </si>
  <si>
    <t xml:space="preserve">Reemplazo, instalación y puesta en correcto funcionamiento de las mangueras flexibles en acero inoxidable de conexión hidráulica: 02 mangueras de 60 cm y 01 manguera de 1 metro, incluyendo racores, uniones y empaques, garantizando presión, estanqueidad y resistencia química. </t>
  </si>
  <si>
    <t>1.14.</t>
  </si>
  <si>
    <t>Rancho de tropa</t>
  </si>
  <si>
    <t>1.14.1.</t>
  </si>
  <si>
    <t>1.14.2.</t>
  </si>
  <si>
    <t>1.14.3.</t>
  </si>
  <si>
    <t>Reemplazo, instalación y puesta en correcto funcionamiento de las mangueras flexibles en acero inoxidable de conexión hidráulica, incluyendo racores, uniones y empaques, garantizando presión, estanqueidad y resistencia química. El contratista deberá suministrar mangueras de igual longitud y diámetro a las existentes.</t>
  </si>
  <si>
    <t>SISTEMAS DE FILTRACIÓN</t>
  </si>
  <si>
    <t>2.1.</t>
  </si>
  <si>
    <t>2.1.1.</t>
  </si>
  <si>
    <t xml:space="preserve">Cambio del material filtrante con las siguientes características del lecho: 200 Kg de grava de 5 mm, 200 Kg de arena sílice de 3 mm, 200 Kg de antracita y 200 Kg de carbón activado. </t>
  </si>
  <si>
    <t>2.1.2.</t>
  </si>
  <si>
    <t xml:space="preserve">Lijado y remoción de pintura actual del compartimiento de filtración para aplicación de pintura epóxica anticorrosiva de color azul en la estructura externa, incluyendo red de tubería, y gel coat blanco en la estructura interna. </t>
  </si>
  <si>
    <t>2.2.</t>
  </si>
  <si>
    <t>2.2.1.</t>
  </si>
  <si>
    <t xml:space="preserve">Cambio del material filtrante con las siguientes características del lecho: 700 Kg de grava de 5 mm, 500 Kg de arena sílice de 3 mm y 175 Kg de carbón activado. </t>
  </si>
  <si>
    <t>2.2.2.</t>
  </si>
  <si>
    <t xml:space="preserve">Lijado y remoción de pintura actual del tanque de filtración de 1 m3 para aplicación de pintura epóxica anticorrosiva de color azul en la estructura externa, incluyendo red de tubería. </t>
  </si>
  <si>
    <t>2.2.3.</t>
  </si>
  <si>
    <t xml:space="preserve">Mantenimiento de las 06 válvulas del sistema de filtración de 2” (04 válvulas) y 1 ½” (02 válvulas). Incluye desmonte, limpieza, lubricación, cambio de tornillos que se encuentren en mal estado por unos en material de acero inoxidable (si aplica). </t>
  </si>
  <si>
    <t>2.3.</t>
  </si>
  <si>
    <t>2.3.1.</t>
  </si>
  <si>
    <t xml:space="preserve">Cambio del material filtrante con las siguientes características del lecho: 100 Kg de grava de 5 mm, 100 Kg de arena sílice de 3 mm y 100 Kg de carbón activado. </t>
  </si>
  <si>
    <t>2.3.2.</t>
  </si>
  <si>
    <t xml:space="preserve">Lijado y remoción de pintura actual de las dos (02) columnas de filtración (arena y carbón) para aplicación de pintura epóxica de color azul en la estructura externa, incluyendo red de tubería. </t>
  </si>
  <si>
    <t>2.3.3.</t>
  </si>
  <si>
    <t xml:space="preserve">Mantenimiento de las válvulas del sistema de filtración. Incluye desmonte, limpieza, lubricación, cambio de tornillos que se encuentren en mal estado por unos en material de acero inoxidable (si aplica). </t>
  </si>
  <si>
    <t>2.4.</t>
  </si>
  <si>
    <t>2.4.1.</t>
  </si>
  <si>
    <t xml:space="preserve">Recubrimiento en fibra de vidrio de columna de filtración cuyas dimensiones son 1,60 m de alto y 45 cm de diámetro. El recubrimiento deberá efectuarse utilizando resina poliéster de alta resistencia química, reforzada con mantas de fibra de vidrio tipo MAT y aplicadas mediante sistema manual (brocha o rodillo) en capas sucesivas, garantizando un espesor mínimo uniforme no inferior a 3 mm, libre de burbujas, grietas, fisuras o delaminaciones. </t>
  </si>
  <si>
    <t>2.4.2.</t>
  </si>
  <si>
    <t>Cambio del material filtrante con las siguientes características del lecho: 200 Kg de arena sílice de 3 mm y 200 Kg de carbón activado. Incluye drenar la columna de filtración, retirar el material filtrante, lavado interno de la columna de filtración y sus componentes con hidrolavadora y limpieza de los colectores internos (superior e inferior).</t>
  </si>
  <si>
    <t>2.4.3.</t>
  </si>
  <si>
    <t>Lijado y remoción de pintura actual de la columna de filtración para aplicación de gel coat del color existente en la estructura externa. Incluye herramientas necesarias y recomendadas por el fabricante para su aplicación.</t>
  </si>
  <si>
    <t>2.4.4.</t>
  </si>
  <si>
    <t>Mantenimiento de 05 válvulas del sistema de filtración tipo mariposa de 3”. Incluye desmonte, limpieza, y lubricación. Se debe garantizar su buen funcionamiento, fácil manejo y/o manipulación y no deben quedar fugas en la red de distribución.</t>
  </si>
  <si>
    <t>2.5.</t>
  </si>
  <si>
    <t>2.5.1.</t>
  </si>
  <si>
    <t>Cambio del material filtrante con las siguientes características del lecho: 300
Kg de grava de 5 mm y 400 Kg de arena sílice de 3 mm.</t>
  </si>
  <si>
    <t>2.5.2.</t>
  </si>
  <si>
    <t>Lijado  y  remoción   de  pintura   actual  cada  columna   de  filtración   para aplicación de gel coat del color existente en la estructura externa.</t>
  </si>
  <si>
    <t>2.6.</t>
  </si>
  <si>
    <t>2.6.1.</t>
  </si>
  <si>
    <t xml:space="preserve">Cambio del material filtrante con las siguientes características del lecho: 300 Kg de grava de 5 mm y 400 Kg de arena sílice de 3 mm. </t>
  </si>
  <si>
    <t>2.6.2.</t>
  </si>
  <si>
    <t xml:space="preserve">Lijado y remoción de pintura actual de la columna de filtración para aplicación de gel coat del color existente en la estructura externa. </t>
  </si>
  <si>
    <t>2.7.</t>
  </si>
  <si>
    <t>2.7.1.</t>
  </si>
  <si>
    <t xml:space="preserve">Cambio del material filtrante con las siguientes características del lecho: 540 Kg de arena sílice 20-40 y 270 Kg de arena #14. </t>
  </si>
  <si>
    <t>2.7.2.</t>
  </si>
  <si>
    <t xml:space="preserve">Mantenimiento de válvula multiport de filtro de piscina. </t>
  </si>
  <si>
    <t>2.8.</t>
  </si>
  <si>
    <t>2.8.1.</t>
  </si>
  <si>
    <t xml:space="preserve">Cambio del material filtrante de las columnas de filtración de resina catiónica, arena y carbón activado respectivamente. </t>
  </si>
  <si>
    <t>2.8.2.</t>
  </si>
  <si>
    <t xml:space="preserve">Cambio de membrana de polipropileno o sedimentos del sistema de ósmosis inversa. </t>
  </si>
  <si>
    <t>2.8.3.</t>
  </si>
  <si>
    <t xml:space="preserve">Cambio de membrana de ósmosis inversa para la desmineralización del agua con las siguientes características: 4 x 40, baja presión, alto rechazo, para porta membrana de acero inoxidable a presión de operación de 250 PSI. </t>
  </si>
  <si>
    <t>2.8.4.</t>
  </si>
  <si>
    <t xml:space="preserve">Cambio de lámpara ultravioleta de 25 W para tratamiento de agua. </t>
  </si>
  <si>
    <t>2.8.5.</t>
  </si>
  <si>
    <t xml:space="preserve">Mantenimiento de filtro de aire de embotelladora pequeña. </t>
  </si>
  <si>
    <t>2.8.6.</t>
  </si>
  <si>
    <t xml:space="preserve">Mantenimiento de filtro de aire de máquina embolsadora. </t>
  </si>
  <si>
    <t>2.9.</t>
  </si>
  <si>
    <t>2.9.1.</t>
  </si>
  <si>
    <t>Cambio del lecho filtrante de las 03 columnas de filtración de 1,30 metros de alto y 45 cm de diámetro cada una, con arena sílica lavada y calibrada (130 Kg), antracita filtrante (70 Kg) y carbón activado granular (50 Kg) respectivamente.</t>
  </si>
  <si>
    <t>2.9.2.</t>
  </si>
  <si>
    <t xml:space="preserve">Cambio de las 03 membranas filtrantes tipo cartucho de las carcasas "Blue Housing" de 20”: 02 cartuchos de sedimentos (polipropileno hilado o plisado de 5 micras) y 01 cartucho de carbón activado granular (GAC) o en bloque (CTO), según configuración existente. </t>
  </si>
  <si>
    <t>2.10.1.</t>
  </si>
  <si>
    <t>2.10.2.</t>
  </si>
  <si>
    <t>Cambio de las 02 membranas filtrantes tipo cartucho para carcasas "Big Blue" de 20”: 01 cartucho de sedimentos (polipropileno hilado o plisado de 5 micras) y 01 cartucho de carbón activado granular (GAC) o en bloque (CTO), según configuración existente.</t>
  </si>
  <si>
    <t>TANQUES DE ALMACENAMIENTO DE AGUA</t>
  </si>
  <si>
    <t>3.1.</t>
  </si>
  <si>
    <t>3.1.1.</t>
  </si>
  <si>
    <t xml:space="preserve">Lijado y remoción de pintura actual para posterior recubrimiento con pintura epóxica poliamida de color gris de paredes, techos, escaleras, pisos y tuberías de succión del tanque de almacenamiento principal de agua potable con las siguientes dimensiones: 8,0 m (ancho) 4,0 m (largo) x 1,7 m (alto). </t>
  </si>
  <si>
    <t>3.1.2.</t>
  </si>
  <si>
    <t xml:space="preserve">Lavado y desinfección del tanque de almacenamiento principal de agua potable con las siguientes dimensiones: 8,0 m (ancho) 4,0 m (largo) x 1,7 m (alto). </t>
  </si>
  <si>
    <t>3.1.3.</t>
  </si>
  <si>
    <t xml:space="preserve">Lijado y remoción de pintura actual para posterior recubrimiento con pintura epóxica poliamida de color gris de paredes, techos, escaleras, pisos y tuberías de succión del tanque de almacenamiento alterno o de reserva de agua potable con las siguientes dimensiones: 10,2 m (ancho) 10,2 m (largo) x 2,5 m (alto). </t>
  </si>
  <si>
    <t>3.1.4.</t>
  </si>
  <si>
    <t xml:space="preserve">Lavado y desinfección del tanque de almacenamiento alterno o de reserva de agua potable con las siguientes dimensiones: 10,2 m (ancho) 10,2 m (largo) x 2,5 m (alto). </t>
  </si>
  <si>
    <t>3.2.</t>
  </si>
  <si>
    <t>3.2.1.</t>
  </si>
  <si>
    <t xml:space="preserve">Lavado y desinfección de tanque de almacenamiento de agua potable en material polietileno negro con aditivo U.V de 5.000 litros. </t>
  </si>
  <si>
    <t>3.3.</t>
  </si>
  <si>
    <t>3.3.1.</t>
  </si>
  <si>
    <t xml:space="preserve">Lavado y desinfección de tanque de almacenamiento de agua tratada en material fibra de vidrio de 5.000 litros. </t>
  </si>
  <si>
    <t>3.3.2.</t>
  </si>
  <si>
    <t xml:space="preserve">Recubrimiento interno del tanque de almacenamiento de agua tratada de 5.000 litros, mediante la aplicación de un sistema compuesto por dos capas cruzadas de fibra de vidrio tipo MAT de 300 g/m² impregnadas con resina poliéster isoftálica, logrando un espesor mínimo de 2,0 mm ± 0,3 mm, seguido de una capa uniforme de Gel Coat sanitario de grado alimenticio con un espesor mínimo de 0,5 mm, resistente a rayos UV, cloro y productos químicos usados en tratamiento de agua. </t>
  </si>
  <si>
    <t>3.3.3.</t>
  </si>
  <si>
    <t xml:space="preserve">Lavado y desinfección de tanque de almacenamiento de agua potable en material polietileno negro con aditivo U.V de 1.000 litros. </t>
  </si>
  <si>
    <t>3.3.4.</t>
  </si>
  <si>
    <t>Lavado y desinfección de tanque de almacenamiento de agua potable en acero inoxidable de 100 litros para embotelladora pequeña.</t>
  </si>
  <si>
    <t>3.3.5.</t>
  </si>
  <si>
    <t>Lavado y desinfección de tanque de almacenamiento de agua potable en acero inoxidable de 100 litros para máquina embolsadora.</t>
  </si>
  <si>
    <t>SISTEMAS DE CAPTACIÓN - BOCATOMAS</t>
  </si>
  <si>
    <t>4.1.</t>
  </si>
  <si>
    <t>Moriche sector Bravo</t>
  </si>
  <si>
    <t>4.1.1.</t>
  </si>
  <si>
    <t xml:space="preserve">Mantenimiento de rejilla del desarenador con las siguientes dimensiones: 19 cm x 48 cm. </t>
  </si>
  <si>
    <t>4.1.2.</t>
  </si>
  <si>
    <t>Mantenimiento de compuerta tipo guillotina.</t>
  </si>
  <si>
    <t>4.1.3.</t>
  </si>
  <si>
    <t xml:space="preserve">Lavado y desinfección de tanque subterráneo de almacenamiento de agua cruda en material polietileno negro con aditivo U.V de 10.000 litros. </t>
  </si>
  <si>
    <t>4.1.4.</t>
  </si>
  <si>
    <t xml:space="preserve">Mantenimiento de tubería de aducción PVC de 4” de 1 Km de longitud. </t>
  </si>
  <si>
    <t>4.1.5.</t>
  </si>
  <si>
    <t xml:space="preserve">Mantenimiento de trampa de grasas y canal perimetral que drena las aguas de lavado del sistema de captación. Incluye vaciado de la trampa utilizando un sistema de succión o una bomba adecuada para extraer las grasas sin causar derrames.  </t>
  </si>
  <si>
    <t>4.2.</t>
  </si>
  <si>
    <t>Moriche sector Delta</t>
  </si>
  <si>
    <t>4.2.1.</t>
  </si>
  <si>
    <t xml:space="preserve">Mantenimiento de tubería de aducción PVC de 2” de 3 Km de longitud. </t>
  </si>
  <si>
    <t>POZOS EYECTORES</t>
  </si>
  <si>
    <t>5.1.</t>
  </si>
  <si>
    <t>5.1.1.</t>
  </si>
  <si>
    <t xml:space="preserve">Mantenimiento de pozo eyector. </t>
  </si>
  <si>
    <t>5.2.</t>
  </si>
  <si>
    <t>5.2.1.</t>
  </si>
  <si>
    <t>Mantenimiento de pozo eyector. Incluye limpieza de canasta de cribado, cambio de guaya, mantenimiento de polea con lubricación, verificación de ejes y acoplamientos y verificación de la estructura de soporte, debe estar firme y sin señales de desgaste, corrosión o aflojamiento.</t>
  </si>
  <si>
    <t>5.3.</t>
  </si>
  <si>
    <t>5.3.1.</t>
  </si>
  <si>
    <t>Mantenimiento de pozo eyector. Incluye mantenimiento de polea con lubricación, verificación de ejes y acoplamientos y soldadura de la estructura de soporte, debe estar firme y sin señales de desgaste, corrosión o aflojamiento.</t>
  </si>
  <si>
    <t>5.4.</t>
  </si>
  <si>
    <t>5.4.1.</t>
  </si>
  <si>
    <t>Mantenimiento de pozo eyector. Incluye limpieza de canasta de cribado, mantenimiento de polea con lubricación, verificación de ejes y acoplamientos y soldadura de la estructura de soporte, debe estar firme y sin señales de desgaste, corrosión o aflojamiento.</t>
  </si>
  <si>
    <t>5.5.</t>
  </si>
  <si>
    <t>5.5.1.</t>
  </si>
  <si>
    <t xml:space="preserve">Mantenimiento de tanque eyector. </t>
  </si>
  <si>
    <t>SISTEMAS DE TRATAMIENTO</t>
  </si>
  <si>
    <t>6.1.</t>
  </si>
  <si>
    <t>6.1.1.</t>
  </si>
  <si>
    <t>Lijado y remoción de pintura actual de la torre de aireación y floculador para aplicación de pintura epóxica poliamida de color gris en las partes internas y pintura epóxica anticorrosiva de color azul en las partes externas.</t>
  </si>
  <si>
    <t>6.1.2.</t>
  </si>
  <si>
    <t xml:space="preserve">Reemplazo, instalación y puesta en correcto funcionamiento de anillos Pall Ring para las 04 bandejas de la torre de aireación (cada una de 1,2 m x 1,2 m x 0,3 m). Incluye suministro de 100 litros de ácido nítrico grado técnico al 65% – 68% para su limpieza y lavado. </t>
  </si>
  <si>
    <t>6.1.3.</t>
  </si>
  <si>
    <t>Lavado y desinfección de tanque sedimentador y clarificador con hidrolavadora retirando todas las colmenas. Incluye desinfección con hipoclorito de sodio al 13%, limpieza y mantenimiento de flautas internas y retiro de lodos.</t>
  </si>
  <si>
    <t>6.1.4.</t>
  </si>
  <si>
    <t xml:space="preserve">Lijado y remoción de pintura actual del tanque sedimentador y clarificador para aplicación de gel coat de color blanco en las partes internas incluyendo soportes internos, vertederos y tanque de mezcla de químicos, y aplicación de pintura epóxica anticorrosiva de color azul en la estructura externa y sus componentes. </t>
  </si>
  <si>
    <t>6.1.5.</t>
  </si>
  <si>
    <t>Reemplazo, instalación y puesta en correcto funcionamiento de los módulos de sedimentación mínimo con las siguientes características: Panel hexagonal tipo colmena, material Poliestireno – ABS, forma rectangular, ángulo 60° y calibre 60 (1,5 mm) o superior.</t>
  </si>
  <si>
    <t>6.1.6.</t>
  </si>
  <si>
    <t>Mantenimiento de tubería de conducción entre componentes del sistema de tratamiento de agua potable.</t>
  </si>
  <si>
    <t>6.1.7.</t>
  </si>
  <si>
    <t xml:space="preserve">Reemplazo, instalación y puesta en funcionamiento de sistema de telemetría en los tanques elevados de distribución de agua potable. </t>
  </si>
  <si>
    <t>6.2.</t>
  </si>
  <si>
    <t>6.2.1.</t>
  </si>
  <si>
    <t xml:space="preserve">Lijado y remoción de pintura actual de la torre de aireación y floculador para aplicación de pintura epóxica poliamida de color gris en las partes internas y pintura epóxica anticorrosiva de color azul en las partes externas. </t>
  </si>
  <si>
    <t>6.2.2.</t>
  </si>
  <si>
    <t>Reemplazo, instalación y puesta en correcto funcionamiento de anillos Pall Ring para las 05 bandejas de la torre de aireación (cada una de 0,8 m X 0,8 m X 0,2 m). Incluye suministro de 100 litros de ácido nítrico grado técnico al 65% – 68% para su limpieza y lavado.</t>
  </si>
  <si>
    <t>6.2.3.</t>
  </si>
  <si>
    <t>6.2.4.</t>
  </si>
  <si>
    <t>6.2.5.</t>
  </si>
  <si>
    <t>6.2.6.</t>
  </si>
  <si>
    <t>6.3.</t>
  </si>
  <si>
    <t>6.3.1.</t>
  </si>
  <si>
    <t>6.3.2.</t>
  </si>
  <si>
    <t>Reemplazo, instalación y puesta en correcto funcionamiento de anillos Pall Ring para las 05 bandejas de la torre de aireación. Incluye suministro de 100 litros de ácido nítrico grado técnico al 65% – 68% para su limpieza y lavado.</t>
  </si>
  <si>
    <t>6.3.3.</t>
  </si>
  <si>
    <t>6.3.4.</t>
  </si>
  <si>
    <t>6.3.5.</t>
  </si>
  <si>
    <t>6.3.6.</t>
  </si>
  <si>
    <t>6.4.</t>
  </si>
  <si>
    <t>6.4.1.</t>
  </si>
  <si>
    <t>Mantenimiento del canal de tanque imhoff y FAFA (filtro anaerobio de flujo ascendente).</t>
  </si>
  <si>
    <t>6.4.2.</t>
  </si>
  <si>
    <t>Lijado y remoción de pintura actual de desarenador, canaleta Parshall, canal de igualación, canal de tanque imhoff y FAFA (filtro anaerobio de flujo ascendente) para aplicación de pintura epóxica poliamida anticorrosiva de color gris.</t>
  </si>
  <si>
    <t>6.4.3.</t>
  </si>
  <si>
    <t>Mantenimiento de tubería de conducción entre componentes del sistema de tratamiento de agua residual.</t>
  </si>
  <si>
    <t>6.5.</t>
  </si>
  <si>
    <t>6.5.1.</t>
  </si>
  <si>
    <t>Mantenimiento de tanque de igualación, tanque de aireación y sedimentador.</t>
  </si>
  <si>
    <t>6.5.2.</t>
  </si>
  <si>
    <t xml:space="preserve">Mantenimiento de tubería de conducción entre componentes del sistema de tratamiento de agua residual. </t>
  </si>
  <si>
    <t>6.6.</t>
  </si>
  <si>
    <t>6.6.1.</t>
  </si>
  <si>
    <t xml:space="preserve">Mantenimiento de tanque desarenador, tanque sedimentador y clarificador. </t>
  </si>
  <si>
    <t>6.6.2.</t>
  </si>
  <si>
    <t>6.6.3.</t>
  </si>
  <si>
    <t>Lijado y remoción de pintura actual del tanque desarenador, tanque sedimentador y clarificador para aplicación de pintura epóxica anticorrosiva de color gris en las partes externas, incluyendo tubería.</t>
  </si>
  <si>
    <t>6.7.</t>
  </si>
  <si>
    <t>6.7.1.</t>
  </si>
  <si>
    <t xml:space="preserve">Lijado y remoción de pintura actual de tanque reactor, tanque homogenizador y tanque clarificador respectivamente del sistema cromaglass, para aplicación de pintura gel coat de color blanco en las partes externas, incluyendo tubería. </t>
  </si>
  <si>
    <t>6.7.2.</t>
  </si>
  <si>
    <t>Mantenimiento de tubería de conducción entre tanques del sistema de tratamiento de agua residual cromaglass.</t>
  </si>
  <si>
    <t>6.8.</t>
  </si>
  <si>
    <t>6.8.1.</t>
  </si>
  <si>
    <t xml:space="preserve">Mantenimiento de tanque de homogenización, Reactor Anaeróbico de Flujo Ascendente (UASB) y filtro percolador. </t>
  </si>
  <si>
    <t>6.8.2.</t>
  </si>
  <si>
    <t xml:space="preserve">Lijado y remoción de pintura actual de tanque de homogenización, Reactor Anaeróbico de Flujo Ascendente (UASB) y filtro percolador respectivamente, para aplicación de pintura gel coat de color blanco en las partes externas, incluyendo tubería. </t>
  </si>
  <si>
    <t>6.8.3.</t>
  </si>
  <si>
    <t xml:space="preserve">Mantenimiento de tubería de conducción entre tanques del sistema de tratamiento de agua residual. </t>
  </si>
  <si>
    <t>LECHOS DE SECADO</t>
  </si>
  <si>
    <t>7.1.</t>
  </si>
  <si>
    <t>7.1.1.</t>
  </si>
  <si>
    <t>Mantenimiento de lecho de secado compuesto por tres (3) celdas de forma geométrica rectangular, cada una de 2 metros de ancho por 4 metros de largo y una profundidad de 1 metro.</t>
  </si>
  <si>
    <t>7.1.2.</t>
  </si>
  <si>
    <t xml:space="preserve">Lijado y remoción de pintura actual del lecho para aplicación de pintura epóxica anticorrosiva de color gris en las partes internas y externas. </t>
  </si>
  <si>
    <t>7.2.</t>
  </si>
  <si>
    <t>7.2.1.</t>
  </si>
  <si>
    <t>Mantenimiento de lecho de secado compuesto dos (02) celdas con dimensiones de 1,5 metros en cada lado y una profundidad de 0,7 metros.</t>
  </si>
  <si>
    <t>7.2.2.</t>
  </si>
  <si>
    <t>7.3.</t>
  </si>
  <si>
    <t>7.3.1.</t>
  </si>
  <si>
    <t>Mantenimiento de lecho de secado con dimensiones de 2 metros de ancho por 1,5 metros de largo y una profundidad de 1 metro.</t>
  </si>
  <si>
    <t>7.3.2.</t>
  </si>
  <si>
    <t>7.4.</t>
  </si>
  <si>
    <t>7.4.1.</t>
  </si>
  <si>
    <t>Mantenimiento de lecho de secado compuesto por una celda de forma geométrica cuadrada de dimensiones de 2 metros de ancho por 2 metros de largo y una profundidad de 70 centímetros.</t>
  </si>
  <si>
    <t>7.4.2.</t>
  </si>
  <si>
    <t>Lijado y remoción de pintura actual del lecho para aplicación de pintura epóxica anticorrosiva de color gris en las partes internas y externas.</t>
  </si>
  <si>
    <t>SISTEMA DE PANELES SOLARES</t>
  </si>
  <si>
    <t>8.1.</t>
  </si>
  <si>
    <t>8.1.1.</t>
  </si>
  <si>
    <t xml:space="preserve">Mantenimiento de sistema solar con un regulador de carga BlueSolar MPPT 12/24-40 y doce (12) paneles solares CS6X-300P de 300W 24V. </t>
  </si>
  <si>
    <t>8.1.2.</t>
  </si>
  <si>
    <t>Suministro, instalación y puesta en correcto funcionamiento de batería tipo AGM o Gel, de ciclo profundo, con una capacidad mínima de 12V – 150Ah, compatible con sistemas de 24V, de marca reconocida en el mercado, con vida útil estimada no inferior a cinco años y garantía mínima de un (1) año, con capacidad adecuada para almacenar la energía generada por los paneles.</t>
  </si>
  <si>
    <t>8.2.</t>
  </si>
  <si>
    <t>8.2.1.</t>
  </si>
  <si>
    <t xml:space="preserve">Mantenimiento de sistema solar con un regulador de carga BlueSolar MPPT 12/24/40 y ocho (08) paneles solares CS6X-250P de 250W 24V. </t>
  </si>
  <si>
    <t>8.2.2.</t>
  </si>
  <si>
    <t>SISTEMA NEUMÁTICO, HIDRÁULICO, DE TRANSPORTE Y DE LLENADO</t>
  </si>
  <si>
    <t>9.1.</t>
  </si>
  <si>
    <t>9.1.1.</t>
  </si>
  <si>
    <t xml:space="preserve">Mantenimiento de cilindro doble efecto.  </t>
  </si>
  <si>
    <t>9.1.2.</t>
  </si>
  <si>
    <t>Mantenimiento de electroválvula de paso hidráulica.</t>
  </si>
  <si>
    <t>9.1.3.</t>
  </si>
  <si>
    <t xml:space="preserve">Lubricación de chumacera con aceite WD-40.  </t>
  </si>
  <si>
    <t>9.1.4.</t>
  </si>
  <si>
    <t>Reemplazo, instalación y puesta en correcto funcionamiento de 100 metros de manguera de aire tipo tubing neumática en material poliuretano de ¼” de color azul.</t>
  </si>
  <si>
    <t>9.1.5.</t>
  </si>
  <si>
    <t>Ajuste de piezas guías de bandas transportadoras de máquinas embotelladoras y reemplazo, instalación y puesta en correcto funcionamiento de empaques de válvulas de llenado (O-ring).</t>
  </si>
  <si>
    <t>SISTEMA DE COMPACTACIÓN Y TRITURACIÓN</t>
  </si>
  <si>
    <t>10.1.</t>
  </si>
  <si>
    <t>Centro de acopio de residuos sólidos</t>
  </si>
  <si>
    <t>10.1.1.</t>
  </si>
  <si>
    <t>Mantenimiento de molino de cuchillas trituradora de 15 HP</t>
  </si>
  <si>
    <t>10.1.2.</t>
  </si>
  <si>
    <t>Mantenimiento de embaladora hidráulica con protección de 15 HP</t>
  </si>
  <si>
    <t>10.1.3.</t>
  </si>
  <si>
    <t>Mantenimiento de embaladora vertical compactadora de 7,5 HP</t>
  </si>
  <si>
    <t>ACTIVIDADES DE OPERACIÓN</t>
  </si>
  <si>
    <t>Operario sistemas de saneamiento y centro acuático (01 operario)</t>
  </si>
  <si>
    <t>Día</t>
  </si>
  <si>
    <t>Operario relleno sanitario y centro de acopio de residuos (01 operario)</t>
  </si>
  <si>
    <t>MANTENIMIENTO CORRECTIVO</t>
  </si>
  <si>
    <t>12.1.</t>
  </si>
  <si>
    <t>SIPS embobinado motor motobomba 0.5 a 5 HP</t>
  </si>
  <si>
    <t>12.2.</t>
  </si>
  <si>
    <t>SIPS embobinado motor motobomba 6 a 10 HP</t>
  </si>
  <si>
    <t>12.3.</t>
  </si>
  <si>
    <t>SIPS embobinado motor motobomba 11 a 20 HP</t>
  </si>
  <si>
    <t>12.4.</t>
  </si>
  <si>
    <t>SIPS embobinado motor motobomba mayor de 20 HP</t>
  </si>
  <si>
    <t>12.5.</t>
  </si>
  <si>
    <t>SIPS de contactor para motobomba hasta 5 HP</t>
  </si>
  <si>
    <t>12.6.</t>
  </si>
  <si>
    <t>SIPS de contactor para motobomba de 5 a 10 HP</t>
  </si>
  <si>
    <t>12.7.</t>
  </si>
  <si>
    <t>SIPS impulsor motobomba de 0.5 a 5 HP</t>
  </si>
  <si>
    <t>12.8.</t>
  </si>
  <si>
    <t>SIPS impulsor motobomba de 6 a 15 HP</t>
  </si>
  <si>
    <t>12.9.</t>
  </si>
  <si>
    <t>SIPS impulsor motobomba mayor de 15 HP</t>
  </si>
  <si>
    <t>12.10.</t>
  </si>
  <si>
    <t>SIPS de hélices de refrigeración motobomba de 0.5 a 5 HP</t>
  </si>
  <si>
    <t>12.11.</t>
  </si>
  <si>
    <t>SIPS de hélices de refrigeración motobomba de 6 a 15 HP</t>
  </si>
  <si>
    <t>12.12.</t>
  </si>
  <si>
    <t>SIPS de hélices de refrigeración motobomba mayor de 15 HP</t>
  </si>
  <si>
    <t>12.13.</t>
  </si>
  <si>
    <t>SIPS de presostato</t>
  </si>
  <si>
    <t>12.14.</t>
  </si>
  <si>
    <t>SIPS de manómetro de glicerina</t>
  </si>
  <si>
    <t>12.15.</t>
  </si>
  <si>
    <t>SIPS de tubería y accesorios PVC presión de 1/8” a 1/2” x metro</t>
  </si>
  <si>
    <t>12.16.</t>
  </si>
  <si>
    <t>SIPS de tubería y accesorios galvanizado de 1/8” a 1/2" x metro</t>
  </si>
  <si>
    <t>12.17.</t>
  </si>
  <si>
    <t>SIPS de tubería y accesorios PVC presión de ¾” a 1 ¼” x metro</t>
  </si>
  <si>
    <t>12.18.</t>
  </si>
  <si>
    <t>SIPS de tubería y accesorios galvanizado de ¾” a 1 ¼” x metro</t>
  </si>
  <si>
    <t>12.19.</t>
  </si>
  <si>
    <t>SIPS de tubería y accesorios PVC presión de 1 ½” a 3" x metro</t>
  </si>
  <si>
    <t>12.20.</t>
  </si>
  <si>
    <t>SIPS de tubería y accesorios galvanizado de 1 ½” a 3" x metro</t>
  </si>
  <si>
    <t>12.21.</t>
  </si>
  <si>
    <t>SIPS de vigilante de tensión</t>
  </si>
  <si>
    <t>12.22.</t>
  </si>
  <si>
    <t>SIPS de Controlador Lógico Programable</t>
  </si>
  <si>
    <t>12.23.</t>
  </si>
  <si>
    <t>SIPS de muletilla</t>
  </si>
  <si>
    <t>12.24.</t>
  </si>
  <si>
    <t>SIPS de breaker general para tablero de motobomba de 0.5 a 5 HP</t>
  </si>
  <si>
    <t>12.25.</t>
  </si>
  <si>
    <t>SIPS de breaker general para tablero de motobomba de 6 a 10 HP</t>
  </si>
  <si>
    <t>12.26.</t>
  </si>
  <si>
    <t>SIPS de breaker general para tablero de motobomba de 11 a 20 HP</t>
  </si>
  <si>
    <t>12.27.</t>
  </si>
  <si>
    <t>SIPS de totalizador para tablero de motobomba de 0.5 a 5 HP</t>
  </si>
  <si>
    <t>12.28</t>
  </si>
  <si>
    <t>SIPS de totalizador para tablero de motobomba de 6 a 10 HP</t>
  </si>
  <si>
    <t>12.29</t>
  </si>
  <si>
    <t>SIPS de totalizador para tablero de motobomba de 11 a 20 HP</t>
  </si>
  <si>
    <t>12.30</t>
  </si>
  <si>
    <t>SIPS de temporizador digital - horario para riel omega</t>
  </si>
  <si>
    <t>12.31</t>
  </si>
  <si>
    <t>SIPS satélites o piñones macro medidor</t>
  </si>
  <si>
    <t>12.32</t>
  </si>
  <si>
    <t>SIPS de correas aireador y motor</t>
  </si>
  <si>
    <t>12.33</t>
  </si>
  <si>
    <t>SIPS rodamiento aireador y motor</t>
  </si>
  <si>
    <t>12.34</t>
  </si>
  <si>
    <t>SIPS de macromedidor de 1”</t>
  </si>
  <si>
    <t>12.35</t>
  </si>
  <si>
    <t>SIPS de macromedidor de 2”</t>
  </si>
  <si>
    <t>12.36</t>
  </si>
  <si>
    <t>SIPS de macromedidor de 3”</t>
  </si>
  <si>
    <t>12.37</t>
  </si>
  <si>
    <t>SIPS de presostato de alta presión</t>
  </si>
  <si>
    <t>12.38</t>
  </si>
  <si>
    <t>SIPS de electroválvula de 1” en acero inoxidable</t>
  </si>
  <si>
    <t>12.39</t>
  </si>
  <si>
    <t>SIPS de válvula de ¾” en acero inoxidable</t>
  </si>
  <si>
    <t>12.40</t>
  </si>
  <si>
    <t>SIPS de válvula bola de ½” a 1 ½” en PVC</t>
  </si>
  <si>
    <t>12.41</t>
  </si>
  <si>
    <t>SIPS de válvula bola de 2” a 3” en PVC</t>
  </si>
  <si>
    <t>12.42</t>
  </si>
  <si>
    <t>SIPS de válvula bola de ½” a 1 ½” en bronce</t>
  </si>
  <si>
    <t>12.43</t>
  </si>
  <si>
    <t>SIPS de válvula bola de 2” a 3” en bronce</t>
  </si>
  <si>
    <t>12.44</t>
  </si>
  <si>
    <t>SIPS de válvula tipo mariposa de 1/2” a 2”</t>
  </si>
  <si>
    <t>12.45</t>
  </si>
  <si>
    <t>SIPS de válvula tipo mariposa de 3” a 5”</t>
  </si>
  <si>
    <t>12.46</t>
  </si>
  <si>
    <t>SIPS de válvula tipo mariposa de 6” a 8”</t>
  </si>
  <si>
    <t>12.47</t>
  </si>
  <si>
    <t>SIPS de bomba dosificadora de 110 GPD / 17,4 LPH</t>
  </si>
  <si>
    <t>12.48</t>
  </si>
  <si>
    <t>SIPS de interruptor de nivel tipo flotador con longitud de 5 m</t>
  </si>
  <si>
    <t>12.49</t>
  </si>
  <si>
    <t xml:space="preserve">SIPS de membrana en material EPDM para tanque hidroneumático de 25 a 100 litros. </t>
  </si>
  <si>
    <t>12.50</t>
  </si>
  <si>
    <t>SIPS de membrana en material EPDM para tanque hidroneumático de 200 a 300 litros.</t>
  </si>
  <si>
    <t>12.51</t>
  </si>
  <si>
    <t>SIPS de tanque en material polietileno negro con aditivo U.V de 250 litros</t>
  </si>
  <si>
    <t>12.52</t>
  </si>
  <si>
    <t>SIPS de tanque en material polietileno negro con aditivo U.V de 1000 litros</t>
  </si>
  <si>
    <t>12.53</t>
  </si>
  <si>
    <t>SIPS de tanque en material polietileno negro con aditivo U.V de 5.000 litros</t>
  </si>
  <si>
    <t>12.54</t>
  </si>
  <si>
    <t>SIPS de tanque en material polietileno negro con aditivo U.V de 10.000 litros</t>
  </si>
  <si>
    <t>12.55</t>
  </si>
  <si>
    <t>SIPS de válvula de 1” a 2” en bronce</t>
  </si>
  <si>
    <t>12.56</t>
  </si>
  <si>
    <t>SIPS de válvula de 3” a 4” en bronce</t>
  </si>
  <si>
    <t>12.57</t>
  </si>
  <si>
    <t xml:space="preserve">SIPS de válvula de cierre rápido en PVC de 1” a 2” </t>
  </si>
  <si>
    <t>12.58</t>
  </si>
  <si>
    <t>SIPS de válvula de cierre rápido en PVC de 3” a 4”</t>
  </si>
  <si>
    <t>12.59</t>
  </si>
  <si>
    <t>SIPS de válvula de pie de 2” en bronce</t>
  </si>
  <si>
    <t>12.60</t>
  </si>
  <si>
    <t>SIPS de válvula de pie de 3” en bronce</t>
  </si>
  <si>
    <t>12.61</t>
  </si>
  <si>
    <t>SIPS de cheque hidro o válvula de retención de 1” a 2” en bronce</t>
  </si>
  <si>
    <t>12.62</t>
  </si>
  <si>
    <t>SIPS de manguera flexible de ½” x metro</t>
  </si>
  <si>
    <t>12.63</t>
  </si>
  <si>
    <t>SIPS de manguera flexible de 1” a 2” x metro</t>
  </si>
  <si>
    <t>12.64</t>
  </si>
  <si>
    <t>SIPS de manguera flexible de 8 mm x metro</t>
  </si>
  <si>
    <t>12.65</t>
  </si>
  <si>
    <t>SIPS de electroválvula de paso hidráulica 5/2 con solenoide, racores y silenciadores</t>
  </si>
  <si>
    <t>12.66</t>
  </si>
  <si>
    <t>SIPS de cilindro de doble efecto</t>
  </si>
  <si>
    <t>12.67</t>
  </si>
  <si>
    <t>SIPS de sensor final de carrera CLS-161</t>
  </si>
  <si>
    <t>12.68</t>
  </si>
  <si>
    <t>SIPS de sensor final de carrera de patín</t>
  </si>
  <si>
    <t>12.69</t>
  </si>
  <si>
    <t xml:space="preserve">SIPS de lámpara ultravioleta de 25 W, incluyendo tubo, carcasa, balastro y empaque, de grado alimenticio. </t>
  </si>
  <si>
    <t>12.70</t>
  </si>
  <si>
    <t>SIPS de electrobomba de 0.5 HP</t>
  </si>
  <si>
    <t>12.71</t>
  </si>
  <si>
    <t>SIPS de electrobomba de 1 HP</t>
  </si>
  <si>
    <t>12.72</t>
  </si>
  <si>
    <t>SIPS de electrobomba de 1.5 HP</t>
  </si>
  <si>
    <t>12.73</t>
  </si>
  <si>
    <t>SIPS de electrobomba de 3 HP</t>
  </si>
  <si>
    <t>12.74</t>
  </si>
  <si>
    <t>SIPS de electrobomba de 5 HP</t>
  </si>
  <si>
    <t>12.75</t>
  </si>
  <si>
    <t>SIPS de electrobomba de 7.5 HP</t>
  </si>
  <si>
    <t>12.76</t>
  </si>
  <si>
    <t>SIPS de electrobomba de 12.5 HP</t>
  </si>
  <si>
    <t>12.77</t>
  </si>
  <si>
    <t>SIPS de electrobomba tipo lapicero de 5 HP</t>
  </si>
  <si>
    <t>12.78</t>
  </si>
  <si>
    <t>SIPS de electrobomba tipo lapicero de 7.5 HP</t>
  </si>
  <si>
    <t>12.79</t>
  </si>
  <si>
    <t>SIPS de blower de 0.5 HP</t>
  </si>
  <si>
    <t>12.80</t>
  </si>
  <si>
    <t>SIPS de hidroneumático de 100 litros</t>
  </si>
  <si>
    <t>12.81</t>
  </si>
  <si>
    <t>SIPS de cuchilla para trituradora</t>
  </si>
  <si>
    <t>OFERTA ECONOMICA</t>
  </si>
  <si>
    <t>UNIDAD</t>
  </si>
  <si>
    <t>PRECIOS DE REFERENCIA</t>
  </si>
  <si>
    <t>CUMPLE/NO CUMPLE</t>
  </si>
  <si>
    <t>NOMBRE DEL OFERENTE QUE PRESENTA LA OFERTA ECONOMICA</t>
  </si>
  <si>
    <r>
      <t xml:space="preserve">El presente formato de oferta económica contiene únicamente la identificación resumida de los ítems objeto de oferta. Antes de presentar su oferta, deberá revisar detalladamente el documento de </t>
    </r>
    <r>
      <rPr>
        <b/>
        <sz val="10"/>
        <rFont val="Arial Narrow"/>
        <family val="2"/>
      </rPr>
      <t>ANEXO ESPECIFICACIONES TECNICAS</t>
    </r>
    <r>
      <rPr>
        <sz val="10"/>
        <rFont val="Arial Narrow"/>
        <family val="2"/>
      </rPr>
      <t xml:space="preserve"> adjunto, en el cual se describen el alcance, actividades, materiales, accesorios, pruebas, condiciones de instalación, puesta en funcionamiento y demás requisitos aplicables a cada ítem.
La presentación de la oferta economica implica que conoce, entiende y acepta las condiciones técnicas establecidas para cada actividad, por lo que los valores ofertados deberán incluir todos los costos directos e indirectos necesarios para su correcta ejecución y entrega a satisfacción.</t>
    </r>
  </si>
  <si>
    <t>MANTENIMIENTO PREVENTIVO, CORRECTIVO, RECARGA  DE LOS EXTINTORES DE LA BIBLIOTECA CENTRAL DE LAS FUERZAS MILITARES “TOMÁS RUEDA VARGAS” Y LA ESCUELA SUPERIOR DE GUERRA “GENERAL RAFAEL REYES PRIETO</t>
  </si>
  <si>
    <t>ÍTEM 1: BOTIQUINES TIPO A PARA VEHICULOS</t>
  </si>
  <si>
    <t>ITEM</t>
  </si>
  <si>
    <t>NOMBRE DEL INSUMO</t>
  </si>
  <si>
    <t>CANTIDAD ELEMENTOS QUE COMPONENE UN BOTIQUIN</t>
  </si>
  <si>
    <t>CANTIDAD DE BOTIQUINES</t>
  </si>
  <si>
    <t>Gasas limpias de paquete</t>
  </si>
  <si>
    <t>Paquete X 20</t>
  </si>
  <si>
    <t>Esparadrapo de tela rollo 4”</t>
  </si>
  <si>
    <t>Unidad</t>
  </si>
  <si>
    <t>Baja lenguas</t>
  </si>
  <si>
    <t>Guantes de látex para examen</t>
  </si>
  <si>
    <t>Caja X 100</t>
  </si>
  <si>
    <t>Venda elástica 2 x 5 yardas</t>
  </si>
  <si>
    <t>Venda elástica 3 x 5 yardas</t>
  </si>
  <si>
    <t>Venda elástica 5 x 5 yardas</t>
  </si>
  <si>
    <t>Venda de algodón 3 x 5 yardas</t>
  </si>
  <si>
    <t>Venda de algodón 4 x 5 yardas</t>
  </si>
  <si>
    <t>Yodopovidona (jabón quirúrgico)</t>
  </si>
  <si>
    <t>Frasco X 120 ml</t>
  </si>
  <si>
    <t>Solución salina 250cc ó 500cc</t>
  </si>
  <si>
    <t>Termómetro de mercurio o digital</t>
  </si>
  <si>
    <t>Yodopovidona</t>
  </si>
  <si>
    <t>Linterna recargable</t>
  </si>
  <si>
    <t xml:space="preserve">Termómetro digital </t>
  </si>
  <si>
    <t xml:space="preserve">Guantes látex </t>
  </si>
  <si>
    <t>Par</t>
  </si>
  <si>
    <t xml:space="preserve">Tapabocas desechable </t>
  </si>
  <si>
    <t>Silbato para emergencia</t>
  </si>
  <si>
    <t>EXCLUIDO IVA ART 424</t>
  </si>
  <si>
    <t>VALOR TOTAL BOTIQUINES</t>
  </si>
  <si>
    <t>VALOR SUBTOTAL ÍTEM 1: BOTIQUINES TIPO A PARA VEHICULOS</t>
  </si>
  <si>
    <t>VALOR TOTAL DE REFERENCIA INCLUIDO IVA (Según Aplique)</t>
  </si>
  <si>
    <t>ÍTEM 2: INSUMOS BOTIQUIN TIPO A</t>
  </si>
  <si>
    <t xml:space="preserve">GUANTES NITRILO QUIRURGICO </t>
  </si>
  <si>
    <t>CAJA x 100 UNIDADES TALLA M</t>
  </si>
  <si>
    <t>GASA ESTERIL CON FECHA DE VENCIMIENTO MINIMO HASTA EL AÑO 2029</t>
  </si>
  <si>
    <t xml:space="preserve">GASA ESTERIL7,5 CMS CAJAS X 24 UNIDADES </t>
  </si>
  <si>
    <t>VENDA DE ALGODÓN LAMINADO DE 4X5 YARDAS CON FECHA DE VENCIMIENTO MINIMO HASTA EL AÑO 2029</t>
  </si>
  <si>
    <t>UNIDAD 4X5 YARDAS</t>
  </si>
  <si>
    <t>VENDA ELASTICA DE 3X5 YARDAS CON FECHA DE VENCIMIENTO MINIMO HASTA EL AÑO 2029</t>
  </si>
  <si>
    <t>VENDA ELASTICA DE 2X5 YARDAS CON FECHA DE VENCIMIENTO MINIMO HASTA EL AÑO 2029</t>
  </si>
  <si>
    <t>3X5 YARDAS</t>
  </si>
  <si>
    <t>TAPABOCAS QUIRURGICO RECTANGULAR DESECHABLE CON BOLSA INDIVIDUAL</t>
  </si>
  <si>
    <t>UNIDAD 2X5 YARDAS</t>
  </si>
  <si>
    <t>ESPARADRAPO TELA 2X5 YARDAS CON FECHA DE VENCIMIENTO MINIMO HASTA EL AÑO 2029</t>
  </si>
  <si>
    <t xml:space="preserve">CAJA X 50 UNIDADES </t>
  </si>
  <si>
    <t>MICROPORE 1X3 YARDAS CON FECHA DE VENCIMIENTO MINIMO HASTA EL AÑO 2029</t>
  </si>
  <si>
    <t>ROLLO UNIDAD</t>
  </si>
  <si>
    <t>CURAS ADHESIVAS  PARA HERIDASADULTO CON FECHA DE VENCIMIENTO MINIMO HASTA EL AÑO 2029</t>
  </si>
  <si>
    <t xml:space="preserve">BAJA LENGUAS DISPOSITIVO MÉDICO PARA EXAMINAR A LAS PERSONAS EN LAS GARGANTAS, EN EMPAQUES DE A 5 EN BOLSAS SEPARADAS   </t>
  </si>
  <si>
    <t>TERMOMETRO DIGITAL, UTILIZAN SENSORES DE CALOR ELECTRÓNICOS PARA REGISTRAR LA TEMPERATURA DEL CUERPO</t>
  </si>
  <si>
    <t xml:space="preserve">BOLSAS  </t>
  </si>
  <si>
    <t>LINTERNA PEQUEÑA PARA EMERGENCIA,   RECARGABLES. DE MANO PARA  LAS ACCIONES DE SEGURIDAD</t>
  </si>
  <si>
    <t>TIJERAS DE TRAUMA, VIENE CON HOJA EN ACERO INOXIDABLE Y MANGO EN PLÁSTICO ABS. IDEAL PARA TODO TIPO DE CORTES, EN ESPECIAL SOBRE ROPA</t>
  </si>
  <si>
    <t>MASCARA DE REANIMACIÓN RCP, MASCARILLA DESECHABLE PARA RCP CON ESTUCHE DE TRANSPORTE Y ALMACENAMIENTO, IDEAL PARA BOTIQUINES</t>
  </si>
  <si>
    <t>SILBATO PARA EMERGENCIA , HERRAMIENTA MUY ÚTIL PORQUE FUNCIONA COMO UN MECANISMO DE ALERTA.</t>
  </si>
  <si>
    <t>GEL ANTIBACTERIAL PEQUEÑO, PRODUCTO ESPECIALMENTE DISEÑADO PARA LA DESINFECCIÓN RÁPIDA DE LAS MANOS EN PROCESOS DE MÁXIMA HIGIENE Y ASEPSIA </t>
  </si>
  <si>
    <t>MANTA TERMICA TEJIDO CAPAZ DE MANTENER LA TEMPERATURA, EN ALUMINIO, ,COLOR ORO-PLATA, DE 130X210CM. SE SIRVEN ENVASADAS INDIVIDUALMENTE Y DOBLADAS, CON MEDIDAS DE 11X7,5CM</t>
  </si>
  <si>
    <t>PARCHES OCULARES DESECHABLES PARA ADULTO CON FECHA DE VENCIMIENTO MINIMO HASTA EL AÑO 2029</t>
  </si>
  <si>
    <t>CAJA X  20 UNIDADES</t>
  </si>
  <si>
    <t>ISOPOS BOLSA X 10 UNIDADES CADA BOLSA. CON FECHA DE VENCIMIENTO MINIMO HASTA EL AÑO 2029</t>
  </si>
  <si>
    <t xml:space="preserve">CAJA X 1000 UNIDADES </t>
  </si>
  <si>
    <t>SOLUCION SALINA DE 500ml LÍQUIDO ESTÉRIL DE CLORURO DE SODIO AL 0,9% UTILIZADO PARA HIDRATACIÓN, LIMPIEZA</t>
  </si>
  <si>
    <t>YODOPOVIDONA 120 ML ANTISÉPTICO DE AMPLIO ESPECTRO UTILIZADO PARA DESINFECTAR LA PIEL, HERIDAS Y MEMBRANAS MUCOSAS, LIBERANDO YODO DE MANERA CONTROLADA PARA ELIMINAR BACTERIAS, HONGOS, VIRUS Y OTROS MICROORGANISMOS.</t>
  </si>
  <si>
    <t>Artículo 424 del Estatuto Tributario:</t>
  </si>
  <si>
    <t>ÍTEM 3: CAMILLA RIGIDA CON INMOVILIZADOR CEFÁLICO</t>
  </si>
  <si>
    <t>CAMILLA RIGIDA PRIMEROS AUXILIOS FÉRULA DE ADULTO MEDIDAS: ALTO 1.80 X ANCHO 42.5 X GROSOR 3 CM PESO: 6,5 KG COLOR: NARANJA INMOVILIZADOR CEFÁLICO TIPO BLOQUE LARGO 32 CM X ANCHO 26 CM, GROSOR DE 7.5 CM. PESO: 399 GR APROX. CON SU RESPECTIVO SOPORTE PARA INSTALAR A LA PARED Y SEÑALIZACIÓN.</t>
  </si>
  <si>
    <t>VALOR SUBTOTAL ÍTEM 3: CAMILLA RIGIDA CON INMOVILIZADOR CEFÁLICO</t>
  </si>
  <si>
    <t>VALOR SUBTOTAL ÍTEM 2: INSUMOS BOTIQUIN TIPO A</t>
  </si>
  <si>
    <t>VALOR TOTAL ITEM 1-2-3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</si>
</sst>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2" formatCode="_-&quot;$&quot;\ * #,##0_-;\-&quot;$&quot;\ * #,##0_-;_-&quot;$&quot;\ * &quot;-&quot;_-;_-@_-"/>
    <numFmt numFmtId="44" formatCode="_-&quot;$&quot;\ * #,##0.00_-;\-&quot;$&quot;\ * #,##0.00_-;_-&quot;$&quot;\ * &quot;-&quot;??_-;_-@_-"/>
    <numFmt numFmtId="43" formatCode="_-* #,##0.00_-;\-* #,##0.00_-;_-* &quot;-&quot;??_-;_-@_-"/>
    <numFmt numFmtId="164" formatCode="&quot;$&quot;\ #,##0.00"/>
  </numFmts>
  <fonts count="35" x14ac:knownFonts="1">
    <font>
      <sz val="11"/>
      <color theme="1"/>
      <name val="Calibri"/>
      <family val="2"/>
      <scheme val="minor"/>
    </font>
    <font>
      <sz val="11"/>
      <color theme="1"/>
      <name val="Calibri"/>
      <family val="2"/>
      <scheme val="minor"/>
    </font>
    <font>
      <b/>
      <sz val="8"/>
      <color rgb="FF000000"/>
      <name val="Arial"/>
      <family val="2"/>
    </font>
    <font>
      <sz val="10"/>
      <color rgb="FF000000"/>
      <name val="Times New Roman"/>
      <family val="1"/>
    </font>
    <font>
      <sz val="8"/>
      <color theme="1"/>
      <name val="Arial"/>
      <family val="2"/>
    </font>
    <font>
      <b/>
      <sz val="8"/>
      <color theme="1"/>
      <name val="Arial"/>
      <family val="2"/>
    </font>
    <font>
      <sz val="8"/>
      <name val="Arial"/>
      <family val="2"/>
    </font>
    <font>
      <b/>
      <sz val="10"/>
      <color theme="1"/>
      <name val="Verdana"/>
      <family val="2"/>
    </font>
    <font>
      <sz val="10"/>
      <color theme="1"/>
      <name val="Arial"/>
      <family val="2"/>
    </font>
    <font>
      <sz val="10"/>
      <color theme="1"/>
      <name val="Verdana"/>
      <family val="2"/>
    </font>
    <font>
      <sz val="8"/>
      <color theme="1"/>
      <name val="Arial Narrow"/>
      <family val="2"/>
    </font>
    <font>
      <b/>
      <sz val="8"/>
      <color rgb="FF000000"/>
      <name val="Arial Narrow"/>
      <family val="2"/>
    </font>
    <font>
      <sz val="8"/>
      <color rgb="FF000000"/>
      <name val="Arial Narrow"/>
      <family val="2"/>
    </font>
    <font>
      <b/>
      <sz val="8"/>
      <color theme="1"/>
      <name val="Arial Narrow"/>
      <family val="2"/>
    </font>
    <font>
      <b/>
      <sz val="8"/>
      <name val="Arial Narrow"/>
      <family val="2"/>
    </font>
    <font>
      <sz val="10"/>
      <color rgb="FF000000"/>
      <name val="Arial Narrow"/>
      <family val="2"/>
    </font>
    <font>
      <sz val="8"/>
      <name val="Arial Narrow"/>
      <family val="2"/>
    </font>
    <font>
      <b/>
      <sz val="10"/>
      <color theme="0"/>
      <name val="Arial Narrow"/>
      <family val="2"/>
    </font>
    <font>
      <sz val="10"/>
      <color theme="1"/>
      <name val="Arial Narrow"/>
      <family val="2"/>
    </font>
    <font>
      <b/>
      <sz val="12"/>
      <color theme="0"/>
      <name val="Arial Narrow"/>
      <family val="2"/>
    </font>
    <font>
      <b/>
      <sz val="9"/>
      <color theme="1"/>
      <name val="Arial"/>
      <family val="2"/>
    </font>
    <font>
      <b/>
      <sz val="9"/>
      <color theme="0"/>
      <name val="Arial"/>
      <family val="2"/>
    </font>
    <font>
      <sz val="10"/>
      <name val="Arial"/>
      <family val="2"/>
    </font>
    <font>
      <sz val="10"/>
      <name val="Arial"/>
      <family val="2"/>
    </font>
    <font>
      <b/>
      <sz val="10"/>
      <color theme="1"/>
      <name val="Arial Narrow"/>
      <family val="2"/>
    </font>
    <font>
      <sz val="11"/>
      <color theme="1"/>
      <name val="Arial Narrow"/>
      <family val="2"/>
    </font>
    <font>
      <sz val="8"/>
      <name val="Calibri"/>
      <family val="2"/>
      <scheme val="minor"/>
    </font>
    <font>
      <sz val="10"/>
      <name val="Arial Narrow"/>
      <family val="2"/>
    </font>
    <font>
      <b/>
      <sz val="10"/>
      <name val="Arial Narrow"/>
      <family val="2"/>
    </font>
    <font>
      <b/>
      <sz val="10"/>
      <name val="Arial"/>
      <family val="2"/>
    </font>
    <font>
      <b/>
      <sz val="10"/>
      <color theme="1"/>
      <name val="Arial"/>
      <family val="2"/>
    </font>
    <font>
      <b/>
      <sz val="7"/>
      <name val="Arial"/>
      <family val="2"/>
    </font>
    <font>
      <b/>
      <sz val="10"/>
      <color rgb="FFFF0000"/>
      <name val="Arial Narrow"/>
      <family val="2"/>
    </font>
    <font>
      <b/>
      <sz val="8"/>
      <name val="Arial"/>
      <family val="2"/>
    </font>
    <font>
      <b/>
      <sz val="9"/>
      <name val="Arial"/>
      <family val="2"/>
    </font>
  </fonts>
  <fills count="18">
    <fill>
      <patternFill patternType="none"/>
    </fill>
    <fill>
      <patternFill patternType="gray125"/>
    </fill>
    <fill>
      <patternFill patternType="solid">
        <fgColor rgb="FFD9D9D9"/>
        <bgColor indexed="64"/>
      </patternFill>
    </fill>
    <fill>
      <patternFill patternType="solid">
        <fgColor theme="5" tint="0.39997558519241921"/>
        <bgColor indexed="64"/>
      </patternFill>
    </fill>
    <fill>
      <patternFill patternType="solid">
        <fgColor rgb="FFDBE5F1"/>
        <bgColor indexed="64"/>
      </patternFill>
    </fill>
    <fill>
      <patternFill patternType="solid">
        <fgColor rgb="FFFFFFFF"/>
        <bgColor rgb="FF000000"/>
      </patternFill>
    </fill>
    <fill>
      <patternFill patternType="solid">
        <fgColor theme="5" tint="0.59999389629810485"/>
        <bgColor indexed="64"/>
      </patternFill>
    </fill>
    <fill>
      <patternFill patternType="solid">
        <fgColor rgb="FF9BC2E6"/>
        <bgColor rgb="FF000000"/>
      </patternFill>
    </fill>
    <fill>
      <patternFill patternType="solid">
        <fgColor theme="9" tint="0.39997558519241921"/>
        <bgColor rgb="FF000000"/>
      </patternFill>
    </fill>
    <fill>
      <patternFill patternType="solid">
        <fgColor theme="8" tint="0.59999389629810485"/>
        <bgColor rgb="FF000000"/>
      </patternFill>
    </fill>
    <fill>
      <patternFill patternType="solid">
        <fgColor theme="9" tint="0.39997558519241921"/>
        <bgColor indexed="64"/>
      </patternFill>
    </fill>
    <fill>
      <patternFill patternType="solid">
        <fgColor rgb="FFCC0066"/>
        <bgColor indexed="64"/>
      </patternFill>
    </fill>
    <fill>
      <patternFill patternType="solid">
        <fgColor rgb="FF660033"/>
        <bgColor indexed="64"/>
      </patternFill>
    </fill>
    <fill>
      <patternFill patternType="solid">
        <fgColor theme="9" tint="0.59999389629810485"/>
        <bgColor indexed="64"/>
      </patternFill>
    </fill>
    <fill>
      <patternFill patternType="solid">
        <fgColor theme="7" tint="0.39997558519241921"/>
        <bgColor indexed="64"/>
      </patternFill>
    </fill>
    <fill>
      <patternFill patternType="solid">
        <fgColor rgb="FFD9D9D9"/>
      </patternFill>
    </fill>
    <fill>
      <patternFill patternType="solid">
        <fgColor rgb="FFFFFF00"/>
        <bgColor indexed="64"/>
      </patternFill>
    </fill>
    <fill>
      <patternFill patternType="solid">
        <fgColor rgb="FFFFC000"/>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auto="1"/>
      </right>
      <top style="thin">
        <color auto="1"/>
      </top>
      <bottom style="thin">
        <color auto="1"/>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auto="1"/>
      </right>
      <top/>
      <bottom style="thin">
        <color auto="1"/>
      </bottom>
      <diagonal/>
    </border>
    <border>
      <left style="thin">
        <color indexed="64"/>
      </left>
      <right style="thin">
        <color indexed="64"/>
      </right>
      <top style="thin">
        <color indexed="64"/>
      </top>
      <bottom/>
      <diagonal/>
    </border>
  </borders>
  <cellStyleXfs count="13">
    <xf numFmtId="0" fontId="0" fillId="0" borderId="0"/>
    <xf numFmtId="43" fontId="1" fillId="0" borderId="0" applyFont="0" applyFill="0" applyBorder="0" applyAlignment="0" applyProtection="0"/>
    <xf numFmtId="0" fontId="3" fillId="0" borderId="0"/>
    <xf numFmtId="43" fontId="1" fillId="0" borderId="0" applyFont="0" applyFill="0" applyBorder="0" applyAlignment="0" applyProtection="0"/>
    <xf numFmtId="0" fontId="7" fillId="4" borderId="0" applyNumberFormat="0" applyBorder="0" applyProtection="0">
      <alignment horizontal="center" vertical="center"/>
    </xf>
    <xf numFmtId="42" fontId="8" fillId="0" borderId="0" applyFont="0" applyFill="0" applyBorder="0" applyAlignment="0" applyProtection="0"/>
    <xf numFmtId="49" fontId="9" fillId="0" borderId="0" applyFill="0" applyBorder="0" applyProtection="0">
      <alignment horizontal="left" vertical="center"/>
    </xf>
    <xf numFmtId="3" fontId="9" fillId="0" borderId="0" applyFill="0" applyBorder="0" applyProtection="0">
      <alignment horizontal="right" vertical="center"/>
    </xf>
    <xf numFmtId="44" fontId="1" fillId="0" borderId="0" applyFont="0" applyFill="0" applyBorder="0" applyAlignment="0" applyProtection="0"/>
    <xf numFmtId="44" fontId="1" fillId="0" borderId="0" applyFont="0" applyFill="0" applyBorder="0" applyAlignment="0" applyProtection="0"/>
    <xf numFmtId="0" fontId="22" fillId="0" borderId="0"/>
    <xf numFmtId="44" fontId="23" fillId="0" borderId="0" applyFont="0" applyFill="0" applyBorder="0" applyAlignment="0" applyProtection="0"/>
    <xf numFmtId="9" fontId="23" fillId="0" borderId="0" applyFont="0" applyFill="0" applyBorder="0" applyAlignment="0" applyProtection="0"/>
  </cellStyleXfs>
  <cellXfs count="101">
    <xf numFmtId="0" fontId="0" fillId="0" borderId="0" xfId="0"/>
    <xf numFmtId="43" fontId="4" fillId="0" borderId="1" xfId="0" applyNumberFormat="1" applyFont="1" applyBorder="1" applyAlignment="1">
      <alignment horizontal="center" vertical="center" wrapText="1"/>
    </xf>
    <xf numFmtId="0" fontId="2" fillId="2" borderId="1"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12" fillId="0" borderId="1" xfId="0" applyFont="1" applyBorder="1" applyAlignment="1">
      <alignment horizontal="center" vertical="center" wrapText="1"/>
    </xf>
    <xf numFmtId="0" fontId="12" fillId="5" borderId="1" xfId="0" applyFont="1" applyFill="1" applyBorder="1" applyAlignment="1">
      <alignment horizontal="center" vertical="center" wrapText="1"/>
    </xf>
    <xf numFmtId="0" fontId="11" fillId="9" borderId="1" xfId="0" applyFont="1" applyFill="1" applyBorder="1" applyAlignment="1">
      <alignment horizontal="center" vertical="center" wrapText="1"/>
    </xf>
    <xf numFmtId="0" fontId="15" fillId="0" borderId="1" xfId="0" applyFont="1" applyBorder="1" applyAlignment="1">
      <alignment horizontal="center" vertical="center" wrapText="1"/>
    </xf>
    <xf numFmtId="0" fontId="16" fillId="0" borderId="1" xfId="0" applyFont="1" applyBorder="1" applyAlignment="1">
      <alignment horizontal="center" vertical="center" wrapText="1"/>
    </xf>
    <xf numFmtId="43" fontId="6" fillId="0" borderId="1" xfId="1" applyFont="1" applyBorder="1" applyAlignment="1">
      <alignment horizontal="center" vertical="center" wrapText="1"/>
    </xf>
    <xf numFmtId="43" fontId="5" fillId="10" borderId="1" xfId="0" applyNumberFormat="1" applyFont="1" applyFill="1" applyBorder="1" applyAlignment="1">
      <alignment horizontal="center" vertical="center" wrapText="1"/>
    </xf>
    <xf numFmtId="0" fontId="11" fillId="7" borderId="1" xfId="0" applyFont="1" applyFill="1" applyBorder="1" applyAlignment="1">
      <alignment horizontal="center" vertical="center" wrapText="1"/>
    </xf>
    <xf numFmtId="0" fontId="14" fillId="9" borderId="1" xfId="0" applyFont="1" applyFill="1" applyBorder="1" applyAlignment="1">
      <alignment horizontal="center" vertical="center" wrapText="1"/>
    </xf>
    <xf numFmtId="0" fontId="11" fillId="9" borderId="2" xfId="0" applyFont="1" applyFill="1" applyBorder="1" applyAlignment="1">
      <alignment horizontal="center" vertical="center" wrapText="1"/>
    </xf>
    <xf numFmtId="0" fontId="18" fillId="0" borderId="0" xfId="0" applyFont="1" applyAlignment="1">
      <alignment horizontal="center" vertical="center"/>
    </xf>
    <xf numFmtId="0" fontId="18" fillId="0" borderId="1" xfId="0" applyFont="1" applyBorder="1" applyAlignment="1">
      <alignment horizontal="center" vertical="center"/>
    </xf>
    <xf numFmtId="44" fontId="18" fillId="0" borderId="1" xfId="8" applyFont="1" applyBorder="1" applyAlignment="1">
      <alignment horizontal="center" vertical="center"/>
    </xf>
    <xf numFmtId="0" fontId="4" fillId="0" borderId="0" xfId="0" applyFont="1" applyAlignment="1">
      <alignment horizontal="center" vertical="center"/>
    </xf>
    <xf numFmtId="0" fontId="0" fillId="0" borderId="0" xfId="0" applyAlignment="1">
      <alignment horizontal="center" vertical="center"/>
    </xf>
    <xf numFmtId="0" fontId="12" fillId="5" borderId="4" xfId="0" applyFont="1" applyFill="1" applyBorder="1" applyAlignment="1">
      <alignment horizontal="center" vertical="center" wrapText="1"/>
    </xf>
    <xf numFmtId="0" fontId="15" fillId="5" borderId="1" xfId="0" applyFont="1" applyFill="1" applyBorder="1" applyAlignment="1">
      <alignment horizontal="center" vertical="center" wrapText="1"/>
    </xf>
    <xf numFmtId="0" fontId="10" fillId="0" borderId="1" xfId="0" applyFont="1" applyBorder="1" applyAlignment="1">
      <alignment horizontal="center" vertical="center"/>
    </xf>
    <xf numFmtId="0" fontId="10" fillId="0" borderId="1" xfId="0" applyFont="1" applyBorder="1" applyAlignment="1">
      <alignment horizontal="center" vertical="center" wrapText="1"/>
    </xf>
    <xf numFmtId="0" fontId="4" fillId="0" borderId="0" xfId="0" applyFont="1" applyAlignment="1">
      <alignment horizontal="center" vertical="center" wrapText="1"/>
    </xf>
    <xf numFmtId="43" fontId="20" fillId="3" borderId="1" xfId="0" applyNumberFormat="1" applyFont="1" applyFill="1" applyBorder="1" applyAlignment="1">
      <alignment horizontal="center" vertical="center"/>
    </xf>
    <xf numFmtId="43" fontId="21" fillId="12" borderId="1" xfId="0" applyNumberFormat="1" applyFont="1" applyFill="1" applyBorder="1" applyAlignment="1">
      <alignment horizontal="center" vertical="center"/>
    </xf>
    <xf numFmtId="0" fontId="24" fillId="0" borderId="1" xfId="0" applyFont="1" applyBorder="1" applyAlignment="1">
      <alignment horizontal="center" vertical="center"/>
    </xf>
    <xf numFmtId="44" fontId="24" fillId="0" borderId="1" xfId="8" applyFont="1" applyBorder="1" applyAlignment="1">
      <alignment horizontal="center" vertical="center"/>
    </xf>
    <xf numFmtId="0" fontId="19" fillId="12" borderId="8" xfId="0" applyFont="1" applyFill="1" applyBorder="1" applyAlignment="1">
      <alignment vertical="center"/>
    </xf>
    <xf numFmtId="0" fontId="19" fillId="12" borderId="9" xfId="0" applyFont="1" applyFill="1" applyBorder="1" applyAlignment="1">
      <alignment vertical="center"/>
    </xf>
    <xf numFmtId="0" fontId="10" fillId="0" borderId="0" xfId="0" applyFont="1" applyAlignment="1">
      <alignment horizontal="center" vertical="center"/>
    </xf>
    <xf numFmtId="0" fontId="25" fillId="0" borderId="0" xfId="0" applyFont="1" applyAlignment="1">
      <alignment horizontal="center" vertical="center"/>
    </xf>
    <xf numFmtId="0" fontId="10" fillId="0" borderId="0" xfId="0" applyFont="1" applyAlignment="1">
      <alignment horizontal="center" vertical="center" wrapText="1"/>
    </xf>
    <xf numFmtId="0" fontId="18" fillId="0" borderId="0" xfId="2" applyFont="1" applyAlignment="1">
      <alignment vertical="center" wrapText="1"/>
    </xf>
    <xf numFmtId="164" fontId="10" fillId="0" borderId="0" xfId="0" applyNumberFormat="1" applyFont="1" applyAlignment="1">
      <alignment horizontal="center" vertical="center"/>
    </xf>
    <xf numFmtId="164" fontId="28" fillId="13" borderId="1" xfId="8" applyNumberFormat="1" applyFont="1" applyFill="1" applyBorder="1" applyAlignment="1" applyProtection="1">
      <alignment horizontal="center" vertical="center" wrapText="1"/>
    </xf>
    <xf numFmtId="43" fontId="18" fillId="0" borderId="1" xfId="1" applyFont="1" applyBorder="1" applyAlignment="1">
      <alignment horizontal="center" vertical="center"/>
    </xf>
    <xf numFmtId="164" fontId="28" fillId="14" borderId="1" xfId="8" applyNumberFormat="1" applyFont="1" applyFill="1" applyBorder="1" applyAlignment="1" applyProtection="1">
      <alignment horizontal="center" vertical="center" wrapText="1"/>
    </xf>
    <xf numFmtId="43" fontId="24" fillId="14" borderId="1" xfId="1" applyFont="1" applyFill="1" applyBorder="1" applyAlignment="1">
      <alignment horizontal="center" vertical="center"/>
    </xf>
    <xf numFmtId="164" fontId="29" fillId="14" borderId="1" xfId="8" applyNumberFormat="1" applyFont="1" applyFill="1" applyBorder="1" applyAlignment="1" applyProtection="1">
      <alignment horizontal="center" vertical="center" wrapText="1"/>
    </xf>
    <xf numFmtId="0" fontId="30" fillId="0" borderId="1" xfId="0" applyFont="1" applyBorder="1" applyAlignment="1">
      <alignment horizontal="center" vertical="center"/>
    </xf>
    <xf numFmtId="43" fontId="27" fillId="0" borderId="1" xfId="1" applyFont="1" applyFill="1" applyBorder="1" applyAlignment="1">
      <alignment horizontal="center" vertical="center"/>
    </xf>
    <xf numFmtId="0" fontId="31" fillId="15" borderId="1" xfId="0" applyFont="1" applyFill="1" applyBorder="1" applyAlignment="1">
      <alignment horizontal="center" vertical="center" wrapText="1"/>
    </xf>
    <xf numFmtId="0" fontId="31" fillId="15" borderId="4" xfId="0" applyFont="1" applyFill="1" applyBorder="1" applyAlignment="1">
      <alignment horizontal="center" vertical="center" wrapText="1"/>
    </xf>
    <xf numFmtId="0" fontId="4" fillId="0" borderId="1" xfId="0" applyFont="1" applyBorder="1" applyAlignment="1">
      <alignment horizontal="center" vertical="center"/>
    </xf>
    <xf numFmtId="0" fontId="8" fillId="0" borderId="1" xfId="0" applyFont="1" applyBorder="1" applyAlignment="1">
      <alignment vertical="center" wrapText="1"/>
    </xf>
    <xf numFmtId="0" fontId="8" fillId="0" borderId="1" xfId="0" applyFont="1" applyBorder="1" applyAlignment="1">
      <alignment horizontal="center" vertical="center" wrapText="1"/>
    </xf>
    <xf numFmtId="43" fontId="27" fillId="0" borderId="1" xfId="1" applyFont="1" applyFill="1" applyBorder="1" applyAlignment="1">
      <alignment horizontal="center" vertical="center" wrapText="1"/>
    </xf>
    <xf numFmtId="43" fontId="32" fillId="0" borderId="1" xfId="1" applyFont="1" applyFill="1" applyBorder="1" applyAlignment="1">
      <alignment horizontal="center" vertical="center"/>
    </xf>
    <xf numFmtId="43" fontId="28" fillId="13" borderId="1" xfId="1" applyFont="1" applyFill="1" applyBorder="1" applyAlignment="1">
      <alignment horizontal="center" vertical="center"/>
    </xf>
    <xf numFmtId="43" fontId="27" fillId="0" borderId="0" xfId="1" applyFont="1" applyFill="1" applyBorder="1" applyAlignment="1">
      <alignment horizontal="center" vertical="center"/>
    </xf>
    <xf numFmtId="43" fontId="5" fillId="16" borderId="1" xfId="0" applyNumberFormat="1" applyFont="1" applyFill="1" applyBorder="1" applyAlignment="1">
      <alignment vertical="center"/>
    </xf>
    <xf numFmtId="43" fontId="18" fillId="0" borderId="1" xfId="1" applyFont="1" applyFill="1" applyBorder="1" applyAlignment="1">
      <alignment horizontal="center" vertical="center"/>
    </xf>
    <xf numFmtId="0" fontId="4" fillId="0" borderId="1" xfId="0" applyFont="1" applyBorder="1" applyAlignment="1">
      <alignment vertical="center" wrapText="1"/>
    </xf>
    <xf numFmtId="0" fontId="4" fillId="0" borderId="1" xfId="0" applyFont="1" applyBorder="1" applyAlignment="1">
      <alignment horizontal="center" vertical="center" wrapText="1"/>
    </xf>
    <xf numFmtId="43" fontId="10" fillId="0" borderId="1" xfId="1" applyFont="1" applyBorder="1" applyAlignment="1">
      <alignment horizontal="center" vertical="center"/>
    </xf>
    <xf numFmtId="43" fontId="32" fillId="0" borderId="1" xfId="1" applyFont="1" applyFill="1" applyBorder="1" applyAlignment="1">
      <alignment horizontal="center" vertical="center" wrapText="1"/>
    </xf>
    <xf numFmtId="0" fontId="31" fillId="15" borderId="11" xfId="0" applyFont="1" applyFill="1" applyBorder="1" applyAlignment="1">
      <alignment horizontal="center" vertical="center" wrapText="1"/>
    </xf>
    <xf numFmtId="0" fontId="4" fillId="0" borderId="1" xfId="0" applyFont="1" applyBorder="1" applyAlignment="1">
      <alignment horizontal="left" vertical="center" wrapText="1"/>
    </xf>
    <xf numFmtId="43" fontId="5" fillId="17" borderId="1" xfId="0" applyNumberFormat="1" applyFont="1" applyFill="1" applyBorder="1" applyAlignment="1">
      <alignment vertical="center"/>
    </xf>
    <xf numFmtId="0" fontId="11" fillId="7" borderId="4" xfId="0" applyFont="1" applyFill="1" applyBorder="1" applyAlignment="1">
      <alignment horizontal="center" vertical="center" wrapText="1"/>
    </xf>
    <xf numFmtId="0" fontId="11" fillId="7" borderId="5" xfId="0" applyFont="1" applyFill="1" applyBorder="1" applyAlignment="1">
      <alignment horizontal="center" vertical="center" wrapText="1"/>
    </xf>
    <xf numFmtId="0" fontId="11" fillId="7" borderId="3" xfId="0" applyFont="1" applyFill="1" applyBorder="1" applyAlignment="1">
      <alignment horizontal="center" vertical="center" wrapText="1"/>
    </xf>
    <xf numFmtId="0" fontId="14" fillId="9" borderId="4" xfId="0" applyFont="1" applyFill="1" applyBorder="1" applyAlignment="1">
      <alignment horizontal="center" vertical="center" wrapText="1"/>
    </xf>
    <xf numFmtId="0" fontId="14" fillId="9" borderId="5" xfId="0" applyFont="1" applyFill="1" applyBorder="1" applyAlignment="1">
      <alignment horizontal="center" vertical="center" wrapText="1"/>
    </xf>
    <xf numFmtId="0" fontId="14" fillId="9" borderId="3" xfId="0" applyFont="1" applyFill="1" applyBorder="1" applyAlignment="1">
      <alignment horizontal="center" vertical="center" wrapText="1"/>
    </xf>
    <xf numFmtId="0" fontId="14" fillId="9" borderId="1" xfId="0" applyFont="1" applyFill="1" applyBorder="1" applyAlignment="1">
      <alignment horizontal="center" vertical="center" wrapText="1"/>
    </xf>
    <xf numFmtId="0" fontId="11" fillId="7" borderId="1" xfId="0" applyFont="1" applyFill="1" applyBorder="1" applyAlignment="1">
      <alignment horizontal="center" vertical="center" wrapText="1"/>
    </xf>
    <xf numFmtId="44" fontId="17" fillId="11" borderId="1" xfId="9" applyFont="1" applyFill="1" applyBorder="1" applyAlignment="1" applyProtection="1">
      <alignment horizontal="center" vertical="center" wrapText="1"/>
    </xf>
    <xf numFmtId="0" fontId="13" fillId="6" borderId="1" xfId="0" applyFont="1" applyFill="1" applyBorder="1" applyAlignment="1">
      <alignment horizontal="center" vertical="center"/>
    </xf>
    <xf numFmtId="0" fontId="2" fillId="10" borderId="1" xfId="0" applyFont="1" applyFill="1" applyBorder="1" applyAlignment="1">
      <alignment horizontal="center" vertical="center" wrapText="1"/>
    </xf>
    <xf numFmtId="0" fontId="11" fillId="9" borderId="6" xfId="0" applyFont="1" applyFill="1" applyBorder="1" applyAlignment="1">
      <alignment horizontal="center" vertical="center" wrapText="1"/>
    </xf>
    <xf numFmtId="0" fontId="11" fillId="9" borderId="7" xfId="0" applyFont="1" applyFill="1" applyBorder="1" applyAlignment="1">
      <alignment horizontal="center" vertical="center" wrapText="1"/>
    </xf>
    <xf numFmtId="0" fontId="11" fillId="9" borderId="10" xfId="0" applyFont="1" applyFill="1" applyBorder="1" applyAlignment="1">
      <alignment horizontal="center" vertical="center" wrapText="1"/>
    </xf>
    <xf numFmtId="0" fontId="11" fillId="9" borderId="4" xfId="0" applyFont="1" applyFill="1" applyBorder="1" applyAlignment="1">
      <alignment horizontal="center" vertical="center" wrapText="1"/>
    </xf>
    <xf numFmtId="0" fontId="11" fillId="9" borderId="5" xfId="0" applyFont="1" applyFill="1" applyBorder="1" applyAlignment="1">
      <alignment horizontal="center" vertical="center" wrapText="1"/>
    </xf>
    <xf numFmtId="0" fontId="11" fillId="9" borderId="3" xfId="0" applyFont="1" applyFill="1" applyBorder="1" applyAlignment="1">
      <alignment horizontal="center" vertical="center" wrapText="1"/>
    </xf>
    <xf numFmtId="0" fontId="14" fillId="8" borderId="4" xfId="0" applyFont="1" applyFill="1" applyBorder="1" applyAlignment="1">
      <alignment horizontal="center" vertical="center" wrapText="1"/>
    </xf>
    <xf numFmtId="0" fontId="14" fillId="8" borderId="5" xfId="0" applyFont="1" applyFill="1" applyBorder="1" applyAlignment="1">
      <alignment horizontal="center" vertical="center" wrapText="1"/>
    </xf>
    <xf numFmtId="0" fontId="14" fillId="8" borderId="3" xfId="0" applyFont="1" applyFill="1" applyBorder="1" applyAlignment="1">
      <alignment horizontal="center" vertical="center" wrapText="1"/>
    </xf>
    <xf numFmtId="0" fontId="5" fillId="3" borderId="1" xfId="0" applyFont="1" applyFill="1" applyBorder="1" applyAlignment="1">
      <alignment horizontal="center" vertical="center" wrapText="1"/>
    </xf>
    <xf numFmtId="1" fontId="17" fillId="11" borderId="1" xfId="9" applyNumberFormat="1" applyFont="1" applyFill="1" applyBorder="1" applyAlignment="1" applyProtection="1">
      <alignment horizontal="center" vertical="center" wrapText="1"/>
    </xf>
    <xf numFmtId="0" fontId="5" fillId="16" borderId="1" xfId="0" applyFont="1" applyFill="1" applyBorder="1" applyAlignment="1">
      <alignment horizontal="center" vertical="center"/>
    </xf>
    <xf numFmtId="0" fontId="5" fillId="17" borderId="1" xfId="0" applyFont="1" applyFill="1" applyBorder="1" applyAlignment="1">
      <alignment horizontal="center" vertical="center"/>
    </xf>
    <xf numFmtId="0" fontId="28" fillId="14" borderId="1" xfId="2" applyFont="1" applyFill="1" applyBorder="1" applyAlignment="1" applyProtection="1">
      <alignment horizontal="center" vertical="center" wrapText="1"/>
      <protection locked="0"/>
    </xf>
    <xf numFmtId="0" fontId="33" fillId="6" borderId="1" xfId="0" applyFont="1" applyFill="1" applyBorder="1" applyAlignment="1">
      <alignment horizontal="center" vertical="center" wrapText="1"/>
    </xf>
    <xf numFmtId="0" fontId="28" fillId="13" borderId="4" xfId="2" applyFont="1" applyFill="1" applyBorder="1" applyAlignment="1" applyProtection="1">
      <alignment horizontal="center" vertical="center" wrapText="1"/>
      <protection locked="0"/>
    </xf>
    <xf numFmtId="0" fontId="28" fillId="13" borderId="5" xfId="2" applyFont="1" applyFill="1" applyBorder="1" applyAlignment="1" applyProtection="1">
      <alignment horizontal="center" vertical="center" wrapText="1"/>
      <protection locked="0"/>
    </xf>
    <xf numFmtId="0" fontId="28" fillId="13" borderId="3" xfId="2" applyFont="1" applyFill="1" applyBorder="1" applyAlignment="1" applyProtection="1">
      <alignment horizontal="center" vertical="center" wrapText="1"/>
      <protection locked="0"/>
    </xf>
    <xf numFmtId="43" fontId="5" fillId="0" borderId="1" xfId="1" applyFont="1" applyBorder="1" applyAlignment="1">
      <alignment horizontal="center" vertical="center"/>
    </xf>
    <xf numFmtId="0" fontId="28" fillId="13" borderId="2" xfId="2" applyFont="1" applyFill="1" applyBorder="1" applyAlignment="1" applyProtection="1">
      <alignment horizontal="center" vertical="center" wrapText="1"/>
      <protection locked="0"/>
    </xf>
    <xf numFmtId="0" fontId="34" fillId="6" borderId="4" xfId="0" applyFont="1" applyFill="1" applyBorder="1" applyAlignment="1">
      <alignment horizontal="center" vertical="center" wrapText="1"/>
    </xf>
    <xf numFmtId="0" fontId="34" fillId="6" borderId="5" xfId="0" applyFont="1" applyFill="1" applyBorder="1" applyAlignment="1">
      <alignment horizontal="center" vertical="center" wrapText="1"/>
    </xf>
    <xf numFmtId="0" fontId="34" fillId="6" borderId="3" xfId="0" applyFont="1" applyFill="1" applyBorder="1" applyAlignment="1">
      <alignment horizontal="center" vertical="center" wrapText="1"/>
    </xf>
    <xf numFmtId="0" fontId="33" fillId="6" borderId="4" xfId="0" applyFont="1" applyFill="1" applyBorder="1" applyAlignment="1">
      <alignment horizontal="center" vertical="center" wrapText="1"/>
    </xf>
    <xf numFmtId="0" fontId="33" fillId="6" borderId="5" xfId="0" applyFont="1" applyFill="1" applyBorder="1" applyAlignment="1">
      <alignment horizontal="center" vertical="center" wrapText="1"/>
    </xf>
    <xf numFmtId="0" fontId="33" fillId="6" borderId="3" xfId="0" applyFont="1" applyFill="1" applyBorder="1" applyAlignment="1">
      <alignment horizontal="center" vertical="center" wrapText="1"/>
    </xf>
    <xf numFmtId="0" fontId="4" fillId="0" borderId="1" xfId="0" applyFont="1" applyBorder="1" applyAlignment="1">
      <alignment horizontal="center" vertical="center"/>
    </xf>
    <xf numFmtId="0" fontId="24" fillId="3" borderId="1" xfId="0" applyFont="1" applyFill="1" applyBorder="1" applyAlignment="1">
      <alignment horizontal="center" vertical="center" wrapText="1"/>
    </xf>
    <xf numFmtId="0" fontId="24" fillId="13" borderId="1" xfId="0" applyFont="1" applyFill="1" applyBorder="1" applyAlignment="1">
      <alignment horizontal="center" vertical="center" wrapText="1"/>
    </xf>
    <xf numFmtId="0" fontId="27" fillId="0" borderId="1" xfId="2" applyFont="1" applyBorder="1" applyAlignment="1" applyProtection="1">
      <alignment horizontal="center" vertical="center" wrapText="1"/>
      <protection locked="0"/>
    </xf>
  </cellXfs>
  <cellStyles count="13">
    <cellStyle name="BodyStyle" xfId="6" xr:uid="{00000000-0005-0000-0000-000000000000}"/>
    <cellStyle name="HeaderStyle" xfId="4" xr:uid="{00000000-0005-0000-0000-000001000000}"/>
    <cellStyle name="Millares" xfId="1" builtinId="3"/>
    <cellStyle name="Millares 2" xfId="3" xr:uid="{00000000-0005-0000-0000-000003000000}"/>
    <cellStyle name="Moneda" xfId="8" builtinId="4"/>
    <cellStyle name="Moneda [0] 2" xfId="5" xr:uid="{00000000-0005-0000-0000-000005000000}"/>
    <cellStyle name="Moneda 2" xfId="9" xr:uid="{00000000-0005-0000-0000-000006000000}"/>
    <cellStyle name="Moneda 3" xfId="11" xr:uid="{00000000-0005-0000-0000-000007000000}"/>
    <cellStyle name="Normal" xfId="0" builtinId="0"/>
    <cellStyle name="Normal 2" xfId="2" xr:uid="{00000000-0005-0000-0000-000009000000}"/>
    <cellStyle name="Normal 3" xfId="10" xr:uid="{00000000-0005-0000-0000-00000A000000}"/>
    <cellStyle name="Numeric" xfId="7" xr:uid="{00000000-0005-0000-0000-00000B000000}"/>
    <cellStyle name="Porcentaje 2" xfId="12" xr:uid="{00000000-0005-0000-0000-00000C000000}"/>
  </cellStyles>
  <dxfs count="4">
    <dxf>
      <fill>
        <patternFill>
          <bgColor rgb="FFFF0000"/>
        </patternFill>
      </fill>
    </dxf>
    <dxf>
      <fill>
        <patternFill>
          <bgColor rgb="FFFF0000"/>
        </patternFill>
      </fill>
    </dxf>
    <dxf>
      <fill>
        <patternFill>
          <bgColor rgb="FFFF0000"/>
        </patternFill>
      </fill>
    </dxf>
    <dxf>
      <font>
        <color rgb="FF9C0006"/>
      </font>
      <fill>
        <patternFill>
          <bgColor rgb="FFFFC7CE"/>
        </patternFill>
      </fill>
    </dxf>
  </dxfs>
  <tableStyles count="0" defaultTableStyle="TableStyleMedium2" defaultPivotStyle="PivotStyleLight16"/>
  <colors>
    <mruColors>
      <color rgb="FF006699"/>
      <color rgb="FFFF0066"/>
      <color rgb="FF660033"/>
      <color rgb="FF006666"/>
      <color rgb="FFBDFFE9"/>
      <color rgb="FFF0E1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drawing1.xml><?xml version="1.0" encoding="utf-8"?>
<xdr:wsDr xmlns:xdr="http://schemas.openxmlformats.org/drawingml/2006/spreadsheetDrawing" xmlns:a="http://schemas.openxmlformats.org/drawingml/2006/main">
  <xdr:twoCellAnchor>
    <xdr:from>
      <xdr:col>15</xdr:col>
      <xdr:colOff>1066339</xdr:colOff>
      <xdr:row>53</xdr:row>
      <xdr:rowOff>368929</xdr:rowOff>
    </xdr:from>
    <xdr:to>
      <xdr:col>16</xdr:col>
      <xdr:colOff>928268</xdr:colOff>
      <xdr:row>56</xdr:row>
      <xdr:rowOff>46804</xdr:rowOff>
    </xdr:to>
    <xdr:sp macro="" textlink="">
      <xdr:nvSpPr>
        <xdr:cNvPr id="4" name="Flecha: hacia abajo 3">
          <a:extLst>
            <a:ext uri="{FF2B5EF4-FFF2-40B4-BE49-F238E27FC236}">
              <a16:creationId xmlns:a16="http://schemas.microsoft.com/office/drawing/2014/main" id="{01B9AA1D-B0ED-42DE-8AE1-66E6C99E7DB7}"/>
            </a:ext>
          </a:extLst>
        </xdr:cNvPr>
        <xdr:cNvSpPr/>
      </xdr:nvSpPr>
      <xdr:spPr>
        <a:xfrm rot="6843274">
          <a:off x="19737719" y="18990725"/>
          <a:ext cx="406258" cy="1173017"/>
        </a:xfrm>
        <a:prstGeom prst="down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16</xdr:col>
      <xdr:colOff>885265</xdr:colOff>
      <xdr:row>53</xdr:row>
      <xdr:rowOff>268942</xdr:rowOff>
    </xdr:from>
    <xdr:to>
      <xdr:col>21</xdr:col>
      <xdr:colOff>425824</xdr:colOff>
      <xdr:row>60</xdr:row>
      <xdr:rowOff>78441</xdr:rowOff>
    </xdr:to>
    <xdr:sp macro="" textlink="">
      <xdr:nvSpPr>
        <xdr:cNvPr id="5" name="Rectángulo 4">
          <a:extLst>
            <a:ext uri="{FF2B5EF4-FFF2-40B4-BE49-F238E27FC236}">
              <a16:creationId xmlns:a16="http://schemas.microsoft.com/office/drawing/2014/main" id="{039C1F94-6B0D-47CF-B23D-B47689BB7EC8}"/>
            </a:ext>
          </a:extLst>
        </xdr:cNvPr>
        <xdr:cNvSpPr/>
      </xdr:nvSpPr>
      <xdr:spPr>
        <a:xfrm>
          <a:off x="20484353" y="19274118"/>
          <a:ext cx="4314265" cy="1165411"/>
        </a:xfrm>
        <a:prstGeom prst="rect">
          <a:avLst/>
        </a:prstGeom>
        <a:solidFill>
          <a:schemeClr val="bg1"/>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solidFill>
                <a:sysClr val="windowText" lastClr="000000"/>
              </a:solidFill>
            </a:rPr>
            <a:t>E</a:t>
          </a:r>
          <a:r>
            <a:rPr lang="es-CO" sz="1100" baseline="0">
              <a:solidFill>
                <a:sysClr val="windowText" lastClr="000000"/>
              </a:solidFill>
            </a:rPr>
            <a:t>l oferente debera escribir como respuesta a </a:t>
          </a:r>
          <a:r>
            <a:rPr lang="en-US" sz="1100">
              <a:solidFill>
                <a:sysClr val="windowText" lastClr="000000"/>
              </a:solidFill>
              <a:effectLst/>
              <a:latin typeface="+mn-lt"/>
              <a:ea typeface="+mn-ea"/>
              <a:cs typeface="+mn-cs"/>
            </a:rPr>
            <a:t>la  </a:t>
          </a:r>
          <a:r>
            <a:rPr lang="en-US" sz="1100" b="1">
              <a:solidFill>
                <a:sysClr val="windowText" lastClr="000000"/>
              </a:solidFill>
              <a:effectLst/>
              <a:latin typeface="+mn-lt"/>
              <a:ea typeface="+mn-ea"/>
              <a:cs typeface="+mn-cs"/>
            </a:rPr>
            <a:t>pregunta  No.  1  </a:t>
          </a:r>
          <a:r>
            <a:rPr lang="en-US" sz="1100">
              <a:solidFill>
                <a:sysClr val="windowText" lastClr="000000"/>
              </a:solidFill>
              <a:effectLst/>
              <a:latin typeface="+mn-lt"/>
              <a:ea typeface="+mn-ea"/>
              <a:cs typeface="+mn-cs"/>
            </a:rPr>
            <a:t>del  cuestionario  del  sobre  económico  del  SECOP  II,   el </a:t>
          </a:r>
          <a:r>
            <a:rPr lang="en-US" sz="1100" b="1">
              <a:solidFill>
                <a:sysClr val="windowText" lastClr="000000"/>
              </a:solidFill>
              <a:effectLst/>
              <a:latin typeface="+mn-lt"/>
              <a:ea typeface="+mn-ea"/>
              <a:cs typeface="+mn-cs"/>
            </a:rPr>
            <a:t>“Valor total de la sumatoria de los precios totales INCLUIDO IVA” ofrecidos en el ANEXO OFERTA ECONOMICA,  </a:t>
          </a:r>
          <a:r>
            <a:rPr lang="en-US" sz="1100">
              <a:solidFill>
                <a:sysClr val="windowText" lastClr="000000"/>
              </a:solidFill>
              <a:effectLst/>
              <a:latin typeface="+mn-lt"/>
              <a:ea typeface="+mn-ea"/>
              <a:cs typeface="+mn-cs"/>
            </a:rPr>
            <a:t>(</a:t>
          </a:r>
          <a:r>
            <a:rPr lang="en-US" sz="1100" b="1">
              <a:solidFill>
                <a:sysClr val="windowText" lastClr="000000"/>
              </a:solidFill>
              <a:effectLst/>
              <a:latin typeface="+mn-lt"/>
              <a:ea typeface="+mn-ea"/>
              <a:cs typeface="+mn-cs"/>
            </a:rPr>
            <a:t>Valor  de  la  celda  P54</a:t>
          </a:r>
          <a:r>
            <a:rPr lang="en-US" sz="1100">
              <a:solidFill>
                <a:sysClr val="windowText" lastClr="000000"/>
              </a:solidFill>
              <a:effectLst/>
              <a:latin typeface="+mn-lt"/>
              <a:ea typeface="+mn-ea"/>
              <a:cs typeface="+mn-cs"/>
            </a:rPr>
            <a:t>)  del  archivo  EXCEL;  </a:t>
          </a:r>
          <a:r>
            <a:rPr lang="en-US" sz="1100" b="1" i="1">
              <a:solidFill>
                <a:sysClr val="windowText" lastClr="000000"/>
              </a:solidFill>
              <a:effectLst/>
              <a:latin typeface="+mn-lt"/>
              <a:ea typeface="+mn-ea"/>
              <a:cs typeface="+mn-cs"/>
            </a:rPr>
            <a:t> </a:t>
          </a:r>
          <a:r>
            <a:rPr lang="en-US" sz="1100" b="1" i="1" u="heavy">
              <a:solidFill>
                <a:sysClr val="windowText" lastClr="000000"/>
              </a:solidFill>
              <a:effectLst/>
              <a:latin typeface="+mn-lt"/>
              <a:ea typeface="+mn-ea"/>
              <a:cs typeface="+mn-cs"/>
            </a:rPr>
            <a:t>Cuenta  para</a:t>
          </a:r>
          <a:r>
            <a:rPr lang="es-CO" sz="1100" b="0" i="0" u="none" baseline="0">
              <a:solidFill>
                <a:sysClr val="windowText" lastClr="000000"/>
              </a:solidFill>
              <a:effectLst/>
              <a:latin typeface="+mn-lt"/>
              <a:ea typeface="+mn-ea"/>
              <a:cs typeface="+mn-cs"/>
            </a:rPr>
            <a:t> </a:t>
          </a:r>
          <a:r>
            <a:rPr lang="en-US" sz="1100" b="1" i="1" u="heavy">
              <a:solidFill>
                <a:sysClr val="windowText" lastClr="000000"/>
              </a:solidFill>
              <a:effectLst/>
              <a:latin typeface="+mn-lt"/>
              <a:ea typeface="+mn-ea"/>
              <a:cs typeface="+mn-cs"/>
            </a:rPr>
            <a:t>evaluación, y la ejecución del contrato.</a:t>
          </a:r>
          <a:endParaRPr lang="es-CO" sz="1100">
            <a:solidFill>
              <a:sysClr val="windowText" lastClr="000000"/>
            </a:solidFill>
            <a:effectLst/>
            <a:latin typeface="+mn-lt"/>
            <a:ea typeface="+mn-ea"/>
            <a:cs typeface="+mn-cs"/>
          </a:endParaRPr>
        </a:p>
        <a:p>
          <a:endParaRPr lang="es-CO" sz="1100">
            <a:solidFill>
              <a:sysClr val="windowText" lastClr="000000"/>
            </a:solidFill>
          </a:endParaRP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Y323"/>
  <sheetViews>
    <sheetView showGridLines="0" zoomScale="90" zoomScaleNormal="90" workbookViewId="0">
      <pane xSplit="7" ySplit="4" topLeftCell="N63" activePane="bottomRight" state="frozen"/>
      <selection pane="topRight" activeCell="H1" sqref="H1"/>
      <selection pane="bottomLeft" activeCell="A5" sqref="A5"/>
      <selection pane="bottomRight" activeCell="N65" sqref="N65"/>
    </sheetView>
  </sheetViews>
  <sheetFormatPr baseColWidth="10" defaultColWidth="11.42578125" defaultRowHeight="11.25" x14ac:dyDescent="0.25"/>
  <cols>
    <col min="1" max="1" width="11.42578125" style="23"/>
    <col min="2" max="2" width="36.42578125" style="23" customWidth="1"/>
    <col min="3" max="4" width="11.42578125" style="23" customWidth="1"/>
    <col min="5" max="5" width="13.42578125" style="17" customWidth="1"/>
    <col min="6" max="6" width="16" style="17" customWidth="1"/>
    <col min="7" max="7" width="15.140625" style="17" customWidth="1"/>
    <col min="8" max="8" width="7.85546875" style="17" customWidth="1"/>
    <col min="9" max="9" width="15.140625" style="17" customWidth="1"/>
    <col min="10" max="10" width="7.85546875" style="17" customWidth="1"/>
    <col min="11" max="11" width="15.140625" style="17" customWidth="1"/>
    <col min="12" max="12" width="7.85546875" style="17" customWidth="1"/>
    <col min="13" max="13" width="15.140625" style="17" customWidth="1"/>
    <col min="14" max="14" width="7.85546875" style="17" customWidth="1"/>
    <col min="15" max="15" width="15.140625" style="17" customWidth="1"/>
    <col min="16" max="16" width="7.85546875" style="17" customWidth="1"/>
    <col min="17" max="17" width="15.140625" style="17" customWidth="1"/>
    <col min="18" max="18" width="7.85546875" style="17" customWidth="1"/>
    <col min="19" max="19" width="15.140625" style="17" customWidth="1"/>
    <col min="20" max="20" width="7.85546875" style="17" customWidth="1"/>
    <col min="21" max="21" width="15.140625" style="17" customWidth="1"/>
    <col min="22" max="22" width="7.85546875" style="17" customWidth="1"/>
    <col min="23" max="23" width="15.140625" style="17" customWidth="1"/>
    <col min="24" max="24" width="18.5703125" style="17" customWidth="1"/>
    <col min="25" max="16384" width="11.42578125" style="17"/>
  </cols>
  <sheetData>
    <row r="1" spans="1:25" ht="22.5" customHeight="1" x14ac:dyDescent="0.25">
      <c r="A1" s="80" t="s">
        <v>0</v>
      </c>
      <c r="B1" s="80"/>
      <c r="C1" s="80"/>
      <c r="D1" s="80"/>
      <c r="E1" s="80"/>
      <c r="F1" s="80"/>
      <c r="G1" s="80"/>
      <c r="H1" s="80"/>
      <c r="I1" s="80"/>
      <c r="J1" s="80"/>
      <c r="K1" s="80"/>
      <c r="L1" s="80"/>
      <c r="M1" s="80"/>
      <c r="N1" s="80"/>
      <c r="O1" s="80"/>
      <c r="P1" s="80"/>
      <c r="Q1" s="80"/>
      <c r="R1" s="80"/>
      <c r="S1" s="80"/>
      <c r="T1" s="80"/>
      <c r="U1" s="80"/>
      <c r="V1" s="80"/>
      <c r="W1" s="80"/>
    </row>
    <row r="2" spans="1:25" ht="31.5" customHeight="1" x14ac:dyDescent="0.25">
      <c r="A2" s="3" t="s">
        <v>1</v>
      </c>
      <c r="B2" s="2" t="s">
        <v>2</v>
      </c>
      <c r="C2" s="2" t="s">
        <v>3</v>
      </c>
      <c r="D2" s="2" t="s">
        <v>4</v>
      </c>
      <c r="E2" s="70" t="s">
        <v>5</v>
      </c>
      <c r="F2" s="70" t="s">
        <v>6</v>
      </c>
      <c r="G2" s="70" t="s">
        <v>7</v>
      </c>
      <c r="H2" s="81" t="s">
        <v>8</v>
      </c>
      <c r="I2" s="68" t="s">
        <v>9</v>
      </c>
      <c r="J2" s="81" t="s">
        <v>10</v>
      </c>
      <c r="K2" s="68" t="s">
        <v>11</v>
      </c>
      <c r="L2" s="68" t="s">
        <v>12</v>
      </c>
      <c r="M2" s="68" t="s">
        <v>13</v>
      </c>
      <c r="N2" s="68" t="s">
        <v>14</v>
      </c>
      <c r="O2" s="68" t="s">
        <v>15</v>
      </c>
      <c r="P2" s="68" t="s">
        <v>16</v>
      </c>
      <c r="Q2" s="68" t="s">
        <v>17</v>
      </c>
      <c r="R2" s="68" t="s">
        <v>18</v>
      </c>
      <c r="S2" s="68" t="s">
        <v>19</v>
      </c>
      <c r="T2" s="68" t="s">
        <v>20</v>
      </c>
      <c r="U2" s="68" t="s">
        <v>21</v>
      </c>
      <c r="V2" s="68" t="s">
        <v>22</v>
      </c>
      <c r="W2" s="68" t="s">
        <v>23</v>
      </c>
    </row>
    <row r="3" spans="1:25" ht="42" customHeight="1" x14ac:dyDescent="0.25">
      <c r="A3" s="69" t="s">
        <v>24</v>
      </c>
      <c r="B3" s="69"/>
      <c r="C3" s="69"/>
      <c r="D3" s="69"/>
      <c r="E3" s="70"/>
      <c r="F3" s="70"/>
      <c r="G3" s="70"/>
      <c r="H3" s="81"/>
      <c r="I3" s="68"/>
      <c r="J3" s="81"/>
      <c r="K3" s="68"/>
      <c r="L3" s="68"/>
      <c r="M3" s="68"/>
      <c r="N3" s="68"/>
      <c r="O3" s="68"/>
      <c r="P3" s="68"/>
      <c r="Q3" s="68"/>
      <c r="R3" s="68"/>
      <c r="S3" s="68"/>
      <c r="T3" s="68"/>
      <c r="U3" s="68"/>
      <c r="V3" s="68"/>
      <c r="W3" s="68"/>
    </row>
    <row r="4" spans="1:25" ht="28.5" customHeight="1" x14ac:dyDescent="0.25">
      <c r="A4" s="77" t="s">
        <v>25</v>
      </c>
      <c r="B4" s="78"/>
      <c r="C4" s="78"/>
      <c r="D4" s="78"/>
      <c r="E4" s="78"/>
      <c r="F4" s="78"/>
      <c r="G4" s="79"/>
      <c r="H4" s="28" t="s">
        <v>26</v>
      </c>
      <c r="I4" s="29"/>
      <c r="J4" s="29"/>
      <c r="K4" s="29"/>
      <c r="L4" s="29"/>
      <c r="M4" s="29"/>
      <c r="N4" s="29"/>
      <c r="O4" s="29"/>
      <c r="P4" s="29"/>
      <c r="Q4" s="29"/>
      <c r="R4" s="29"/>
      <c r="S4" s="29"/>
      <c r="T4" s="29"/>
      <c r="U4" s="29"/>
      <c r="V4" s="29"/>
      <c r="W4" s="29"/>
      <c r="X4" s="14"/>
      <c r="Y4" s="14"/>
    </row>
    <row r="5" spans="1:25" ht="12.75" x14ac:dyDescent="0.25">
      <c r="A5" s="13">
        <v>1</v>
      </c>
      <c r="B5" s="71" t="s">
        <v>27</v>
      </c>
      <c r="C5" s="72"/>
      <c r="D5" s="73"/>
      <c r="H5" s="14"/>
      <c r="I5" s="14"/>
      <c r="J5" s="14"/>
      <c r="K5" s="14"/>
      <c r="L5" s="14"/>
      <c r="M5" s="14"/>
      <c r="N5" s="14"/>
      <c r="O5" s="14"/>
      <c r="P5" s="14"/>
      <c r="Q5" s="14"/>
      <c r="R5" s="14"/>
      <c r="S5" s="14"/>
      <c r="T5" s="14"/>
      <c r="U5" s="14"/>
      <c r="V5" s="14"/>
      <c r="W5" s="14"/>
      <c r="X5" s="14"/>
      <c r="Y5" s="14"/>
    </row>
    <row r="6" spans="1:25" ht="12.75" x14ac:dyDescent="0.25">
      <c r="A6" s="6" t="s">
        <v>28</v>
      </c>
      <c r="B6" s="74" t="s">
        <v>29</v>
      </c>
      <c r="C6" s="75"/>
      <c r="D6" s="76"/>
      <c r="H6" s="14"/>
      <c r="I6" s="14"/>
      <c r="J6" s="14"/>
      <c r="L6" s="14"/>
      <c r="M6" s="14"/>
      <c r="N6" s="14"/>
      <c r="O6" s="14"/>
      <c r="P6" s="14"/>
      <c r="Q6" s="14"/>
      <c r="R6" s="14"/>
      <c r="S6" s="14"/>
      <c r="T6" s="14"/>
      <c r="U6" s="14"/>
      <c r="V6" s="14"/>
      <c r="W6" s="14"/>
      <c r="X6" s="14"/>
      <c r="Y6" s="14"/>
    </row>
    <row r="7" spans="1:25" ht="25.5" x14ac:dyDescent="0.25">
      <c r="A7" s="4" t="s">
        <v>30</v>
      </c>
      <c r="B7" s="5" t="s">
        <v>31</v>
      </c>
      <c r="C7" s="4">
        <v>1</v>
      </c>
      <c r="D7" s="5" t="s">
        <v>32</v>
      </c>
      <c r="E7" s="1">
        <v>1203000</v>
      </c>
      <c r="F7" s="9">
        <f>+ROUND(E7*19%,2)</f>
        <v>228570</v>
      </c>
      <c r="G7" s="10">
        <f>+E7+F7</f>
        <v>1431570</v>
      </c>
      <c r="H7" s="15">
        <v>1</v>
      </c>
      <c r="I7" s="16">
        <f>H7*$G7</f>
        <v>1431570</v>
      </c>
      <c r="J7" s="15"/>
      <c r="K7" s="16">
        <f>J7*$G7</f>
        <v>0</v>
      </c>
      <c r="L7" s="15"/>
      <c r="M7" s="16">
        <f>L7*$G7</f>
        <v>0</v>
      </c>
      <c r="N7" s="15"/>
      <c r="O7" s="16">
        <f>N7*$G7</f>
        <v>0</v>
      </c>
      <c r="P7" s="15"/>
      <c r="Q7" s="16">
        <f>P7*$G7</f>
        <v>0</v>
      </c>
      <c r="R7" s="15"/>
      <c r="S7" s="16">
        <f>R7*$G7</f>
        <v>0</v>
      </c>
      <c r="T7" s="15"/>
      <c r="U7" s="16">
        <f>T7*$G7</f>
        <v>0</v>
      </c>
      <c r="V7" s="15"/>
      <c r="W7" s="16">
        <f>V7*$G7</f>
        <v>0</v>
      </c>
      <c r="X7" s="14"/>
      <c r="Y7" s="14"/>
    </row>
    <row r="8" spans="1:25" ht="25.5" x14ac:dyDescent="0.25">
      <c r="A8" s="4" t="s">
        <v>33</v>
      </c>
      <c r="B8" s="5" t="s">
        <v>34</v>
      </c>
      <c r="C8" s="4">
        <v>1</v>
      </c>
      <c r="D8" s="5" t="s">
        <v>32</v>
      </c>
      <c r="E8" s="1">
        <v>1435000</v>
      </c>
      <c r="F8" s="9">
        <f>+ROUND(E8*19%,2)</f>
        <v>272650</v>
      </c>
      <c r="G8" s="10">
        <f>+E8+F8</f>
        <v>1707650</v>
      </c>
      <c r="H8" s="15"/>
      <c r="I8" s="16">
        <f>H8*$G8</f>
        <v>0</v>
      </c>
      <c r="J8" s="15">
        <v>1</v>
      </c>
      <c r="K8" s="16">
        <f>J8*$G8</f>
        <v>1707650</v>
      </c>
      <c r="L8" s="15"/>
      <c r="M8" s="16">
        <f>L8*$G8</f>
        <v>0</v>
      </c>
      <c r="N8" s="15"/>
      <c r="O8" s="16">
        <f>N8*$G8</f>
        <v>0</v>
      </c>
      <c r="P8" s="15"/>
      <c r="Q8" s="16">
        <f>P8*$G8</f>
        <v>0</v>
      </c>
      <c r="R8" s="15"/>
      <c r="S8" s="16">
        <f>R8*$G8</f>
        <v>0</v>
      </c>
      <c r="T8" s="15"/>
      <c r="U8" s="16">
        <f>T8*$G8</f>
        <v>0</v>
      </c>
      <c r="V8" s="15"/>
      <c r="W8" s="16">
        <f>V8*$G8</f>
        <v>0</v>
      </c>
      <c r="X8" s="14"/>
      <c r="Y8" s="14"/>
    </row>
    <row r="9" spans="1:25" ht="15" x14ac:dyDescent="0.25">
      <c r="A9" s="6" t="s">
        <v>35</v>
      </c>
      <c r="B9" s="66" t="s">
        <v>36</v>
      </c>
      <c r="C9" s="66"/>
      <c r="D9" s="66"/>
      <c r="E9" s="18"/>
      <c r="F9" s="18"/>
      <c r="G9" s="18"/>
      <c r="H9" s="18"/>
      <c r="I9" s="18"/>
      <c r="J9" s="18"/>
      <c r="K9" s="18"/>
      <c r="L9" s="18"/>
      <c r="M9" s="18"/>
      <c r="N9" s="18"/>
      <c r="O9" s="18"/>
      <c r="P9" s="18"/>
      <c r="Q9" s="18"/>
      <c r="R9" s="18"/>
      <c r="S9" s="18"/>
      <c r="T9" s="18"/>
      <c r="U9" s="18"/>
      <c r="V9" s="18"/>
      <c r="W9" s="18"/>
      <c r="X9" s="14"/>
      <c r="Y9" s="14"/>
    </row>
    <row r="10" spans="1:25" ht="40.5" customHeight="1" x14ac:dyDescent="0.25">
      <c r="A10" s="4" t="s">
        <v>37</v>
      </c>
      <c r="B10" s="5" t="s">
        <v>38</v>
      </c>
      <c r="C10" s="4">
        <v>1</v>
      </c>
      <c r="D10" s="5" t="s">
        <v>32</v>
      </c>
      <c r="E10" s="1">
        <v>1486000</v>
      </c>
      <c r="F10" s="9">
        <f t="shared" ref="F10:F15" si="0">+ROUND(E10*19%,2)</f>
        <v>282340</v>
      </c>
      <c r="G10" s="10">
        <f t="shared" ref="G10:G15" si="1">+E10+F10</f>
        <v>1768340</v>
      </c>
      <c r="H10" s="15"/>
      <c r="I10" s="16">
        <f>H10*$G10</f>
        <v>0</v>
      </c>
      <c r="J10" s="15"/>
      <c r="K10" s="16">
        <f t="shared" ref="K10:K72" si="2">J10*$G10</f>
        <v>0</v>
      </c>
      <c r="L10" s="15"/>
      <c r="M10" s="16">
        <f t="shared" ref="M10:M72" si="3">L10*$G10</f>
        <v>0</v>
      </c>
      <c r="N10" s="15"/>
      <c r="O10" s="16">
        <f t="shared" ref="O10:O72" si="4">N10*$G10</f>
        <v>0</v>
      </c>
      <c r="P10" s="15"/>
      <c r="Q10" s="16">
        <f t="shared" ref="Q10:Q72" si="5">P10*$G10</f>
        <v>0</v>
      </c>
      <c r="R10" s="15"/>
      <c r="S10" s="16">
        <f t="shared" ref="S10:S72" si="6">R10*$G10</f>
        <v>0</v>
      </c>
      <c r="T10" s="15"/>
      <c r="U10" s="16">
        <f t="shared" ref="U10:U72" si="7">T10*$G10</f>
        <v>0</v>
      </c>
      <c r="V10" s="15"/>
      <c r="W10" s="16">
        <f t="shared" ref="W10:W14" si="8">V10*$G10</f>
        <v>0</v>
      </c>
      <c r="X10" s="14"/>
      <c r="Y10" s="14"/>
    </row>
    <row r="11" spans="1:25" ht="38.25" x14ac:dyDescent="0.25">
      <c r="A11" s="4" t="s">
        <v>39</v>
      </c>
      <c r="B11" s="5" t="s">
        <v>40</v>
      </c>
      <c r="C11" s="4">
        <v>1</v>
      </c>
      <c r="D11" s="5" t="s">
        <v>32</v>
      </c>
      <c r="E11" s="1">
        <v>1082000</v>
      </c>
      <c r="F11" s="9">
        <f t="shared" si="0"/>
        <v>205580</v>
      </c>
      <c r="G11" s="10">
        <f t="shared" si="1"/>
        <v>1287580</v>
      </c>
      <c r="H11" s="15"/>
      <c r="I11" s="16">
        <f t="shared" ref="I11:I14" si="9">H11*$G11</f>
        <v>0</v>
      </c>
      <c r="J11" s="15"/>
      <c r="K11" s="16">
        <f t="shared" si="2"/>
        <v>0</v>
      </c>
      <c r="L11" s="15"/>
      <c r="M11" s="16">
        <f t="shared" si="3"/>
        <v>0</v>
      </c>
      <c r="N11" s="15"/>
      <c r="O11" s="16">
        <f t="shared" si="4"/>
        <v>0</v>
      </c>
      <c r="P11" s="15"/>
      <c r="Q11" s="16">
        <f t="shared" si="5"/>
        <v>0</v>
      </c>
      <c r="R11" s="15"/>
      <c r="S11" s="16">
        <f t="shared" si="6"/>
        <v>0</v>
      </c>
      <c r="T11" s="15"/>
      <c r="U11" s="16">
        <f t="shared" si="7"/>
        <v>0</v>
      </c>
      <c r="V11" s="15"/>
      <c r="W11" s="16">
        <f t="shared" si="8"/>
        <v>0</v>
      </c>
      <c r="X11" s="14"/>
      <c r="Y11" s="14"/>
    </row>
    <row r="12" spans="1:25" ht="25.5" x14ac:dyDescent="0.25">
      <c r="A12" s="4" t="s">
        <v>41</v>
      </c>
      <c r="B12" s="5" t="s">
        <v>42</v>
      </c>
      <c r="C12" s="4">
        <v>1</v>
      </c>
      <c r="D12" s="5" t="s">
        <v>32</v>
      </c>
      <c r="E12" s="1">
        <v>724000</v>
      </c>
      <c r="F12" s="9">
        <f t="shared" si="0"/>
        <v>137560</v>
      </c>
      <c r="G12" s="10">
        <f t="shared" si="1"/>
        <v>861560</v>
      </c>
      <c r="H12" s="15"/>
      <c r="I12" s="16">
        <f t="shared" si="9"/>
        <v>0</v>
      </c>
      <c r="J12" s="15"/>
      <c r="K12" s="16">
        <f t="shared" si="2"/>
        <v>0</v>
      </c>
      <c r="L12" s="15"/>
      <c r="M12" s="16">
        <f t="shared" si="3"/>
        <v>0</v>
      </c>
      <c r="N12" s="15"/>
      <c r="O12" s="16">
        <f t="shared" si="4"/>
        <v>0</v>
      </c>
      <c r="P12" s="15"/>
      <c r="Q12" s="16">
        <f t="shared" si="5"/>
        <v>0</v>
      </c>
      <c r="R12" s="15"/>
      <c r="S12" s="16">
        <f t="shared" si="6"/>
        <v>0</v>
      </c>
      <c r="T12" s="15"/>
      <c r="U12" s="16">
        <f t="shared" si="7"/>
        <v>0</v>
      </c>
      <c r="V12" s="15"/>
      <c r="W12" s="16">
        <f t="shared" si="8"/>
        <v>0</v>
      </c>
      <c r="X12" s="14"/>
      <c r="Y12" s="14"/>
    </row>
    <row r="13" spans="1:25" ht="38.25" x14ac:dyDescent="0.25">
      <c r="A13" s="4" t="s">
        <v>43</v>
      </c>
      <c r="B13" s="5" t="s">
        <v>44</v>
      </c>
      <c r="C13" s="4">
        <v>1</v>
      </c>
      <c r="D13" s="5" t="s">
        <v>32</v>
      </c>
      <c r="E13" s="1">
        <v>806000</v>
      </c>
      <c r="F13" s="9">
        <f t="shared" si="0"/>
        <v>153140</v>
      </c>
      <c r="G13" s="10">
        <f t="shared" si="1"/>
        <v>959140</v>
      </c>
      <c r="H13" s="15"/>
      <c r="I13" s="16">
        <f t="shared" si="9"/>
        <v>0</v>
      </c>
      <c r="J13" s="15"/>
      <c r="K13" s="16">
        <f t="shared" si="2"/>
        <v>0</v>
      </c>
      <c r="L13" s="15"/>
      <c r="M13" s="16">
        <f t="shared" si="3"/>
        <v>0</v>
      </c>
      <c r="N13" s="15"/>
      <c r="O13" s="16">
        <f t="shared" si="4"/>
        <v>0</v>
      </c>
      <c r="P13" s="15"/>
      <c r="Q13" s="16">
        <f t="shared" si="5"/>
        <v>0</v>
      </c>
      <c r="R13" s="15"/>
      <c r="S13" s="16">
        <f t="shared" si="6"/>
        <v>0</v>
      </c>
      <c r="T13" s="15"/>
      <c r="U13" s="16">
        <f t="shared" si="7"/>
        <v>0</v>
      </c>
      <c r="V13" s="15"/>
      <c r="W13" s="16">
        <f t="shared" si="8"/>
        <v>0</v>
      </c>
      <c r="X13" s="14"/>
      <c r="Y13" s="14"/>
    </row>
    <row r="14" spans="1:25" ht="25.5" x14ac:dyDescent="0.25">
      <c r="A14" s="4" t="s">
        <v>45</v>
      </c>
      <c r="B14" s="5" t="s">
        <v>46</v>
      </c>
      <c r="C14" s="4">
        <v>1</v>
      </c>
      <c r="D14" s="5" t="s">
        <v>32</v>
      </c>
      <c r="E14" s="1">
        <v>817000</v>
      </c>
      <c r="F14" s="9">
        <f t="shared" si="0"/>
        <v>155230</v>
      </c>
      <c r="G14" s="10">
        <f t="shared" si="1"/>
        <v>972230</v>
      </c>
      <c r="H14" s="15"/>
      <c r="I14" s="16">
        <f t="shared" si="9"/>
        <v>0</v>
      </c>
      <c r="J14" s="15">
        <v>1</v>
      </c>
      <c r="K14" s="16">
        <f t="shared" si="2"/>
        <v>972230</v>
      </c>
      <c r="L14" s="15"/>
      <c r="M14" s="16">
        <f t="shared" si="3"/>
        <v>0</v>
      </c>
      <c r="N14" s="15"/>
      <c r="O14" s="16">
        <f t="shared" si="4"/>
        <v>0</v>
      </c>
      <c r="P14" s="15"/>
      <c r="Q14" s="16">
        <f t="shared" si="5"/>
        <v>0</v>
      </c>
      <c r="R14" s="15"/>
      <c r="S14" s="16">
        <f t="shared" si="6"/>
        <v>0</v>
      </c>
      <c r="T14" s="15"/>
      <c r="U14" s="16">
        <f t="shared" si="7"/>
        <v>0</v>
      </c>
      <c r="V14" s="15"/>
      <c r="W14" s="16">
        <f t="shared" si="8"/>
        <v>0</v>
      </c>
      <c r="X14" s="14"/>
      <c r="Y14" s="14"/>
    </row>
    <row r="15" spans="1:25" ht="63.75" x14ac:dyDescent="0.25">
      <c r="A15" s="4" t="s">
        <v>47</v>
      </c>
      <c r="B15" s="5" t="s">
        <v>48</v>
      </c>
      <c r="C15" s="4">
        <v>1</v>
      </c>
      <c r="D15" s="5" t="s">
        <v>32</v>
      </c>
      <c r="E15" s="1">
        <v>312000</v>
      </c>
      <c r="F15" s="9">
        <f t="shared" si="0"/>
        <v>59280</v>
      </c>
      <c r="G15" s="10">
        <f t="shared" si="1"/>
        <v>371280</v>
      </c>
      <c r="H15" s="15"/>
      <c r="I15" s="16">
        <f>H15*$G15</f>
        <v>0</v>
      </c>
      <c r="J15" s="15">
        <v>1</v>
      </c>
      <c r="K15" s="16">
        <f t="shared" si="2"/>
        <v>371280</v>
      </c>
      <c r="L15" s="15"/>
      <c r="M15" s="16">
        <f t="shared" si="3"/>
        <v>0</v>
      </c>
      <c r="N15" s="15"/>
      <c r="O15" s="16">
        <f t="shared" si="4"/>
        <v>0</v>
      </c>
      <c r="P15" s="15"/>
      <c r="Q15" s="16">
        <f t="shared" si="5"/>
        <v>0</v>
      </c>
      <c r="R15" s="15"/>
      <c r="S15" s="16">
        <f t="shared" si="6"/>
        <v>0</v>
      </c>
      <c r="T15" s="15"/>
      <c r="U15" s="16">
        <f t="shared" si="7"/>
        <v>0</v>
      </c>
      <c r="V15" s="15"/>
      <c r="W15" s="16">
        <f>V15*$G15</f>
        <v>0</v>
      </c>
      <c r="X15" s="14"/>
      <c r="Y15" s="14"/>
    </row>
    <row r="16" spans="1:25" ht="15" x14ac:dyDescent="0.25">
      <c r="A16" s="12" t="s">
        <v>49</v>
      </c>
      <c r="B16" s="63" t="s">
        <v>50</v>
      </c>
      <c r="C16" s="64"/>
      <c r="D16" s="65"/>
      <c r="E16" s="18"/>
      <c r="F16" s="18"/>
      <c r="G16" s="18"/>
      <c r="H16" s="18"/>
      <c r="I16" s="18"/>
      <c r="J16" s="18"/>
      <c r="K16" s="18"/>
      <c r="L16" s="18"/>
      <c r="M16" s="18"/>
      <c r="N16" s="18"/>
      <c r="O16" s="18"/>
      <c r="P16" s="18"/>
      <c r="Q16" s="18"/>
      <c r="R16" s="18"/>
      <c r="S16" s="18"/>
      <c r="T16" s="18"/>
      <c r="U16" s="18"/>
      <c r="V16" s="18"/>
      <c r="W16" s="18"/>
      <c r="X16" s="14"/>
      <c r="Y16" s="14"/>
    </row>
    <row r="17" spans="1:25" ht="38.25" x14ac:dyDescent="0.25">
      <c r="A17" s="4" t="s">
        <v>51</v>
      </c>
      <c r="B17" s="5" t="s">
        <v>52</v>
      </c>
      <c r="C17" s="4">
        <v>1</v>
      </c>
      <c r="D17" s="5" t="s">
        <v>32</v>
      </c>
      <c r="E17" s="1">
        <v>1911000</v>
      </c>
      <c r="F17" s="9">
        <f t="shared" ref="F17:F24" si="10">+ROUND(E17*19%,2)</f>
        <v>363090</v>
      </c>
      <c r="G17" s="10">
        <f t="shared" ref="G17:G24" si="11">+E17+F17</f>
        <v>2274090</v>
      </c>
      <c r="H17" s="15"/>
      <c r="I17" s="16">
        <f>H17*$G17</f>
        <v>0</v>
      </c>
      <c r="J17" s="15"/>
      <c r="K17" s="16">
        <f t="shared" si="2"/>
        <v>0</v>
      </c>
      <c r="L17" s="15"/>
      <c r="M17" s="16">
        <f t="shared" si="3"/>
        <v>0</v>
      </c>
      <c r="N17" s="15"/>
      <c r="O17" s="16">
        <f t="shared" si="4"/>
        <v>0</v>
      </c>
      <c r="P17" s="15"/>
      <c r="Q17" s="16">
        <f t="shared" si="5"/>
        <v>0</v>
      </c>
      <c r="R17" s="15"/>
      <c r="S17" s="16">
        <f t="shared" si="6"/>
        <v>0</v>
      </c>
      <c r="T17" s="15"/>
      <c r="U17" s="16">
        <f t="shared" si="7"/>
        <v>0</v>
      </c>
      <c r="V17" s="15"/>
      <c r="W17" s="16">
        <f t="shared" ref="W17:W79" si="12">V17*$G17</f>
        <v>0</v>
      </c>
      <c r="X17" s="14"/>
      <c r="Y17" s="14"/>
    </row>
    <row r="18" spans="1:25" ht="38.25" x14ac:dyDescent="0.25">
      <c r="A18" s="4" t="s">
        <v>53</v>
      </c>
      <c r="B18" s="5" t="s">
        <v>54</v>
      </c>
      <c r="C18" s="4">
        <v>1</v>
      </c>
      <c r="D18" s="5" t="s">
        <v>32</v>
      </c>
      <c r="E18" s="1">
        <v>1179000</v>
      </c>
      <c r="F18" s="9">
        <f t="shared" si="10"/>
        <v>224010</v>
      </c>
      <c r="G18" s="10">
        <f t="shared" si="11"/>
        <v>1403010</v>
      </c>
      <c r="H18" s="15"/>
      <c r="I18" s="16">
        <f t="shared" ref="I18:I81" si="13">H18*$G18</f>
        <v>0</v>
      </c>
      <c r="J18" s="15"/>
      <c r="K18" s="16">
        <f t="shared" si="2"/>
        <v>0</v>
      </c>
      <c r="L18" s="15"/>
      <c r="M18" s="16">
        <f t="shared" si="3"/>
        <v>0</v>
      </c>
      <c r="N18" s="15"/>
      <c r="O18" s="16">
        <f t="shared" si="4"/>
        <v>0</v>
      </c>
      <c r="P18" s="15"/>
      <c r="Q18" s="16">
        <f t="shared" si="5"/>
        <v>0</v>
      </c>
      <c r="R18" s="15"/>
      <c r="S18" s="16">
        <f t="shared" si="6"/>
        <v>0</v>
      </c>
      <c r="T18" s="15"/>
      <c r="U18" s="16">
        <f t="shared" si="7"/>
        <v>0</v>
      </c>
      <c r="V18" s="15"/>
      <c r="W18" s="16">
        <f t="shared" si="12"/>
        <v>0</v>
      </c>
      <c r="X18" s="14"/>
      <c r="Y18" s="14"/>
    </row>
    <row r="19" spans="1:25" ht="25.5" x14ac:dyDescent="0.25">
      <c r="A19" s="4" t="s">
        <v>55</v>
      </c>
      <c r="B19" s="5" t="s">
        <v>56</v>
      </c>
      <c r="C19" s="4">
        <v>1</v>
      </c>
      <c r="D19" s="5" t="s">
        <v>32</v>
      </c>
      <c r="E19" s="1">
        <v>1160000</v>
      </c>
      <c r="F19" s="9">
        <f t="shared" si="10"/>
        <v>220400</v>
      </c>
      <c r="G19" s="10">
        <f t="shared" si="11"/>
        <v>1380400</v>
      </c>
      <c r="H19" s="15"/>
      <c r="I19" s="16">
        <f t="shared" si="13"/>
        <v>0</v>
      </c>
      <c r="J19" s="15"/>
      <c r="K19" s="16">
        <f t="shared" si="2"/>
        <v>0</v>
      </c>
      <c r="L19" s="15"/>
      <c r="M19" s="16">
        <f t="shared" si="3"/>
        <v>0</v>
      </c>
      <c r="N19" s="15"/>
      <c r="O19" s="16">
        <f t="shared" si="4"/>
        <v>0</v>
      </c>
      <c r="P19" s="15"/>
      <c r="Q19" s="16">
        <f t="shared" si="5"/>
        <v>0</v>
      </c>
      <c r="R19" s="15"/>
      <c r="S19" s="16">
        <f t="shared" si="6"/>
        <v>0</v>
      </c>
      <c r="T19" s="15"/>
      <c r="U19" s="16">
        <f t="shared" si="7"/>
        <v>0</v>
      </c>
      <c r="V19" s="15"/>
      <c r="W19" s="16">
        <f t="shared" si="12"/>
        <v>0</v>
      </c>
      <c r="X19" s="14"/>
      <c r="Y19" s="14"/>
    </row>
    <row r="20" spans="1:25" ht="25.5" x14ac:dyDescent="0.25">
      <c r="A20" s="4" t="s">
        <v>57</v>
      </c>
      <c r="B20" s="5" t="s">
        <v>42</v>
      </c>
      <c r="C20" s="4">
        <v>1</v>
      </c>
      <c r="D20" s="5" t="s">
        <v>32</v>
      </c>
      <c r="E20" s="1">
        <v>820000</v>
      </c>
      <c r="F20" s="9">
        <f t="shared" si="10"/>
        <v>155800</v>
      </c>
      <c r="G20" s="10">
        <f t="shared" si="11"/>
        <v>975800</v>
      </c>
      <c r="H20" s="15"/>
      <c r="I20" s="16">
        <f t="shared" si="13"/>
        <v>0</v>
      </c>
      <c r="J20" s="15"/>
      <c r="K20" s="16">
        <f t="shared" si="2"/>
        <v>0</v>
      </c>
      <c r="L20" s="15"/>
      <c r="M20" s="16">
        <f t="shared" si="3"/>
        <v>0</v>
      </c>
      <c r="N20" s="15"/>
      <c r="O20" s="16">
        <f t="shared" si="4"/>
        <v>0</v>
      </c>
      <c r="P20" s="15"/>
      <c r="Q20" s="16">
        <f t="shared" si="5"/>
        <v>0</v>
      </c>
      <c r="R20" s="15"/>
      <c r="S20" s="16">
        <f t="shared" si="6"/>
        <v>0</v>
      </c>
      <c r="T20" s="15"/>
      <c r="U20" s="16">
        <f t="shared" si="7"/>
        <v>0</v>
      </c>
      <c r="V20" s="15"/>
      <c r="W20" s="16">
        <f t="shared" si="12"/>
        <v>0</v>
      </c>
      <c r="X20" s="14"/>
      <c r="Y20" s="14"/>
    </row>
    <row r="21" spans="1:25" ht="25.5" x14ac:dyDescent="0.25">
      <c r="A21" s="4" t="s">
        <v>58</v>
      </c>
      <c r="B21" s="5" t="s">
        <v>59</v>
      </c>
      <c r="C21" s="4">
        <v>1</v>
      </c>
      <c r="D21" s="5" t="s">
        <v>32</v>
      </c>
      <c r="E21" s="1">
        <v>614000</v>
      </c>
      <c r="F21" s="9">
        <f t="shared" si="10"/>
        <v>116660</v>
      </c>
      <c r="G21" s="10">
        <f t="shared" si="11"/>
        <v>730660</v>
      </c>
      <c r="H21" s="15"/>
      <c r="I21" s="16">
        <f t="shared" si="13"/>
        <v>0</v>
      </c>
      <c r="J21" s="15"/>
      <c r="K21" s="16">
        <f t="shared" si="2"/>
        <v>0</v>
      </c>
      <c r="L21" s="15"/>
      <c r="M21" s="16">
        <f t="shared" si="3"/>
        <v>0</v>
      </c>
      <c r="N21" s="15"/>
      <c r="O21" s="16">
        <f t="shared" si="4"/>
        <v>0</v>
      </c>
      <c r="P21" s="15"/>
      <c r="Q21" s="16">
        <f t="shared" si="5"/>
        <v>0</v>
      </c>
      <c r="R21" s="15"/>
      <c r="S21" s="16">
        <f t="shared" si="6"/>
        <v>0</v>
      </c>
      <c r="T21" s="15"/>
      <c r="U21" s="16">
        <f t="shared" si="7"/>
        <v>0</v>
      </c>
      <c r="V21" s="15"/>
      <c r="W21" s="16">
        <f t="shared" si="12"/>
        <v>0</v>
      </c>
      <c r="X21" s="14"/>
      <c r="Y21" s="14"/>
    </row>
    <row r="22" spans="1:25" ht="25.5" x14ac:dyDescent="0.25">
      <c r="A22" s="4" t="s">
        <v>60</v>
      </c>
      <c r="B22" s="5" t="s">
        <v>61</v>
      </c>
      <c r="C22" s="4">
        <v>1</v>
      </c>
      <c r="D22" s="5" t="s">
        <v>32</v>
      </c>
      <c r="E22" s="1">
        <v>817000</v>
      </c>
      <c r="F22" s="9">
        <f t="shared" si="10"/>
        <v>155230</v>
      </c>
      <c r="G22" s="10">
        <f t="shared" si="11"/>
        <v>972230</v>
      </c>
      <c r="H22" s="15"/>
      <c r="I22" s="16">
        <f t="shared" si="13"/>
        <v>0</v>
      </c>
      <c r="J22" s="15"/>
      <c r="K22" s="16">
        <f t="shared" si="2"/>
        <v>0</v>
      </c>
      <c r="L22" s="15"/>
      <c r="M22" s="16">
        <f t="shared" si="3"/>
        <v>0</v>
      </c>
      <c r="N22" s="15"/>
      <c r="O22" s="16">
        <f t="shared" si="4"/>
        <v>0</v>
      </c>
      <c r="P22" s="15"/>
      <c r="Q22" s="16">
        <f t="shared" si="5"/>
        <v>0</v>
      </c>
      <c r="R22" s="15"/>
      <c r="S22" s="16">
        <f t="shared" si="6"/>
        <v>0</v>
      </c>
      <c r="T22" s="15"/>
      <c r="U22" s="16">
        <f t="shared" si="7"/>
        <v>0</v>
      </c>
      <c r="V22" s="15"/>
      <c r="W22" s="16">
        <f t="shared" si="12"/>
        <v>0</v>
      </c>
      <c r="X22" s="14"/>
      <c r="Y22" s="14"/>
    </row>
    <row r="23" spans="1:25" ht="63.75" x14ac:dyDescent="0.25">
      <c r="A23" s="4" t="s">
        <v>62</v>
      </c>
      <c r="B23" s="5" t="s">
        <v>63</v>
      </c>
      <c r="C23" s="4">
        <v>1</v>
      </c>
      <c r="D23" s="5" t="s">
        <v>32</v>
      </c>
      <c r="E23" s="1">
        <v>312000</v>
      </c>
      <c r="F23" s="9">
        <f t="shared" si="10"/>
        <v>59280</v>
      </c>
      <c r="G23" s="10">
        <f t="shared" si="11"/>
        <v>371280</v>
      </c>
      <c r="H23" s="15"/>
      <c r="I23" s="16">
        <f t="shared" si="13"/>
        <v>0</v>
      </c>
      <c r="J23" s="15"/>
      <c r="K23" s="16">
        <f t="shared" si="2"/>
        <v>0</v>
      </c>
      <c r="L23" s="15">
        <v>1</v>
      </c>
      <c r="M23" s="16">
        <f t="shared" si="3"/>
        <v>371280</v>
      </c>
      <c r="N23" s="15"/>
      <c r="O23" s="16">
        <f t="shared" si="4"/>
        <v>0</v>
      </c>
      <c r="P23" s="15"/>
      <c r="Q23" s="16">
        <f t="shared" si="5"/>
        <v>0</v>
      </c>
      <c r="R23" s="15"/>
      <c r="S23" s="16">
        <f t="shared" si="6"/>
        <v>0</v>
      </c>
      <c r="T23" s="15"/>
      <c r="U23" s="16">
        <f t="shared" si="7"/>
        <v>0</v>
      </c>
      <c r="V23" s="15"/>
      <c r="W23" s="16">
        <f t="shared" si="12"/>
        <v>0</v>
      </c>
      <c r="X23" s="14"/>
      <c r="Y23" s="14"/>
    </row>
    <row r="24" spans="1:25" ht="76.5" x14ac:dyDescent="0.25">
      <c r="A24" s="4" t="s">
        <v>64</v>
      </c>
      <c r="B24" s="19" t="s">
        <v>65</v>
      </c>
      <c r="C24" s="4">
        <v>1</v>
      </c>
      <c r="D24" s="5" t="s">
        <v>32</v>
      </c>
      <c r="E24" s="1">
        <v>7363000</v>
      </c>
      <c r="F24" s="9">
        <f t="shared" si="10"/>
        <v>1398970</v>
      </c>
      <c r="G24" s="10">
        <f t="shared" si="11"/>
        <v>8761970</v>
      </c>
      <c r="H24" s="15"/>
      <c r="I24" s="16">
        <f t="shared" si="13"/>
        <v>0</v>
      </c>
      <c r="J24" s="15"/>
      <c r="K24" s="16">
        <f t="shared" si="2"/>
        <v>0</v>
      </c>
      <c r="L24" s="15">
        <v>1</v>
      </c>
      <c r="M24" s="16">
        <f t="shared" si="3"/>
        <v>8761970</v>
      </c>
      <c r="N24" s="15"/>
      <c r="O24" s="16">
        <f t="shared" si="4"/>
        <v>0</v>
      </c>
      <c r="P24" s="15"/>
      <c r="Q24" s="16">
        <f t="shared" si="5"/>
        <v>0</v>
      </c>
      <c r="R24" s="15"/>
      <c r="S24" s="16">
        <f t="shared" si="6"/>
        <v>0</v>
      </c>
      <c r="T24" s="15"/>
      <c r="U24" s="16">
        <f t="shared" si="7"/>
        <v>0</v>
      </c>
      <c r="V24" s="15"/>
      <c r="W24" s="16">
        <f t="shared" si="12"/>
        <v>0</v>
      </c>
      <c r="X24" s="14"/>
      <c r="Y24" s="14"/>
    </row>
    <row r="25" spans="1:25" ht="24" customHeight="1" x14ac:dyDescent="0.25">
      <c r="A25" s="12" t="s">
        <v>66</v>
      </c>
      <c r="B25" s="63" t="s">
        <v>67</v>
      </c>
      <c r="C25" s="64"/>
      <c r="D25" s="65"/>
      <c r="E25" s="18"/>
      <c r="F25" s="18"/>
      <c r="G25" s="18"/>
      <c r="H25" s="18"/>
      <c r="I25" s="18"/>
      <c r="J25" s="18"/>
      <c r="K25" s="18"/>
      <c r="L25" s="18"/>
      <c r="M25" s="18"/>
      <c r="N25" s="18"/>
      <c r="O25" s="18"/>
      <c r="P25" s="18"/>
      <c r="Q25" s="18"/>
      <c r="R25" s="18"/>
      <c r="S25" s="18"/>
      <c r="T25" s="18"/>
      <c r="U25" s="18"/>
      <c r="V25" s="18"/>
      <c r="W25" s="18"/>
      <c r="X25" s="14"/>
      <c r="Y25" s="14"/>
    </row>
    <row r="26" spans="1:25" ht="25.5" x14ac:dyDescent="0.25">
      <c r="A26" s="4" t="s">
        <v>68</v>
      </c>
      <c r="B26" s="5" t="s">
        <v>69</v>
      </c>
      <c r="C26" s="4">
        <v>1</v>
      </c>
      <c r="D26" s="5" t="s">
        <v>32</v>
      </c>
      <c r="E26" s="1">
        <v>1265000</v>
      </c>
      <c r="F26" s="9">
        <f>+ROUND(E26*19%,2)</f>
        <v>240350</v>
      </c>
      <c r="G26" s="10">
        <f>+E26+F26</f>
        <v>1505350</v>
      </c>
      <c r="H26" s="15"/>
      <c r="I26" s="16">
        <f t="shared" si="13"/>
        <v>0</v>
      </c>
      <c r="J26" s="15"/>
      <c r="K26" s="16">
        <f t="shared" si="2"/>
        <v>0</v>
      </c>
      <c r="L26" s="15"/>
      <c r="M26" s="16">
        <f t="shared" si="3"/>
        <v>0</v>
      </c>
      <c r="N26" s="15"/>
      <c r="O26" s="16">
        <f t="shared" si="4"/>
        <v>0</v>
      </c>
      <c r="P26" s="15"/>
      <c r="Q26" s="16">
        <f t="shared" si="5"/>
        <v>0</v>
      </c>
      <c r="R26" s="15"/>
      <c r="S26" s="16">
        <f t="shared" si="6"/>
        <v>0</v>
      </c>
      <c r="T26" s="15"/>
      <c r="U26" s="16">
        <f t="shared" si="7"/>
        <v>0</v>
      </c>
      <c r="V26" s="15"/>
      <c r="W26" s="16">
        <f t="shared" si="12"/>
        <v>0</v>
      </c>
      <c r="X26" s="14"/>
      <c r="Y26" s="14"/>
    </row>
    <row r="27" spans="1:25" ht="25.5" x14ac:dyDescent="0.25">
      <c r="A27" s="4" t="s">
        <v>70</v>
      </c>
      <c r="B27" s="5" t="s">
        <v>71</v>
      </c>
      <c r="C27" s="4">
        <v>1</v>
      </c>
      <c r="D27" s="5" t="s">
        <v>32</v>
      </c>
      <c r="E27" s="1">
        <v>1406000</v>
      </c>
      <c r="F27" s="9">
        <f>+ROUND(E27*19%,2)</f>
        <v>267140</v>
      </c>
      <c r="G27" s="10">
        <f>+E27+F27</f>
        <v>1673140</v>
      </c>
      <c r="H27" s="15"/>
      <c r="I27" s="16">
        <f t="shared" si="13"/>
        <v>0</v>
      </c>
      <c r="J27" s="15">
        <v>1</v>
      </c>
      <c r="K27" s="16">
        <f t="shared" si="2"/>
        <v>1673140</v>
      </c>
      <c r="L27" s="15"/>
      <c r="M27" s="16">
        <f t="shared" si="3"/>
        <v>0</v>
      </c>
      <c r="N27" s="15"/>
      <c r="O27" s="16">
        <f t="shared" si="4"/>
        <v>0</v>
      </c>
      <c r="P27" s="15"/>
      <c r="Q27" s="16">
        <f t="shared" si="5"/>
        <v>0</v>
      </c>
      <c r="R27" s="15"/>
      <c r="S27" s="16">
        <f t="shared" si="6"/>
        <v>0</v>
      </c>
      <c r="T27" s="15"/>
      <c r="U27" s="16">
        <f t="shared" si="7"/>
        <v>0</v>
      </c>
      <c r="V27" s="15"/>
      <c r="W27" s="16">
        <f t="shared" si="12"/>
        <v>0</v>
      </c>
      <c r="X27" s="14"/>
      <c r="Y27" s="14"/>
    </row>
    <row r="28" spans="1:25" ht="89.25" x14ac:dyDescent="0.25">
      <c r="A28" s="4" t="s">
        <v>72</v>
      </c>
      <c r="B28" s="5" t="s">
        <v>73</v>
      </c>
      <c r="C28" s="4">
        <v>1</v>
      </c>
      <c r="D28" s="5" t="s">
        <v>32</v>
      </c>
      <c r="E28" s="1">
        <v>4421000</v>
      </c>
      <c r="F28" s="9">
        <f>+ROUND(E28*19%,2)</f>
        <v>839990</v>
      </c>
      <c r="G28" s="10">
        <f>+E28+F28</f>
        <v>5260990</v>
      </c>
      <c r="H28" s="15"/>
      <c r="I28" s="16">
        <f t="shared" si="13"/>
        <v>0</v>
      </c>
      <c r="J28" s="15">
        <v>1</v>
      </c>
      <c r="K28" s="16">
        <f t="shared" si="2"/>
        <v>5260990</v>
      </c>
      <c r="L28" s="15"/>
      <c r="M28" s="16">
        <f t="shared" si="3"/>
        <v>0</v>
      </c>
      <c r="N28" s="15"/>
      <c r="O28" s="16">
        <f t="shared" si="4"/>
        <v>0</v>
      </c>
      <c r="P28" s="15"/>
      <c r="Q28" s="16">
        <f t="shared" si="5"/>
        <v>0</v>
      </c>
      <c r="R28" s="15"/>
      <c r="S28" s="16">
        <f t="shared" si="6"/>
        <v>0</v>
      </c>
      <c r="T28" s="15"/>
      <c r="U28" s="16">
        <f t="shared" si="7"/>
        <v>0</v>
      </c>
      <c r="V28" s="15"/>
      <c r="W28" s="16">
        <f t="shared" si="12"/>
        <v>0</v>
      </c>
      <c r="X28" s="14"/>
      <c r="Y28" s="14"/>
    </row>
    <row r="29" spans="1:25" ht="25.5" x14ac:dyDescent="0.25">
      <c r="A29" s="4" t="s">
        <v>74</v>
      </c>
      <c r="B29" s="5" t="s">
        <v>46</v>
      </c>
      <c r="C29" s="4">
        <v>1</v>
      </c>
      <c r="D29" s="5" t="s">
        <v>32</v>
      </c>
      <c r="E29" s="1">
        <v>817000</v>
      </c>
      <c r="F29" s="9">
        <f>+ROUND(E29*19%,2)</f>
        <v>155230</v>
      </c>
      <c r="G29" s="10">
        <f>+E29+F29</f>
        <v>972230</v>
      </c>
      <c r="H29" s="15"/>
      <c r="I29" s="16">
        <f t="shared" si="13"/>
        <v>0</v>
      </c>
      <c r="J29" s="15">
        <v>1</v>
      </c>
      <c r="K29" s="16">
        <f t="shared" si="2"/>
        <v>972230</v>
      </c>
      <c r="L29" s="15"/>
      <c r="M29" s="16">
        <f t="shared" si="3"/>
        <v>0</v>
      </c>
      <c r="N29" s="15"/>
      <c r="O29" s="16">
        <f t="shared" si="4"/>
        <v>0</v>
      </c>
      <c r="P29" s="15"/>
      <c r="Q29" s="16">
        <f t="shared" si="5"/>
        <v>0</v>
      </c>
      <c r="R29" s="15"/>
      <c r="S29" s="16">
        <f t="shared" si="6"/>
        <v>0</v>
      </c>
      <c r="T29" s="15"/>
      <c r="U29" s="16">
        <f t="shared" si="7"/>
        <v>0</v>
      </c>
      <c r="V29" s="15"/>
      <c r="W29" s="16">
        <f t="shared" si="12"/>
        <v>0</v>
      </c>
      <c r="X29" s="14"/>
      <c r="Y29" s="14"/>
    </row>
    <row r="30" spans="1:25" ht="15" x14ac:dyDescent="0.25">
      <c r="A30" s="12" t="s">
        <v>75</v>
      </c>
      <c r="B30" s="66" t="s">
        <v>76</v>
      </c>
      <c r="C30" s="66"/>
      <c r="D30" s="66"/>
      <c r="E30" s="18"/>
      <c r="F30" s="18"/>
      <c r="G30" s="18"/>
      <c r="H30" s="18"/>
      <c r="I30" s="18"/>
      <c r="J30" s="18"/>
      <c r="K30" s="18"/>
      <c r="L30" s="18"/>
      <c r="M30" s="18"/>
      <c r="N30" s="18"/>
      <c r="O30" s="18"/>
      <c r="P30" s="18"/>
      <c r="Q30" s="18"/>
      <c r="R30" s="18"/>
      <c r="S30" s="18"/>
      <c r="T30" s="18"/>
      <c r="U30" s="18"/>
      <c r="V30" s="18"/>
      <c r="W30" s="18"/>
      <c r="X30" s="14"/>
      <c r="Y30" s="14"/>
    </row>
    <row r="31" spans="1:25" ht="38.25" x14ac:dyDescent="0.25">
      <c r="A31" s="7" t="s">
        <v>77</v>
      </c>
      <c r="B31" s="5" t="s">
        <v>78</v>
      </c>
      <c r="C31" s="4">
        <v>1</v>
      </c>
      <c r="D31" s="5" t="s">
        <v>32</v>
      </c>
      <c r="E31" s="1">
        <v>1460000</v>
      </c>
      <c r="F31" s="9">
        <f>+ROUND(E31*19%,2)</f>
        <v>277400</v>
      </c>
      <c r="G31" s="10">
        <f>+E31+F31</f>
        <v>1737400</v>
      </c>
      <c r="H31" s="15"/>
      <c r="I31" s="16">
        <f t="shared" si="13"/>
        <v>0</v>
      </c>
      <c r="J31" s="26"/>
      <c r="K31" s="27">
        <f t="shared" si="2"/>
        <v>0</v>
      </c>
      <c r="L31" s="15"/>
      <c r="M31" s="16">
        <f t="shared" si="3"/>
        <v>0</v>
      </c>
      <c r="N31" s="15"/>
      <c r="O31" s="16">
        <f t="shared" si="4"/>
        <v>0</v>
      </c>
      <c r="P31" s="15"/>
      <c r="Q31" s="16">
        <f t="shared" si="5"/>
        <v>0</v>
      </c>
      <c r="R31" s="15"/>
      <c r="S31" s="16">
        <f t="shared" si="6"/>
        <v>0</v>
      </c>
      <c r="T31" s="15"/>
      <c r="U31" s="16">
        <f t="shared" si="7"/>
        <v>0</v>
      </c>
      <c r="V31" s="15"/>
      <c r="W31" s="16">
        <f t="shared" si="12"/>
        <v>0</v>
      </c>
      <c r="X31" s="14"/>
      <c r="Y31" s="14"/>
    </row>
    <row r="32" spans="1:25" ht="25.5" x14ac:dyDescent="0.25">
      <c r="A32" s="7" t="s">
        <v>79</v>
      </c>
      <c r="B32" s="5" t="s">
        <v>80</v>
      </c>
      <c r="C32" s="4">
        <v>1</v>
      </c>
      <c r="D32" s="5" t="s">
        <v>32</v>
      </c>
      <c r="E32" s="1">
        <v>1406000</v>
      </c>
      <c r="F32" s="9">
        <f>+ROUND(E32*19%,2)</f>
        <v>267140</v>
      </c>
      <c r="G32" s="10">
        <f>+E32+F32</f>
        <v>1673140</v>
      </c>
      <c r="H32" s="15"/>
      <c r="I32" s="16">
        <f t="shared" si="13"/>
        <v>0</v>
      </c>
      <c r="J32" s="26"/>
      <c r="K32" s="27">
        <f t="shared" si="2"/>
        <v>0</v>
      </c>
      <c r="L32" s="15"/>
      <c r="M32" s="16">
        <f t="shared" si="3"/>
        <v>0</v>
      </c>
      <c r="N32" s="15"/>
      <c r="O32" s="16">
        <f t="shared" si="4"/>
        <v>0</v>
      </c>
      <c r="P32" s="15"/>
      <c r="Q32" s="16">
        <f t="shared" si="5"/>
        <v>0</v>
      </c>
      <c r="R32" s="15"/>
      <c r="S32" s="16">
        <f t="shared" si="6"/>
        <v>0</v>
      </c>
      <c r="T32" s="15"/>
      <c r="U32" s="16">
        <f t="shared" si="7"/>
        <v>0</v>
      </c>
      <c r="V32" s="15"/>
      <c r="W32" s="16">
        <f t="shared" si="12"/>
        <v>0</v>
      </c>
      <c r="X32" s="14"/>
      <c r="Y32" s="14"/>
    </row>
    <row r="33" spans="1:25" ht="38.25" x14ac:dyDescent="0.25">
      <c r="A33" s="7" t="s">
        <v>81</v>
      </c>
      <c r="B33" s="5" t="s">
        <v>82</v>
      </c>
      <c r="C33" s="4">
        <v>1</v>
      </c>
      <c r="D33" s="5" t="s">
        <v>32</v>
      </c>
      <c r="E33" s="1">
        <v>1426000</v>
      </c>
      <c r="F33" s="9">
        <f>+ROUND(E33*19%,2)</f>
        <v>270940</v>
      </c>
      <c r="G33" s="10">
        <f>+E33+F33</f>
        <v>1696940</v>
      </c>
      <c r="H33" s="15"/>
      <c r="I33" s="16">
        <f t="shared" si="13"/>
        <v>0</v>
      </c>
      <c r="J33" s="26"/>
      <c r="K33" s="27">
        <f t="shared" si="2"/>
        <v>0</v>
      </c>
      <c r="L33" s="15"/>
      <c r="M33" s="16">
        <f t="shared" si="3"/>
        <v>0</v>
      </c>
      <c r="N33" s="15"/>
      <c r="O33" s="16">
        <f t="shared" si="4"/>
        <v>0</v>
      </c>
      <c r="P33" s="15"/>
      <c r="Q33" s="16">
        <f t="shared" si="5"/>
        <v>0</v>
      </c>
      <c r="R33" s="15"/>
      <c r="S33" s="16">
        <f t="shared" si="6"/>
        <v>0</v>
      </c>
      <c r="T33" s="15"/>
      <c r="U33" s="16">
        <f t="shared" si="7"/>
        <v>0</v>
      </c>
      <c r="V33" s="15"/>
      <c r="W33" s="16">
        <f t="shared" si="12"/>
        <v>0</v>
      </c>
      <c r="X33" s="14"/>
      <c r="Y33" s="14"/>
    </row>
    <row r="34" spans="1:25" ht="25.5" x14ac:dyDescent="0.25">
      <c r="A34" s="7" t="s">
        <v>83</v>
      </c>
      <c r="B34" s="5" t="s">
        <v>84</v>
      </c>
      <c r="C34" s="4">
        <v>1</v>
      </c>
      <c r="D34" s="5" t="s">
        <v>32</v>
      </c>
      <c r="E34" s="1">
        <v>1354000</v>
      </c>
      <c r="F34" s="9">
        <f>+ROUND(E34*19%,2)</f>
        <v>257260</v>
      </c>
      <c r="G34" s="10">
        <f>+E34+F34</f>
        <v>1611260</v>
      </c>
      <c r="H34" s="15"/>
      <c r="I34" s="16">
        <f t="shared" si="13"/>
        <v>0</v>
      </c>
      <c r="J34" s="26"/>
      <c r="K34" s="27">
        <f t="shared" si="2"/>
        <v>0</v>
      </c>
      <c r="L34" s="15"/>
      <c r="M34" s="16">
        <f t="shared" si="3"/>
        <v>0</v>
      </c>
      <c r="N34" s="15"/>
      <c r="O34" s="16">
        <f t="shared" si="4"/>
        <v>0</v>
      </c>
      <c r="P34" s="15"/>
      <c r="Q34" s="16">
        <f t="shared" si="5"/>
        <v>0</v>
      </c>
      <c r="R34" s="15"/>
      <c r="S34" s="16">
        <f t="shared" si="6"/>
        <v>0</v>
      </c>
      <c r="T34" s="15"/>
      <c r="U34" s="16">
        <f t="shared" si="7"/>
        <v>0</v>
      </c>
      <c r="V34" s="15"/>
      <c r="W34" s="16">
        <f t="shared" si="12"/>
        <v>0</v>
      </c>
      <c r="X34" s="14"/>
      <c r="Y34" s="14"/>
    </row>
    <row r="35" spans="1:25" ht="38.25" x14ac:dyDescent="0.25">
      <c r="A35" s="7" t="s">
        <v>85</v>
      </c>
      <c r="B35" s="5" t="s">
        <v>86</v>
      </c>
      <c r="C35" s="4">
        <v>1</v>
      </c>
      <c r="D35" s="5" t="s">
        <v>32</v>
      </c>
      <c r="E35" s="1">
        <v>1292000</v>
      </c>
      <c r="F35" s="9">
        <f>+ROUND(E35*19%,2)</f>
        <v>245480</v>
      </c>
      <c r="G35" s="10">
        <f>+E35+F35</f>
        <v>1537480</v>
      </c>
      <c r="H35" s="15"/>
      <c r="I35" s="16">
        <f t="shared" si="13"/>
        <v>0</v>
      </c>
      <c r="J35" s="26"/>
      <c r="K35" s="27">
        <f t="shared" si="2"/>
        <v>0</v>
      </c>
      <c r="L35" s="15"/>
      <c r="M35" s="16">
        <f t="shared" si="3"/>
        <v>0</v>
      </c>
      <c r="N35" s="15"/>
      <c r="O35" s="16">
        <f t="shared" si="4"/>
        <v>0</v>
      </c>
      <c r="P35" s="15"/>
      <c r="Q35" s="16">
        <f t="shared" si="5"/>
        <v>0</v>
      </c>
      <c r="R35" s="15"/>
      <c r="S35" s="16">
        <f t="shared" si="6"/>
        <v>0</v>
      </c>
      <c r="T35" s="15"/>
      <c r="U35" s="16">
        <f t="shared" si="7"/>
        <v>0</v>
      </c>
      <c r="V35" s="15"/>
      <c r="W35" s="16">
        <f t="shared" si="12"/>
        <v>0</v>
      </c>
      <c r="X35" s="14"/>
      <c r="Y35" s="14"/>
    </row>
    <row r="36" spans="1:25" ht="15" x14ac:dyDescent="0.25">
      <c r="A36" s="12" t="s">
        <v>87</v>
      </c>
      <c r="B36" s="63" t="s">
        <v>88</v>
      </c>
      <c r="C36" s="64"/>
      <c r="D36" s="65"/>
      <c r="E36" s="18"/>
      <c r="F36" s="18"/>
      <c r="G36" s="18"/>
      <c r="H36" s="18"/>
      <c r="I36" s="18"/>
      <c r="J36" s="18"/>
      <c r="K36" s="18"/>
      <c r="L36" s="18"/>
      <c r="M36" s="18"/>
      <c r="N36" s="18"/>
      <c r="O36" s="18"/>
      <c r="P36" s="18"/>
      <c r="Q36" s="18"/>
      <c r="R36" s="18"/>
      <c r="S36" s="18"/>
      <c r="T36" s="18"/>
      <c r="U36" s="18"/>
      <c r="V36" s="18"/>
      <c r="W36" s="18"/>
      <c r="X36" s="14"/>
      <c r="Y36" s="14"/>
    </row>
    <row r="37" spans="1:25" ht="38.25" x14ac:dyDescent="0.25">
      <c r="A37" s="4" t="s">
        <v>89</v>
      </c>
      <c r="B37" s="5" t="s">
        <v>90</v>
      </c>
      <c r="C37" s="4">
        <v>1</v>
      </c>
      <c r="D37" s="5" t="s">
        <v>32</v>
      </c>
      <c r="E37" s="1">
        <v>1385000</v>
      </c>
      <c r="F37" s="9">
        <f>+ROUND(E37*19%,2)</f>
        <v>263150</v>
      </c>
      <c r="G37" s="10">
        <f>+E37+F37</f>
        <v>1648150</v>
      </c>
      <c r="H37" s="15"/>
      <c r="I37" s="16">
        <f t="shared" si="13"/>
        <v>0</v>
      </c>
      <c r="J37" s="15"/>
      <c r="K37" s="16">
        <f t="shared" si="2"/>
        <v>0</v>
      </c>
      <c r="L37" s="15"/>
      <c r="M37" s="16">
        <f t="shared" si="3"/>
        <v>0</v>
      </c>
      <c r="N37" s="15"/>
      <c r="O37" s="16">
        <f t="shared" si="4"/>
        <v>0</v>
      </c>
      <c r="P37" s="15"/>
      <c r="Q37" s="16">
        <f t="shared" si="5"/>
        <v>0</v>
      </c>
      <c r="R37" s="15"/>
      <c r="S37" s="16">
        <f t="shared" si="6"/>
        <v>0</v>
      </c>
      <c r="T37" s="15"/>
      <c r="U37" s="16">
        <f t="shared" si="7"/>
        <v>0</v>
      </c>
      <c r="V37" s="15"/>
      <c r="W37" s="16">
        <f t="shared" si="12"/>
        <v>0</v>
      </c>
      <c r="X37" s="14"/>
      <c r="Y37" s="14"/>
    </row>
    <row r="38" spans="1:25" ht="38.25" x14ac:dyDescent="0.25">
      <c r="A38" s="4" t="s">
        <v>91</v>
      </c>
      <c r="B38" s="5" t="s">
        <v>92</v>
      </c>
      <c r="C38" s="4">
        <v>1</v>
      </c>
      <c r="D38" s="5" t="s">
        <v>32</v>
      </c>
      <c r="E38" s="1">
        <v>1304000</v>
      </c>
      <c r="F38" s="9">
        <f>+ROUND(E38*19%,2)</f>
        <v>247760</v>
      </c>
      <c r="G38" s="10">
        <f>+E38+F38</f>
        <v>1551760</v>
      </c>
      <c r="H38" s="15"/>
      <c r="I38" s="16">
        <f t="shared" si="13"/>
        <v>0</v>
      </c>
      <c r="J38" s="15"/>
      <c r="K38" s="16">
        <f t="shared" si="2"/>
        <v>0</v>
      </c>
      <c r="L38" s="15"/>
      <c r="M38" s="16">
        <f t="shared" si="3"/>
        <v>0</v>
      </c>
      <c r="N38" s="15"/>
      <c r="O38" s="16">
        <f t="shared" si="4"/>
        <v>0</v>
      </c>
      <c r="P38" s="15"/>
      <c r="Q38" s="16">
        <f t="shared" si="5"/>
        <v>0</v>
      </c>
      <c r="R38" s="15"/>
      <c r="S38" s="16">
        <f t="shared" si="6"/>
        <v>0</v>
      </c>
      <c r="T38" s="15"/>
      <c r="U38" s="16">
        <f t="shared" si="7"/>
        <v>0</v>
      </c>
      <c r="V38" s="15"/>
      <c r="W38" s="16">
        <f t="shared" si="12"/>
        <v>0</v>
      </c>
      <c r="X38" s="14"/>
      <c r="Y38" s="14"/>
    </row>
    <row r="39" spans="1:25" ht="38.25" x14ac:dyDescent="0.25">
      <c r="A39" s="4" t="s">
        <v>93</v>
      </c>
      <c r="B39" s="5" t="s">
        <v>94</v>
      </c>
      <c r="C39" s="4">
        <v>1</v>
      </c>
      <c r="D39" s="5" t="s">
        <v>32</v>
      </c>
      <c r="E39" s="1">
        <v>1209000</v>
      </c>
      <c r="F39" s="9">
        <f>+ROUND(E39*19%,2)</f>
        <v>229710</v>
      </c>
      <c r="G39" s="10">
        <f>+E39+F39</f>
        <v>1438710</v>
      </c>
      <c r="H39" s="15"/>
      <c r="I39" s="16">
        <f t="shared" si="13"/>
        <v>0</v>
      </c>
      <c r="J39" s="15"/>
      <c r="K39" s="16">
        <f t="shared" si="2"/>
        <v>0</v>
      </c>
      <c r="L39" s="15"/>
      <c r="M39" s="16">
        <f t="shared" si="3"/>
        <v>0</v>
      </c>
      <c r="N39" s="15"/>
      <c r="O39" s="16">
        <f t="shared" si="4"/>
        <v>0</v>
      </c>
      <c r="P39" s="15"/>
      <c r="Q39" s="16">
        <f t="shared" si="5"/>
        <v>0</v>
      </c>
      <c r="R39" s="15"/>
      <c r="S39" s="16">
        <f t="shared" si="6"/>
        <v>0</v>
      </c>
      <c r="T39" s="15"/>
      <c r="U39" s="16">
        <f t="shared" si="7"/>
        <v>0</v>
      </c>
      <c r="V39" s="15"/>
      <c r="W39" s="16">
        <f t="shared" si="12"/>
        <v>0</v>
      </c>
      <c r="X39" s="14"/>
      <c r="Y39" s="14"/>
    </row>
    <row r="40" spans="1:25" ht="25.5" x14ac:dyDescent="0.25">
      <c r="A40" s="4" t="s">
        <v>95</v>
      </c>
      <c r="B40" s="5" t="s">
        <v>96</v>
      </c>
      <c r="C40" s="4">
        <v>1</v>
      </c>
      <c r="D40" s="5" t="s">
        <v>32</v>
      </c>
      <c r="E40" s="1">
        <v>1287000</v>
      </c>
      <c r="F40" s="9">
        <f>+ROUND(E40*19%,2)</f>
        <v>244530</v>
      </c>
      <c r="G40" s="10">
        <f>+E40+F40</f>
        <v>1531530</v>
      </c>
      <c r="H40" s="15"/>
      <c r="I40" s="16">
        <f t="shared" si="13"/>
        <v>0</v>
      </c>
      <c r="J40" s="15"/>
      <c r="K40" s="16">
        <f t="shared" si="2"/>
        <v>0</v>
      </c>
      <c r="L40" s="15"/>
      <c r="M40" s="16">
        <f t="shared" si="3"/>
        <v>0</v>
      </c>
      <c r="N40" s="15"/>
      <c r="O40" s="16">
        <f t="shared" si="4"/>
        <v>0</v>
      </c>
      <c r="P40" s="15"/>
      <c r="Q40" s="16">
        <f t="shared" si="5"/>
        <v>0</v>
      </c>
      <c r="R40" s="15"/>
      <c r="S40" s="16">
        <f t="shared" si="6"/>
        <v>0</v>
      </c>
      <c r="T40" s="15"/>
      <c r="U40" s="16">
        <f t="shared" si="7"/>
        <v>0</v>
      </c>
      <c r="V40" s="15"/>
      <c r="W40" s="16">
        <f t="shared" si="12"/>
        <v>0</v>
      </c>
      <c r="X40" s="14"/>
      <c r="Y40" s="14"/>
    </row>
    <row r="41" spans="1:25" ht="15" x14ac:dyDescent="0.25">
      <c r="A41" s="12" t="s">
        <v>97</v>
      </c>
      <c r="B41" s="63" t="s">
        <v>98</v>
      </c>
      <c r="C41" s="64"/>
      <c r="D41" s="65"/>
      <c r="E41" s="18"/>
      <c r="F41" s="18"/>
      <c r="G41" s="18"/>
      <c r="H41" s="18"/>
      <c r="I41" s="18"/>
      <c r="J41" s="18"/>
      <c r="K41" s="18"/>
      <c r="L41" s="18"/>
      <c r="M41" s="18"/>
      <c r="N41" s="18"/>
      <c r="O41" s="18"/>
      <c r="P41" s="18"/>
      <c r="Q41" s="18"/>
      <c r="R41" s="18"/>
      <c r="S41" s="18"/>
      <c r="T41" s="18"/>
      <c r="U41" s="18"/>
      <c r="V41" s="18"/>
      <c r="W41" s="18"/>
      <c r="X41" s="14"/>
      <c r="Y41" s="14"/>
    </row>
    <row r="42" spans="1:25" ht="38.25" x14ac:dyDescent="0.25">
      <c r="A42" s="4" t="s">
        <v>99</v>
      </c>
      <c r="B42" s="5" t="s">
        <v>100</v>
      </c>
      <c r="C42" s="4">
        <v>1</v>
      </c>
      <c r="D42" s="5" t="s">
        <v>32</v>
      </c>
      <c r="E42" s="1">
        <v>1212000</v>
      </c>
      <c r="F42" s="9">
        <f>+ROUND(E42*19%,2)</f>
        <v>230280</v>
      </c>
      <c r="G42" s="10">
        <f>+E42+F42</f>
        <v>1442280</v>
      </c>
      <c r="H42" s="15"/>
      <c r="I42" s="16">
        <f t="shared" si="13"/>
        <v>0</v>
      </c>
      <c r="J42" s="15"/>
      <c r="K42" s="16">
        <f t="shared" si="2"/>
        <v>0</v>
      </c>
      <c r="L42" s="15"/>
      <c r="M42" s="16">
        <f t="shared" si="3"/>
        <v>0</v>
      </c>
      <c r="N42" s="15"/>
      <c r="O42" s="16">
        <f t="shared" si="4"/>
        <v>0</v>
      </c>
      <c r="P42" s="15"/>
      <c r="Q42" s="16">
        <f t="shared" si="5"/>
        <v>0</v>
      </c>
      <c r="R42" s="15"/>
      <c r="S42" s="16">
        <f t="shared" si="6"/>
        <v>0</v>
      </c>
      <c r="T42" s="15"/>
      <c r="U42" s="16">
        <f t="shared" si="7"/>
        <v>0</v>
      </c>
      <c r="V42" s="15"/>
      <c r="W42" s="16">
        <f t="shared" si="12"/>
        <v>0</v>
      </c>
      <c r="X42" s="14"/>
      <c r="Y42" s="14"/>
    </row>
    <row r="43" spans="1:25" ht="38.25" x14ac:dyDescent="0.25">
      <c r="A43" s="4" t="s">
        <v>101</v>
      </c>
      <c r="B43" s="5" t="s">
        <v>102</v>
      </c>
      <c r="C43" s="4">
        <v>1</v>
      </c>
      <c r="D43" s="5" t="s">
        <v>32</v>
      </c>
      <c r="E43" s="1">
        <v>723000</v>
      </c>
      <c r="F43" s="9">
        <f>+ROUND(E43*19%,2)</f>
        <v>137370</v>
      </c>
      <c r="G43" s="10">
        <f>+E43+F43</f>
        <v>860370</v>
      </c>
      <c r="H43" s="15"/>
      <c r="I43" s="16">
        <f t="shared" si="13"/>
        <v>0</v>
      </c>
      <c r="J43" s="15"/>
      <c r="K43" s="16">
        <f t="shared" si="2"/>
        <v>0</v>
      </c>
      <c r="L43" s="15"/>
      <c r="M43" s="16">
        <f t="shared" si="3"/>
        <v>0</v>
      </c>
      <c r="N43" s="15"/>
      <c r="O43" s="16">
        <f t="shared" si="4"/>
        <v>0</v>
      </c>
      <c r="P43" s="15"/>
      <c r="Q43" s="16">
        <f t="shared" si="5"/>
        <v>0</v>
      </c>
      <c r="R43" s="15"/>
      <c r="S43" s="16">
        <f t="shared" si="6"/>
        <v>0</v>
      </c>
      <c r="T43" s="15"/>
      <c r="U43" s="16">
        <f t="shared" si="7"/>
        <v>0</v>
      </c>
      <c r="V43" s="15"/>
      <c r="W43" s="16">
        <f t="shared" si="12"/>
        <v>0</v>
      </c>
      <c r="X43" s="14"/>
      <c r="Y43" s="14"/>
    </row>
    <row r="44" spans="1:25" ht="25.5" x14ac:dyDescent="0.25">
      <c r="A44" s="4" t="s">
        <v>103</v>
      </c>
      <c r="B44" s="5" t="s">
        <v>104</v>
      </c>
      <c r="C44" s="4">
        <v>1</v>
      </c>
      <c r="D44" s="5" t="s">
        <v>32</v>
      </c>
      <c r="E44" s="1">
        <v>675000</v>
      </c>
      <c r="F44" s="9">
        <f>+ROUND(E44*19%,2)</f>
        <v>128250</v>
      </c>
      <c r="G44" s="10">
        <f>+E44+F44</f>
        <v>803250</v>
      </c>
      <c r="H44" s="15"/>
      <c r="I44" s="16">
        <f t="shared" si="13"/>
        <v>0</v>
      </c>
      <c r="J44" s="15"/>
      <c r="K44" s="16">
        <f t="shared" si="2"/>
        <v>0</v>
      </c>
      <c r="L44" s="15"/>
      <c r="M44" s="16">
        <f t="shared" si="3"/>
        <v>0</v>
      </c>
      <c r="N44" s="15"/>
      <c r="O44" s="16">
        <f t="shared" si="4"/>
        <v>0</v>
      </c>
      <c r="P44" s="15"/>
      <c r="Q44" s="16">
        <f t="shared" si="5"/>
        <v>0</v>
      </c>
      <c r="R44" s="15"/>
      <c r="S44" s="16">
        <f t="shared" si="6"/>
        <v>0</v>
      </c>
      <c r="T44" s="15"/>
      <c r="U44" s="16">
        <f t="shared" si="7"/>
        <v>0</v>
      </c>
      <c r="V44" s="15"/>
      <c r="W44" s="16">
        <f t="shared" si="12"/>
        <v>0</v>
      </c>
      <c r="X44" s="14"/>
      <c r="Y44" s="14"/>
    </row>
    <row r="45" spans="1:25" ht="25.5" x14ac:dyDescent="0.25">
      <c r="A45" s="4" t="s">
        <v>105</v>
      </c>
      <c r="B45" s="5" t="s">
        <v>106</v>
      </c>
      <c r="C45" s="4">
        <v>1</v>
      </c>
      <c r="D45" s="5" t="s">
        <v>32</v>
      </c>
      <c r="E45" s="1">
        <v>675000</v>
      </c>
      <c r="F45" s="9">
        <f>+ROUND(E45*19%,2)</f>
        <v>128250</v>
      </c>
      <c r="G45" s="10">
        <f>+E45+F45</f>
        <v>803250</v>
      </c>
      <c r="H45" s="15"/>
      <c r="I45" s="16">
        <f t="shared" si="13"/>
        <v>0</v>
      </c>
      <c r="J45" s="15"/>
      <c r="K45" s="16">
        <f t="shared" si="2"/>
        <v>0</v>
      </c>
      <c r="L45" s="15"/>
      <c r="M45" s="16">
        <f t="shared" si="3"/>
        <v>0</v>
      </c>
      <c r="N45" s="15"/>
      <c r="O45" s="16">
        <f t="shared" si="4"/>
        <v>0</v>
      </c>
      <c r="P45" s="15"/>
      <c r="Q45" s="16">
        <f t="shared" si="5"/>
        <v>0</v>
      </c>
      <c r="R45" s="15"/>
      <c r="S45" s="16">
        <f t="shared" si="6"/>
        <v>0</v>
      </c>
      <c r="T45" s="15"/>
      <c r="U45" s="16">
        <f t="shared" si="7"/>
        <v>0</v>
      </c>
      <c r="V45" s="15"/>
      <c r="W45" s="16">
        <f t="shared" si="12"/>
        <v>0</v>
      </c>
      <c r="X45" s="14"/>
      <c r="Y45" s="14"/>
    </row>
    <row r="46" spans="1:25" ht="25.5" x14ac:dyDescent="0.25">
      <c r="A46" s="4" t="s">
        <v>107</v>
      </c>
      <c r="B46" s="5" t="s">
        <v>96</v>
      </c>
      <c r="C46" s="4">
        <v>1</v>
      </c>
      <c r="D46" s="5" t="s">
        <v>32</v>
      </c>
      <c r="E46" s="1">
        <v>1112000</v>
      </c>
      <c r="F46" s="9">
        <f>+ROUND(E46*19%,2)</f>
        <v>211280</v>
      </c>
      <c r="G46" s="10">
        <f>+E46+F46</f>
        <v>1323280</v>
      </c>
      <c r="H46" s="15"/>
      <c r="I46" s="16">
        <f t="shared" si="13"/>
        <v>0</v>
      </c>
      <c r="J46" s="15"/>
      <c r="K46" s="16">
        <f t="shared" si="2"/>
        <v>0</v>
      </c>
      <c r="L46" s="15"/>
      <c r="M46" s="16">
        <f t="shared" si="3"/>
        <v>0</v>
      </c>
      <c r="N46" s="15"/>
      <c r="O46" s="16">
        <f t="shared" si="4"/>
        <v>0</v>
      </c>
      <c r="P46" s="15"/>
      <c r="Q46" s="16">
        <f t="shared" si="5"/>
        <v>0</v>
      </c>
      <c r="R46" s="15"/>
      <c r="S46" s="16">
        <f t="shared" si="6"/>
        <v>0</v>
      </c>
      <c r="T46" s="15"/>
      <c r="U46" s="16">
        <f t="shared" si="7"/>
        <v>0</v>
      </c>
      <c r="V46" s="15"/>
      <c r="W46" s="16">
        <f t="shared" si="12"/>
        <v>0</v>
      </c>
      <c r="X46" s="14"/>
      <c r="Y46" s="14"/>
    </row>
    <row r="47" spans="1:25" ht="15" x14ac:dyDescent="0.25">
      <c r="A47" s="12" t="s">
        <v>108</v>
      </c>
      <c r="B47" s="63" t="s">
        <v>109</v>
      </c>
      <c r="C47" s="64"/>
      <c r="D47" s="65"/>
      <c r="E47" s="18"/>
      <c r="F47" s="18"/>
      <c r="G47" s="18"/>
      <c r="H47" s="18"/>
      <c r="I47" s="18"/>
      <c r="J47" s="18"/>
      <c r="K47" s="18"/>
      <c r="L47" s="18"/>
      <c r="M47" s="18"/>
      <c r="N47" s="18"/>
      <c r="O47" s="18"/>
      <c r="P47" s="18"/>
      <c r="Q47" s="18"/>
      <c r="R47" s="18"/>
      <c r="S47" s="18"/>
      <c r="T47" s="18"/>
      <c r="U47" s="18"/>
      <c r="V47" s="18"/>
      <c r="W47" s="18"/>
      <c r="X47" s="14"/>
      <c r="Y47" s="14"/>
    </row>
    <row r="48" spans="1:25" ht="38.25" x14ac:dyDescent="0.25">
      <c r="A48" s="4" t="s">
        <v>110</v>
      </c>
      <c r="B48" s="5" t="s">
        <v>111</v>
      </c>
      <c r="C48" s="4">
        <v>1</v>
      </c>
      <c r="D48" s="5" t="s">
        <v>32</v>
      </c>
      <c r="E48" s="1">
        <v>930000</v>
      </c>
      <c r="F48" s="9">
        <f>+ROUND(E48*19%,2)</f>
        <v>176700</v>
      </c>
      <c r="G48" s="10">
        <f>+E48+F48</f>
        <v>1106700</v>
      </c>
      <c r="H48" s="15"/>
      <c r="I48" s="16">
        <f t="shared" si="13"/>
        <v>0</v>
      </c>
      <c r="J48" s="15">
        <v>1</v>
      </c>
      <c r="K48" s="16">
        <f t="shared" si="2"/>
        <v>1106700</v>
      </c>
      <c r="L48" s="15"/>
      <c r="M48" s="16">
        <f t="shared" si="3"/>
        <v>0</v>
      </c>
      <c r="N48" s="15"/>
      <c r="O48" s="16">
        <f t="shared" si="4"/>
        <v>0</v>
      </c>
      <c r="P48" s="15"/>
      <c r="Q48" s="16">
        <f t="shared" si="5"/>
        <v>0</v>
      </c>
      <c r="R48" s="15"/>
      <c r="S48" s="16">
        <f t="shared" si="6"/>
        <v>0</v>
      </c>
      <c r="T48" s="15"/>
      <c r="U48" s="16">
        <f t="shared" si="7"/>
        <v>0</v>
      </c>
      <c r="V48" s="15"/>
      <c r="W48" s="16">
        <f t="shared" si="12"/>
        <v>0</v>
      </c>
      <c r="X48" s="14"/>
      <c r="Y48" s="14"/>
    </row>
    <row r="49" spans="1:25" ht="25.5" x14ac:dyDescent="0.25">
      <c r="A49" s="4" t="s">
        <v>112</v>
      </c>
      <c r="B49" s="5" t="s">
        <v>106</v>
      </c>
      <c r="C49" s="4">
        <v>1</v>
      </c>
      <c r="D49" s="5" t="s">
        <v>32</v>
      </c>
      <c r="E49" s="1">
        <v>702000</v>
      </c>
      <c r="F49" s="9">
        <f>+ROUND(E49*19%,2)</f>
        <v>133380</v>
      </c>
      <c r="G49" s="10">
        <f>+E49+F49</f>
        <v>835380</v>
      </c>
      <c r="H49" s="15"/>
      <c r="I49" s="16">
        <f t="shared" si="13"/>
        <v>0</v>
      </c>
      <c r="J49" s="15">
        <v>1</v>
      </c>
      <c r="K49" s="16">
        <f t="shared" si="2"/>
        <v>835380</v>
      </c>
      <c r="L49" s="15"/>
      <c r="M49" s="16">
        <f t="shared" si="3"/>
        <v>0</v>
      </c>
      <c r="N49" s="15"/>
      <c r="O49" s="16">
        <f t="shared" si="4"/>
        <v>0</v>
      </c>
      <c r="P49" s="15"/>
      <c r="Q49" s="16">
        <f t="shared" si="5"/>
        <v>0</v>
      </c>
      <c r="R49" s="15"/>
      <c r="S49" s="16">
        <f t="shared" si="6"/>
        <v>0</v>
      </c>
      <c r="T49" s="15"/>
      <c r="U49" s="16">
        <f t="shared" si="7"/>
        <v>0</v>
      </c>
      <c r="V49" s="15"/>
      <c r="W49" s="16">
        <f t="shared" si="12"/>
        <v>0</v>
      </c>
      <c r="X49" s="14"/>
      <c r="Y49" s="14"/>
    </row>
    <row r="50" spans="1:25" ht="38.25" x14ac:dyDescent="0.25">
      <c r="A50" s="4" t="s">
        <v>113</v>
      </c>
      <c r="B50" s="19" t="s">
        <v>114</v>
      </c>
      <c r="C50" s="4">
        <v>1</v>
      </c>
      <c r="D50" s="5" t="s">
        <v>32</v>
      </c>
      <c r="E50" s="1">
        <v>1158000</v>
      </c>
      <c r="F50" s="9">
        <f>+ROUND(E50*19%,2)</f>
        <v>220020</v>
      </c>
      <c r="G50" s="10">
        <f>+E50+F50</f>
        <v>1378020</v>
      </c>
      <c r="H50" s="15"/>
      <c r="I50" s="16">
        <f t="shared" si="13"/>
        <v>0</v>
      </c>
      <c r="J50" s="15"/>
      <c r="K50" s="16">
        <f t="shared" si="2"/>
        <v>0</v>
      </c>
      <c r="L50" s="15"/>
      <c r="M50" s="16">
        <f t="shared" si="3"/>
        <v>0</v>
      </c>
      <c r="N50" s="15"/>
      <c r="O50" s="16">
        <f t="shared" si="4"/>
        <v>0</v>
      </c>
      <c r="P50" s="15"/>
      <c r="Q50" s="16">
        <f t="shared" si="5"/>
        <v>0</v>
      </c>
      <c r="R50" s="15"/>
      <c r="S50" s="16">
        <f t="shared" si="6"/>
        <v>0</v>
      </c>
      <c r="T50" s="15"/>
      <c r="U50" s="16">
        <f t="shared" si="7"/>
        <v>0</v>
      </c>
      <c r="V50" s="15"/>
      <c r="W50" s="16">
        <f t="shared" si="12"/>
        <v>0</v>
      </c>
      <c r="X50" s="14"/>
      <c r="Y50" s="14"/>
    </row>
    <row r="51" spans="1:25" ht="102" x14ac:dyDescent="0.25">
      <c r="A51" s="4" t="s">
        <v>115</v>
      </c>
      <c r="B51" s="19" t="s">
        <v>116</v>
      </c>
      <c r="C51" s="4">
        <v>1</v>
      </c>
      <c r="D51" s="5" t="s">
        <v>32</v>
      </c>
      <c r="E51" s="1">
        <v>1811000</v>
      </c>
      <c r="F51" s="9">
        <f>+ROUND(E51*19%,2)</f>
        <v>344090</v>
      </c>
      <c r="G51" s="10">
        <f>+E51+F51</f>
        <v>2155090</v>
      </c>
      <c r="H51" s="15"/>
      <c r="I51" s="16">
        <f t="shared" si="13"/>
        <v>0</v>
      </c>
      <c r="J51" s="15"/>
      <c r="K51" s="16">
        <f t="shared" si="2"/>
        <v>0</v>
      </c>
      <c r="L51" s="15"/>
      <c r="M51" s="16">
        <f t="shared" si="3"/>
        <v>0</v>
      </c>
      <c r="N51" s="15"/>
      <c r="O51" s="16">
        <f t="shared" si="4"/>
        <v>0</v>
      </c>
      <c r="P51" s="15"/>
      <c r="Q51" s="16">
        <f t="shared" si="5"/>
        <v>0</v>
      </c>
      <c r="R51" s="15"/>
      <c r="S51" s="16">
        <f t="shared" si="6"/>
        <v>0</v>
      </c>
      <c r="T51" s="15"/>
      <c r="U51" s="16">
        <f t="shared" si="7"/>
        <v>0</v>
      </c>
      <c r="V51" s="15"/>
      <c r="W51" s="16">
        <f t="shared" si="12"/>
        <v>0</v>
      </c>
      <c r="X51" s="14"/>
      <c r="Y51" s="14"/>
    </row>
    <row r="52" spans="1:25" ht="15" x14ac:dyDescent="0.25">
      <c r="A52" s="12" t="s">
        <v>117</v>
      </c>
      <c r="B52" s="63" t="s">
        <v>118</v>
      </c>
      <c r="C52" s="64"/>
      <c r="D52" s="65"/>
      <c r="E52" s="18"/>
      <c r="F52" s="18"/>
      <c r="G52" s="18"/>
      <c r="H52" s="18"/>
      <c r="I52" s="18"/>
      <c r="J52" s="18"/>
      <c r="K52" s="18"/>
      <c r="L52" s="18"/>
      <c r="M52" s="18"/>
      <c r="N52" s="18"/>
      <c r="O52" s="18"/>
      <c r="P52" s="18"/>
      <c r="Q52" s="18"/>
      <c r="R52" s="18"/>
      <c r="S52" s="18"/>
      <c r="T52" s="18"/>
      <c r="U52" s="18"/>
      <c r="V52" s="18"/>
      <c r="W52" s="18"/>
      <c r="X52" s="14"/>
      <c r="Y52" s="14"/>
    </row>
    <row r="53" spans="1:25" ht="37.5" customHeight="1" x14ac:dyDescent="0.25">
      <c r="A53" s="4" t="s">
        <v>119</v>
      </c>
      <c r="B53" s="5" t="s">
        <v>111</v>
      </c>
      <c r="C53" s="4">
        <v>1</v>
      </c>
      <c r="D53" s="5" t="s">
        <v>32</v>
      </c>
      <c r="E53" s="1">
        <v>1000000</v>
      </c>
      <c r="F53" s="9">
        <f>+ROUND(E53*19%,2)</f>
        <v>190000</v>
      </c>
      <c r="G53" s="10">
        <f>+E53+F53</f>
        <v>1190000</v>
      </c>
      <c r="H53" s="15"/>
      <c r="I53" s="16">
        <f t="shared" si="13"/>
        <v>0</v>
      </c>
      <c r="J53" s="15"/>
      <c r="K53" s="16">
        <f t="shared" si="2"/>
        <v>0</v>
      </c>
      <c r="L53" s="15"/>
      <c r="M53" s="16">
        <f t="shared" si="3"/>
        <v>0</v>
      </c>
      <c r="N53" s="15"/>
      <c r="O53" s="16">
        <f t="shared" si="4"/>
        <v>0</v>
      </c>
      <c r="P53" s="15"/>
      <c r="Q53" s="16">
        <f t="shared" si="5"/>
        <v>0</v>
      </c>
      <c r="R53" s="15"/>
      <c r="S53" s="16">
        <f t="shared" si="6"/>
        <v>0</v>
      </c>
      <c r="T53" s="15"/>
      <c r="U53" s="16">
        <f t="shared" si="7"/>
        <v>0</v>
      </c>
      <c r="V53" s="15"/>
      <c r="W53" s="16">
        <f t="shared" si="12"/>
        <v>0</v>
      </c>
      <c r="X53" s="14"/>
      <c r="Y53" s="14"/>
    </row>
    <row r="54" spans="1:25" ht="38.25" x14ac:dyDescent="0.25">
      <c r="A54" s="4" t="s">
        <v>120</v>
      </c>
      <c r="B54" s="5" t="s">
        <v>121</v>
      </c>
      <c r="C54" s="4">
        <v>1</v>
      </c>
      <c r="D54" s="5" t="s">
        <v>32</v>
      </c>
      <c r="E54" s="1">
        <v>884000</v>
      </c>
      <c r="F54" s="9">
        <f>+ROUND(E54*19%,2)</f>
        <v>167960</v>
      </c>
      <c r="G54" s="10">
        <f>+E54+F54</f>
        <v>1051960</v>
      </c>
      <c r="H54" s="15"/>
      <c r="I54" s="16">
        <f t="shared" si="13"/>
        <v>0</v>
      </c>
      <c r="J54" s="15"/>
      <c r="K54" s="16">
        <f t="shared" si="2"/>
        <v>0</v>
      </c>
      <c r="L54" s="15"/>
      <c r="M54" s="16">
        <f t="shared" si="3"/>
        <v>0</v>
      </c>
      <c r="N54" s="15"/>
      <c r="O54" s="16">
        <f t="shared" si="4"/>
        <v>0</v>
      </c>
      <c r="P54" s="15"/>
      <c r="Q54" s="16">
        <f t="shared" si="5"/>
        <v>0</v>
      </c>
      <c r="R54" s="15"/>
      <c r="S54" s="16">
        <f t="shared" si="6"/>
        <v>0</v>
      </c>
      <c r="T54" s="15"/>
      <c r="U54" s="16">
        <f t="shared" si="7"/>
        <v>0</v>
      </c>
      <c r="V54" s="15"/>
      <c r="W54" s="16">
        <f t="shared" si="12"/>
        <v>0</v>
      </c>
      <c r="X54" s="14"/>
      <c r="Y54" s="14"/>
    </row>
    <row r="55" spans="1:25" ht="25.5" x14ac:dyDescent="0.25">
      <c r="A55" s="4" t="s">
        <v>122</v>
      </c>
      <c r="B55" s="5" t="s">
        <v>106</v>
      </c>
      <c r="C55" s="4">
        <v>1</v>
      </c>
      <c r="D55" s="5" t="s">
        <v>32</v>
      </c>
      <c r="E55" s="1">
        <v>998000</v>
      </c>
      <c r="F55" s="9">
        <f>+ROUND(E55*19%,2)</f>
        <v>189620</v>
      </c>
      <c r="G55" s="10">
        <f>+E55+F55</f>
        <v>1187620</v>
      </c>
      <c r="H55" s="15"/>
      <c r="I55" s="16">
        <f t="shared" si="13"/>
        <v>0</v>
      </c>
      <c r="J55" s="15"/>
      <c r="K55" s="16">
        <f t="shared" si="2"/>
        <v>0</v>
      </c>
      <c r="L55" s="15"/>
      <c r="M55" s="16">
        <f t="shared" si="3"/>
        <v>0</v>
      </c>
      <c r="N55" s="15"/>
      <c r="O55" s="16">
        <f t="shared" si="4"/>
        <v>0</v>
      </c>
      <c r="P55" s="15"/>
      <c r="Q55" s="16">
        <f t="shared" si="5"/>
        <v>0</v>
      </c>
      <c r="R55" s="15"/>
      <c r="S55" s="16">
        <f t="shared" si="6"/>
        <v>0</v>
      </c>
      <c r="T55" s="15"/>
      <c r="U55" s="16">
        <f t="shared" si="7"/>
        <v>0</v>
      </c>
      <c r="V55" s="15"/>
      <c r="W55" s="16">
        <f t="shared" si="12"/>
        <v>0</v>
      </c>
      <c r="X55" s="14"/>
      <c r="Y55" s="14"/>
    </row>
    <row r="56" spans="1:25" ht="25.5" x14ac:dyDescent="0.25">
      <c r="A56" s="4" t="s">
        <v>123</v>
      </c>
      <c r="B56" s="5" t="s">
        <v>124</v>
      </c>
      <c r="C56" s="4">
        <v>1</v>
      </c>
      <c r="D56" s="5" t="s">
        <v>32</v>
      </c>
      <c r="E56" s="1">
        <v>675000</v>
      </c>
      <c r="F56" s="9">
        <f>+ROUND(E56*19%,2)</f>
        <v>128250</v>
      </c>
      <c r="G56" s="10">
        <f>+E56+F56</f>
        <v>803250</v>
      </c>
      <c r="H56" s="15"/>
      <c r="I56" s="16">
        <f t="shared" si="13"/>
        <v>0</v>
      </c>
      <c r="J56" s="15"/>
      <c r="K56" s="16">
        <f t="shared" si="2"/>
        <v>0</v>
      </c>
      <c r="L56" s="15"/>
      <c r="M56" s="16">
        <f t="shared" si="3"/>
        <v>0</v>
      </c>
      <c r="N56" s="15"/>
      <c r="O56" s="16">
        <f t="shared" si="4"/>
        <v>0</v>
      </c>
      <c r="P56" s="15"/>
      <c r="Q56" s="16">
        <f t="shared" si="5"/>
        <v>0</v>
      </c>
      <c r="R56" s="15"/>
      <c r="S56" s="16">
        <f t="shared" si="6"/>
        <v>0</v>
      </c>
      <c r="T56" s="15"/>
      <c r="U56" s="16">
        <f t="shared" si="7"/>
        <v>0</v>
      </c>
      <c r="V56" s="15"/>
      <c r="W56" s="16">
        <f t="shared" si="12"/>
        <v>0</v>
      </c>
      <c r="X56" s="14"/>
      <c r="Y56" s="14"/>
    </row>
    <row r="57" spans="1:25" ht="15" x14ac:dyDescent="0.25">
      <c r="A57" s="12" t="s">
        <v>125</v>
      </c>
      <c r="B57" s="63" t="s">
        <v>126</v>
      </c>
      <c r="C57" s="64"/>
      <c r="D57" s="65"/>
      <c r="E57" s="18"/>
      <c r="F57" s="18"/>
      <c r="G57" s="18"/>
      <c r="H57" s="18"/>
      <c r="I57" s="18"/>
      <c r="J57" s="18"/>
      <c r="K57" s="18"/>
      <c r="L57" s="18"/>
      <c r="M57" s="18"/>
      <c r="N57" s="18"/>
      <c r="O57" s="18"/>
      <c r="P57" s="18"/>
      <c r="Q57" s="18"/>
      <c r="R57" s="18"/>
      <c r="S57" s="18"/>
      <c r="T57" s="18"/>
      <c r="U57" s="18"/>
      <c r="V57" s="18"/>
      <c r="W57" s="18"/>
      <c r="X57" s="14"/>
      <c r="Y57" s="14"/>
    </row>
    <row r="58" spans="1:25" ht="51" x14ac:dyDescent="0.25">
      <c r="A58" s="4" t="s">
        <v>127</v>
      </c>
      <c r="B58" s="5" t="s">
        <v>128</v>
      </c>
      <c r="C58" s="4">
        <v>1</v>
      </c>
      <c r="D58" s="5" t="s">
        <v>32</v>
      </c>
      <c r="E58" s="1">
        <v>1430000</v>
      </c>
      <c r="F58" s="9">
        <f>+ROUND(E58*19%,2)</f>
        <v>271700</v>
      </c>
      <c r="G58" s="10">
        <f>+E58+F58</f>
        <v>1701700</v>
      </c>
      <c r="H58" s="15"/>
      <c r="I58" s="16">
        <f t="shared" si="13"/>
        <v>0</v>
      </c>
      <c r="J58" s="15"/>
      <c r="K58" s="16">
        <f t="shared" si="2"/>
        <v>0</v>
      </c>
      <c r="L58" s="15"/>
      <c r="M58" s="16">
        <f t="shared" si="3"/>
        <v>0</v>
      </c>
      <c r="N58" s="15"/>
      <c r="O58" s="16">
        <f t="shared" si="4"/>
        <v>0</v>
      </c>
      <c r="P58" s="15"/>
      <c r="Q58" s="16">
        <f t="shared" si="5"/>
        <v>0</v>
      </c>
      <c r="R58" s="15"/>
      <c r="S58" s="16">
        <f t="shared" si="6"/>
        <v>0</v>
      </c>
      <c r="T58" s="15"/>
      <c r="U58" s="16">
        <f t="shared" si="7"/>
        <v>0</v>
      </c>
      <c r="V58" s="15"/>
      <c r="W58" s="16">
        <f t="shared" si="12"/>
        <v>0</v>
      </c>
      <c r="X58" s="14"/>
      <c r="Y58" s="14"/>
    </row>
    <row r="59" spans="1:25" ht="38.25" x14ac:dyDescent="0.25">
      <c r="A59" s="4" t="s">
        <v>129</v>
      </c>
      <c r="B59" s="5" t="s">
        <v>130</v>
      </c>
      <c r="C59" s="4">
        <v>1</v>
      </c>
      <c r="D59" s="5" t="s">
        <v>32</v>
      </c>
      <c r="E59" s="1">
        <v>1195000</v>
      </c>
      <c r="F59" s="9">
        <f>+ROUND(E59*19%,2)</f>
        <v>227050</v>
      </c>
      <c r="G59" s="10">
        <f>+E59+F59</f>
        <v>1422050</v>
      </c>
      <c r="H59" s="15"/>
      <c r="I59" s="16">
        <f t="shared" si="13"/>
        <v>0</v>
      </c>
      <c r="J59" s="15"/>
      <c r="K59" s="16">
        <f t="shared" si="2"/>
        <v>0</v>
      </c>
      <c r="L59" s="15"/>
      <c r="M59" s="16">
        <f t="shared" si="3"/>
        <v>0</v>
      </c>
      <c r="N59" s="15"/>
      <c r="O59" s="16">
        <f t="shared" si="4"/>
        <v>0</v>
      </c>
      <c r="P59" s="15"/>
      <c r="Q59" s="16">
        <f t="shared" si="5"/>
        <v>0</v>
      </c>
      <c r="R59" s="15"/>
      <c r="S59" s="16">
        <f t="shared" si="6"/>
        <v>0</v>
      </c>
      <c r="T59" s="15"/>
      <c r="U59" s="16">
        <f t="shared" si="7"/>
        <v>0</v>
      </c>
      <c r="V59" s="15"/>
      <c r="W59" s="16">
        <f t="shared" si="12"/>
        <v>0</v>
      </c>
      <c r="X59" s="14"/>
      <c r="Y59" s="14"/>
    </row>
    <row r="60" spans="1:25" ht="38.25" x14ac:dyDescent="0.25">
      <c r="A60" s="4" t="s">
        <v>131</v>
      </c>
      <c r="B60" s="5" t="s">
        <v>132</v>
      </c>
      <c r="C60" s="4">
        <v>1</v>
      </c>
      <c r="D60" s="5" t="s">
        <v>32</v>
      </c>
      <c r="E60" s="1">
        <v>1486000</v>
      </c>
      <c r="F60" s="9">
        <f>+ROUND(E60*19%,2)</f>
        <v>282340</v>
      </c>
      <c r="G60" s="10">
        <f>+E60+F60</f>
        <v>1768340</v>
      </c>
      <c r="H60" s="15"/>
      <c r="I60" s="16">
        <f t="shared" si="13"/>
        <v>0</v>
      </c>
      <c r="J60" s="15"/>
      <c r="K60" s="16">
        <f t="shared" si="2"/>
        <v>0</v>
      </c>
      <c r="L60" s="15"/>
      <c r="M60" s="16">
        <f t="shared" si="3"/>
        <v>0</v>
      </c>
      <c r="N60" s="15"/>
      <c r="O60" s="16">
        <f t="shared" si="4"/>
        <v>0</v>
      </c>
      <c r="P60" s="15"/>
      <c r="Q60" s="16">
        <f t="shared" si="5"/>
        <v>0</v>
      </c>
      <c r="R60" s="15"/>
      <c r="S60" s="16">
        <f t="shared" si="6"/>
        <v>0</v>
      </c>
      <c r="T60" s="15"/>
      <c r="U60" s="16">
        <f t="shared" si="7"/>
        <v>0</v>
      </c>
      <c r="V60" s="15"/>
      <c r="W60" s="16">
        <f t="shared" si="12"/>
        <v>0</v>
      </c>
      <c r="X60" s="14"/>
      <c r="Y60" s="14"/>
    </row>
    <row r="61" spans="1:25" ht="25.5" x14ac:dyDescent="0.25">
      <c r="A61" s="4" t="s">
        <v>133</v>
      </c>
      <c r="B61" s="5" t="s">
        <v>134</v>
      </c>
      <c r="C61" s="4">
        <v>1</v>
      </c>
      <c r="D61" s="5" t="s">
        <v>32</v>
      </c>
      <c r="E61" s="1">
        <v>1543000</v>
      </c>
      <c r="F61" s="9">
        <f>+ROUND(E61*19%,2)</f>
        <v>293170</v>
      </c>
      <c r="G61" s="10">
        <f>+E61+F61</f>
        <v>1836170</v>
      </c>
      <c r="H61" s="15"/>
      <c r="I61" s="16">
        <f t="shared" si="13"/>
        <v>0</v>
      </c>
      <c r="J61" s="15"/>
      <c r="K61" s="16">
        <f t="shared" si="2"/>
        <v>0</v>
      </c>
      <c r="L61" s="15"/>
      <c r="M61" s="16">
        <f t="shared" si="3"/>
        <v>0</v>
      </c>
      <c r="N61" s="15"/>
      <c r="O61" s="16">
        <f t="shared" si="4"/>
        <v>0</v>
      </c>
      <c r="P61" s="15"/>
      <c r="Q61" s="16">
        <f t="shared" si="5"/>
        <v>0</v>
      </c>
      <c r="R61" s="15"/>
      <c r="S61" s="16">
        <f t="shared" si="6"/>
        <v>0</v>
      </c>
      <c r="T61" s="15"/>
      <c r="U61" s="16">
        <f t="shared" si="7"/>
        <v>0</v>
      </c>
      <c r="V61" s="15"/>
      <c r="W61" s="16">
        <f t="shared" si="12"/>
        <v>0</v>
      </c>
      <c r="X61" s="14"/>
      <c r="Y61" s="14"/>
    </row>
    <row r="62" spans="1:25" ht="15" x14ac:dyDescent="0.25">
      <c r="A62" s="12" t="s">
        <v>135</v>
      </c>
      <c r="B62" s="63" t="s">
        <v>136</v>
      </c>
      <c r="C62" s="64"/>
      <c r="D62" s="65"/>
      <c r="E62" s="18"/>
      <c r="F62" s="18"/>
      <c r="G62" s="18"/>
      <c r="H62" s="18"/>
      <c r="I62" s="18"/>
      <c r="J62" s="18"/>
      <c r="K62" s="18"/>
      <c r="L62" s="18"/>
      <c r="M62" s="18"/>
      <c r="N62" s="18"/>
      <c r="O62" s="18"/>
      <c r="P62" s="18"/>
      <c r="Q62" s="18"/>
      <c r="R62" s="18"/>
      <c r="S62" s="18"/>
      <c r="T62" s="18"/>
      <c r="U62" s="18"/>
      <c r="V62" s="18"/>
      <c r="W62" s="18"/>
      <c r="X62" s="14"/>
      <c r="Y62" s="14"/>
    </row>
    <row r="63" spans="1:25" ht="25.5" x14ac:dyDescent="0.25">
      <c r="A63" s="4" t="s">
        <v>137</v>
      </c>
      <c r="B63" s="5" t="s">
        <v>138</v>
      </c>
      <c r="C63" s="4">
        <v>1</v>
      </c>
      <c r="D63" s="5" t="s">
        <v>32</v>
      </c>
      <c r="E63" s="1">
        <v>875000</v>
      </c>
      <c r="F63" s="9">
        <f t="shared" ref="F63:F73" si="14">+ROUND(E63*19%,2)</f>
        <v>166250</v>
      </c>
      <c r="G63" s="10">
        <f t="shared" ref="G63:G73" si="15">+E63+F63</f>
        <v>1041250</v>
      </c>
      <c r="H63" s="15"/>
      <c r="I63" s="16">
        <f t="shared" si="13"/>
        <v>0</v>
      </c>
      <c r="J63" s="15"/>
      <c r="K63" s="16">
        <f t="shared" si="2"/>
        <v>0</v>
      </c>
      <c r="L63" s="15"/>
      <c r="M63" s="16">
        <f t="shared" si="3"/>
        <v>0</v>
      </c>
      <c r="N63" s="15">
        <v>1</v>
      </c>
      <c r="O63" s="16">
        <f t="shared" si="4"/>
        <v>1041250</v>
      </c>
      <c r="P63" s="15"/>
      <c r="Q63" s="16">
        <f t="shared" si="5"/>
        <v>0</v>
      </c>
      <c r="R63" s="15"/>
      <c r="S63" s="16">
        <f t="shared" si="6"/>
        <v>0</v>
      </c>
      <c r="T63" s="15"/>
      <c r="U63" s="16">
        <f t="shared" si="7"/>
        <v>0</v>
      </c>
      <c r="V63" s="15"/>
      <c r="W63" s="16">
        <f t="shared" si="12"/>
        <v>0</v>
      </c>
      <c r="X63" s="14"/>
      <c r="Y63" s="14"/>
    </row>
    <row r="64" spans="1:25" ht="25.5" x14ac:dyDescent="0.25">
      <c r="A64" s="4" t="s">
        <v>139</v>
      </c>
      <c r="B64" s="5" t="s">
        <v>140</v>
      </c>
      <c r="C64" s="4">
        <v>1</v>
      </c>
      <c r="D64" s="5" t="s">
        <v>32</v>
      </c>
      <c r="E64" s="1">
        <v>1342000</v>
      </c>
      <c r="F64" s="9">
        <f t="shared" si="14"/>
        <v>254980</v>
      </c>
      <c r="G64" s="10">
        <f t="shared" si="15"/>
        <v>1596980</v>
      </c>
      <c r="H64" s="15"/>
      <c r="I64" s="16">
        <f t="shared" si="13"/>
        <v>0</v>
      </c>
      <c r="J64" s="15">
        <v>1</v>
      </c>
      <c r="K64" s="16">
        <f t="shared" si="2"/>
        <v>1596980</v>
      </c>
      <c r="L64" s="15"/>
      <c r="M64" s="16">
        <f t="shared" si="3"/>
        <v>0</v>
      </c>
      <c r="N64" s="15"/>
      <c r="O64" s="16">
        <f t="shared" si="4"/>
        <v>0</v>
      </c>
      <c r="P64" s="15"/>
      <c r="Q64" s="16">
        <f t="shared" si="5"/>
        <v>0</v>
      </c>
      <c r="R64" s="15"/>
      <c r="S64" s="16">
        <f t="shared" si="6"/>
        <v>0</v>
      </c>
      <c r="T64" s="15"/>
      <c r="U64" s="16">
        <f t="shared" si="7"/>
        <v>0</v>
      </c>
      <c r="V64" s="15"/>
      <c r="W64" s="16">
        <f t="shared" si="12"/>
        <v>0</v>
      </c>
      <c r="X64" s="14"/>
      <c r="Y64" s="14"/>
    </row>
    <row r="65" spans="1:25" ht="12.75" x14ac:dyDescent="0.25">
      <c r="A65" s="4" t="s">
        <v>141</v>
      </c>
      <c r="B65" s="5" t="s">
        <v>142</v>
      </c>
      <c r="C65" s="4">
        <v>1</v>
      </c>
      <c r="D65" s="5" t="s">
        <v>32</v>
      </c>
      <c r="E65" s="1">
        <v>2502000</v>
      </c>
      <c r="F65" s="9">
        <f t="shared" si="14"/>
        <v>475380</v>
      </c>
      <c r="G65" s="10">
        <f t="shared" si="15"/>
        <v>2977380</v>
      </c>
      <c r="H65" s="15"/>
      <c r="I65" s="16">
        <f t="shared" si="13"/>
        <v>0</v>
      </c>
      <c r="J65" s="15"/>
      <c r="K65" s="16">
        <f t="shared" si="2"/>
        <v>0</v>
      </c>
      <c r="L65" s="15"/>
      <c r="M65" s="16">
        <f t="shared" si="3"/>
        <v>0</v>
      </c>
      <c r="N65" s="15">
        <v>1</v>
      </c>
      <c r="O65" s="16">
        <f t="shared" si="4"/>
        <v>2977380</v>
      </c>
      <c r="P65" s="15"/>
      <c r="Q65" s="16">
        <f t="shared" si="5"/>
        <v>0</v>
      </c>
      <c r="R65" s="15"/>
      <c r="S65" s="16">
        <f t="shared" si="6"/>
        <v>0</v>
      </c>
      <c r="T65" s="15"/>
      <c r="U65" s="16">
        <f t="shared" si="7"/>
        <v>0</v>
      </c>
      <c r="V65" s="15"/>
      <c r="W65" s="16">
        <f t="shared" si="12"/>
        <v>0</v>
      </c>
      <c r="X65" s="14"/>
      <c r="Y65" s="14"/>
    </row>
    <row r="66" spans="1:25" ht="38.25" x14ac:dyDescent="0.25">
      <c r="A66" s="4" t="s">
        <v>143</v>
      </c>
      <c r="B66" s="5" t="s">
        <v>144</v>
      </c>
      <c r="C66" s="4">
        <v>1</v>
      </c>
      <c r="D66" s="5" t="s">
        <v>32</v>
      </c>
      <c r="E66" s="1">
        <v>1443000</v>
      </c>
      <c r="F66" s="9">
        <f t="shared" si="14"/>
        <v>274170</v>
      </c>
      <c r="G66" s="10">
        <f t="shared" si="15"/>
        <v>1717170</v>
      </c>
      <c r="H66" s="15"/>
      <c r="I66" s="16">
        <f t="shared" si="13"/>
        <v>0</v>
      </c>
      <c r="J66" s="15"/>
      <c r="K66" s="16">
        <f t="shared" si="2"/>
        <v>0</v>
      </c>
      <c r="L66" s="15"/>
      <c r="M66" s="16">
        <f t="shared" si="3"/>
        <v>0</v>
      </c>
      <c r="N66" s="15"/>
      <c r="O66" s="16">
        <f t="shared" si="4"/>
        <v>0</v>
      </c>
      <c r="P66" s="15"/>
      <c r="Q66" s="16">
        <f t="shared" si="5"/>
        <v>0</v>
      </c>
      <c r="R66" s="15"/>
      <c r="S66" s="16">
        <f t="shared" si="6"/>
        <v>0</v>
      </c>
      <c r="T66" s="15"/>
      <c r="U66" s="16">
        <f t="shared" si="7"/>
        <v>0</v>
      </c>
      <c r="V66" s="15"/>
      <c r="W66" s="16">
        <f t="shared" si="12"/>
        <v>0</v>
      </c>
      <c r="X66" s="14"/>
      <c r="Y66" s="14"/>
    </row>
    <row r="67" spans="1:25" ht="25.5" x14ac:dyDescent="0.25">
      <c r="A67" s="4" t="s">
        <v>145</v>
      </c>
      <c r="B67" s="5" t="s">
        <v>146</v>
      </c>
      <c r="C67" s="4">
        <v>1</v>
      </c>
      <c r="D67" s="5" t="s">
        <v>32</v>
      </c>
      <c r="E67" s="1">
        <v>1202000</v>
      </c>
      <c r="F67" s="9">
        <f t="shared" si="14"/>
        <v>228380</v>
      </c>
      <c r="G67" s="10">
        <f t="shared" si="15"/>
        <v>1430380</v>
      </c>
      <c r="H67" s="15"/>
      <c r="I67" s="16">
        <f t="shared" si="13"/>
        <v>0</v>
      </c>
      <c r="J67" s="15"/>
      <c r="K67" s="16">
        <f t="shared" si="2"/>
        <v>0</v>
      </c>
      <c r="L67" s="15"/>
      <c r="M67" s="16">
        <f t="shared" si="3"/>
        <v>0</v>
      </c>
      <c r="N67" s="15"/>
      <c r="O67" s="16">
        <f t="shared" si="4"/>
        <v>0</v>
      </c>
      <c r="P67" s="15"/>
      <c r="Q67" s="16">
        <f t="shared" si="5"/>
        <v>0</v>
      </c>
      <c r="R67" s="15"/>
      <c r="S67" s="16">
        <f t="shared" si="6"/>
        <v>0</v>
      </c>
      <c r="T67" s="15"/>
      <c r="U67" s="16">
        <f t="shared" si="7"/>
        <v>0</v>
      </c>
      <c r="V67" s="15"/>
      <c r="W67" s="16">
        <f t="shared" si="12"/>
        <v>0</v>
      </c>
      <c r="X67" s="14"/>
      <c r="Y67" s="14"/>
    </row>
    <row r="68" spans="1:25" ht="25.5" x14ac:dyDescent="0.25">
      <c r="A68" s="4" t="s">
        <v>147</v>
      </c>
      <c r="B68" s="5" t="s">
        <v>148</v>
      </c>
      <c r="C68" s="4">
        <v>1</v>
      </c>
      <c r="D68" s="5" t="s">
        <v>32</v>
      </c>
      <c r="E68" s="1">
        <v>614000</v>
      </c>
      <c r="F68" s="9">
        <f t="shared" si="14"/>
        <v>116660</v>
      </c>
      <c r="G68" s="10">
        <f t="shared" si="15"/>
        <v>730660</v>
      </c>
      <c r="H68" s="15"/>
      <c r="I68" s="16">
        <f t="shared" si="13"/>
        <v>0</v>
      </c>
      <c r="J68" s="15"/>
      <c r="K68" s="16">
        <f t="shared" si="2"/>
        <v>0</v>
      </c>
      <c r="L68" s="15"/>
      <c r="M68" s="16">
        <f t="shared" si="3"/>
        <v>0</v>
      </c>
      <c r="N68" s="15"/>
      <c r="O68" s="16">
        <f t="shared" si="4"/>
        <v>0</v>
      </c>
      <c r="P68" s="15"/>
      <c r="Q68" s="16">
        <f t="shared" si="5"/>
        <v>0</v>
      </c>
      <c r="R68" s="15"/>
      <c r="S68" s="16">
        <f t="shared" si="6"/>
        <v>0</v>
      </c>
      <c r="T68" s="15"/>
      <c r="U68" s="16">
        <f t="shared" si="7"/>
        <v>0</v>
      </c>
      <c r="V68" s="15"/>
      <c r="W68" s="16">
        <f t="shared" si="12"/>
        <v>0</v>
      </c>
      <c r="X68" s="14"/>
      <c r="Y68" s="14"/>
    </row>
    <row r="69" spans="1:25" ht="38.25" x14ac:dyDescent="0.25">
      <c r="A69" s="4" t="s">
        <v>149</v>
      </c>
      <c r="B69" s="5" t="s">
        <v>150</v>
      </c>
      <c r="C69" s="4">
        <v>1</v>
      </c>
      <c r="D69" s="5" t="s">
        <v>32</v>
      </c>
      <c r="E69" s="1">
        <v>136000</v>
      </c>
      <c r="F69" s="9">
        <f t="shared" si="14"/>
        <v>25840</v>
      </c>
      <c r="G69" s="10">
        <f t="shared" si="15"/>
        <v>161840</v>
      </c>
      <c r="H69" s="15"/>
      <c r="I69" s="16">
        <f t="shared" si="13"/>
        <v>0</v>
      </c>
      <c r="J69" s="15"/>
      <c r="K69" s="16">
        <f t="shared" si="2"/>
        <v>0</v>
      </c>
      <c r="L69" s="15"/>
      <c r="M69" s="16">
        <f t="shared" si="3"/>
        <v>0</v>
      </c>
      <c r="N69" s="15"/>
      <c r="O69" s="16">
        <f t="shared" si="4"/>
        <v>0</v>
      </c>
      <c r="P69" s="15"/>
      <c r="Q69" s="16">
        <f t="shared" si="5"/>
        <v>0</v>
      </c>
      <c r="R69" s="15"/>
      <c r="S69" s="16">
        <f t="shared" si="6"/>
        <v>0</v>
      </c>
      <c r="T69" s="15"/>
      <c r="U69" s="16">
        <f t="shared" si="7"/>
        <v>0</v>
      </c>
      <c r="V69" s="15"/>
      <c r="W69" s="16">
        <f t="shared" si="12"/>
        <v>0</v>
      </c>
      <c r="X69" s="14"/>
      <c r="Y69" s="14"/>
    </row>
    <row r="70" spans="1:25" ht="25.5" x14ac:dyDescent="0.25">
      <c r="A70" s="4" t="s">
        <v>151</v>
      </c>
      <c r="B70" s="5" t="s">
        <v>152</v>
      </c>
      <c r="C70" s="4">
        <v>1</v>
      </c>
      <c r="D70" s="5" t="s">
        <v>32</v>
      </c>
      <c r="E70" s="1">
        <v>723000</v>
      </c>
      <c r="F70" s="9">
        <f t="shared" si="14"/>
        <v>137370</v>
      </c>
      <c r="G70" s="10">
        <f t="shared" si="15"/>
        <v>860370</v>
      </c>
      <c r="H70" s="15"/>
      <c r="I70" s="16">
        <f t="shared" si="13"/>
        <v>0</v>
      </c>
      <c r="J70" s="15"/>
      <c r="K70" s="16">
        <f t="shared" si="2"/>
        <v>0</v>
      </c>
      <c r="L70" s="15"/>
      <c r="M70" s="16">
        <f t="shared" si="3"/>
        <v>0</v>
      </c>
      <c r="N70" s="15"/>
      <c r="O70" s="16">
        <f t="shared" si="4"/>
        <v>0</v>
      </c>
      <c r="P70" s="15"/>
      <c r="Q70" s="16">
        <f t="shared" si="5"/>
        <v>0</v>
      </c>
      <c r="R70" s="15"/>
      <c r="S70" s="16">
        <f t="shared" si="6"/>
        <v>0</v>
      </c>
      <c r="T70" s="15"/>
      <c r="U70" s="16">
        <f t="shared" si="7"/>
        <v>0</v>
      </c>
      <c r="V70" s="15"/>
      <c r="W70" s="16">
        <f t="shared" si="12"/>
        <v>0</v>
      </c>
      <c r="X70" s="14"/>
      <c r="Y70" s="14"/>
    </row>
    <row r="71" spans="1:25" ht="38.25" x14ac:dyDescent="0.25">
      <c r="A71" s="4" t="s">
        <v>153</v>
      </c>
      <c r="B71" s="5" t="s">
        <v>154</v>
      </c>
      <c r="C71" s="4">
        <v>1</v>
      </c>
      <c r="D71" s="5" t="s">
        <v>32</v>
      </c>
      <c r="E71" s="1">
        <v>932000</v>
      </c>
      <c r="F71" s="9">
        <f t="shared" si="14"/>
        <v>177080</v>
      </c>
      <c r="G71" s="10">
        <f t="shared" si="15"/>
        <v>1109080</v>
      </c>
      <c r="H71" s="15"/>
      <c r="I71" s="16">
        <f t="shared" si="13"/>
        <v>0</v>
      </c>
      <c r="J71" s="15"/>
      <c r="K71" s="16">
        <f t="shared" si="2"/>
        <v>0</v>
      </c>
      <c r="L71" s="15"/>
      <c r="M71" s="16">
        <f t="shared" si="3"/>
        <v>0</v>
      </c>
      <c r="N71" s="15"/>
      <c r="O71" s="16">
        <f t="shared" si="4"/>
        <v>0</v>
      </c>
      <c r="P71" s="15"/>
      <c r="Q71" s="16">
        <f t="shared" si="5"/>
        <v>0</v>
      </c>
      <c r="R71" s="15"/>
      <c r="S71" s="16">
        <f t="shared" si="6"/>
        <v>0</v>
      </c>
      <c r="T71" s="15"/>
      <c r="U71" s="16">
        <f t="shared" si="7"/>
        <v>0</v>
      </c>
      <c r="V71" s="15"/>
      <c r="W71" s="16">
        <f t="shared" si="12"/>
        <v>0</v>
      </c>
      <c r="X71" s="14"/>
      <c r="Y71" s="14"/>
    </row>
    <row r="72" spans="1:25" ht="51" x14ac:dyDescent="0.25">
      <c r="A72" s="4" t="s">
        <v>155</v>
      </c>
      <c r="B72" s="5" t="s">
        <v>156</v>
      </c>
      <c r="C72" s="4">
        <v>1</v>
      </c>
      <c r="D72" s="5" t="s">
        <v>32</v>
      </c>
      <c r="E72" s="1">
        <v>1224000</v>
      </c>
      <c r="F72" s="9">
        <f t="shared" si="14"/>
        <v>232560</v>
      </c>
      <c r="G72" s="10">
        <f t="shared" si="15"/>
        <v>1456560</v>
      </c>
      <c r="H72" s="15"/>
      <c r="I72" s="16">
        <f t="shared" si="13"/>
        <v>0</v>
      </c>
      <c r="J72" s="15"/>
      <c r="K72" s="16">
        <f t="shared" si="2"/>
        <v>0</v>
      </c>
      <c r="L72" s="15"/>
      <c r="M72" s="16">
        <f t="shared" si="3"/>
        <v>0</v>
      </c>
      <c r="N72" s="15"/>
      <c r="O72" s="16">
        <f t="shared" si="4"/>
        <v>0</v>
      </c>
      <c r="P72" s="15"/>
      <c r="Q72" s="16">
        <f t="shared" si="5"/>
        <v>0</v>
      </c>
      <c r="R72" s="15"/>
      <c r="S72" s="16">
        <f t="shared" si="6"/>
        <v>0</v>
      </c>
      <c r="T72" s="15"/>
      <c r="U72" s="16">
        <f t="shared" si="7"/>
        <v>0</v>
      </c>
      <c r="V72" s="15"/>
      <c r="W72" s="16">
        <f t="shared" si="12"/>
        <v>0</v>
      </c>
      <c r="X72" s="14"/>
      <c r="Y72" s="14"/>
    </row>
    <row r="73" spans="1:25" ht="38.25" x14ac:dyDescent="0.25">
      <c r="A73" s="4" t="s">
        <v>157</v>
      </c>
      <c r="B73" s="5" t="s">
        <v>158</v>
      </c>
      <c r="C73" s="4">
        <v>1</v>
      </c>
      <c r="D73" s="5" t="s">
        <v>32</v>
      </c>
      <c r="E73" s="1">
        <v>1224000</v>
      </c>
      <c r="F73" s="9">
        <f t="shared" si="14"/>
        <v>232560</v>
      </c>
      <c r="G73" s="10">
        <f t="shared" si="15"/>
        <v>1456560</v>
      </c>
      <c r="H73" s="15"/>
      <c r="I73" s="16">
        <f t="shared" si="13"/>
        <v>0</v>
      </c>
      <c r="J73" s="15"/>
      <c r="K73" s="16">
        <f t="shared" ref="K73:K136" si="16">J73*$G73</f>
        <v>0</v>
      </c>
      <c r="L73" s="15"/>
      <c r="M73" s="16">
        <f t="shared" ref="M73:M136" si="17">L73*$G73</f>
        <v>0</v>
      </c>
      <c r="N73" s="15"/>
      <c r="O73" s="16">
        <f t="shared" ref="O73:O136" si="18">N73*$G73</f>
        <v>0</v>
      </c>
      <c r="P73" s="15"/>
      <c r="Q73" s="16">
        <f t="shared" ref="Q73:Q136" si="19">P73*$G73</f>
        <v>0</v>
      </c>
      <c r="R73" s="15"/>
      <c r="S73" s="16">
        <f t="shared" ref="S73:S136" si="20">R73*$G73</f>
        <v>0</v>
      </c>
      <c r="T73" s="15"/>
      <c r="U73" s="16">
        <f t="shared" ref="U73:U136" si="21">T73*$G73</f>
        <v>0</v>
      </c>
      <c r="V73" s="15"/>
      <c r="W73" s="16">
        <f t="shared" si="12"/>
        <v>0</v>
      </c>
      <c r="X73" s="14"/>
      <c r="Y73" s="14"/>
    </row>
    <row r="74" spans="1:25" ht="15" x14ac:dyDescent="0.25">
      <c r="A74" s="12" t="s">
        <v>159</v>
      </c>
      <c r="B74" s="63" t="s">
        <v>160</v>
      </c>
      <c r="C74" s="64"/>
      <c r="D74" s="65"/>
      <c r="E74" s="18"/>
      <c r="F74" s="18"/>
      <c r="G74" s="18"/>
      <c r="H74" s="18"/>
      <c r="I74" s="18"/>
      <c r="J74" s="18"/>
      <c r="K74" s="18"/>
      <c r="L74" s="18"/>
      <c r="M74" s="18"/>
      <c r="N74" s="18"/>
      <c r="O74" s="18"/>
      <c r="P74" s="18"/>
      <c r="Q74" s="18"/>
      <c r="R74" s="18"/>
      <c r="S74" s="18"/>
      <c r="T74" s="18"/>
      <c r="U74" s="18"/>
      <c r="V74" s="18"/>
      <c r="W74" s="18"/>
      <c r="X74" s="14"/>
      <c r="Y74" s="14"/>
    </row>
    <row r="75" spans="1:25" ht="38.25" x14ac:dyDescent="0.25">
      <c r="A75" s="4" t="s">
        <v>161</v>
      </c>
      <c r="B75" s="5" t="s">
        <v>162</v>
      </c>
      <c r="C75" s="4">
        <v>1</v>
      </c>
      <c r="D75" s="5" t="s">
        <v>32</v>
      </c>
      <c r="E75" s="1">
        <v>1252000</v>
      </c>
      <c r="F75" s="9">
        <f>+ROUND(E75*19%,2)</f>
        <v>237880</v>
      </c>
      <c r="G75" s="10">
        <f>+E75+F75</f>
        <v>1489880</v>
      </c>
      <c r="H75" s="15"/>
      <c r="I75" s="16">
        <f t="shared" si="13"/>
        <v>0</v>
      </c>
      <c r="J75" s="15"/>
      <c r="K75" s="16">
        <f t="shared" si="16"/>
        <v>0</v>
      </c>
      <c r="L75" s="15"/>
      <c r="M75" s="16">
        <f t="shared" si="17"/>
        <v>0</v>
      </c>
      <c r="N75" s="15"/>
      <c r="O75" s="16">
        <f t="shared" si="18"/>
        <v>0</v>
      </c>
      <c r="P75" s="15"/>
      <c r="Q75" s="16">
        <f t="shared" si="19"/>
        <v>0</v>
      </c>
      <c r="R75" s="15"/>
      <c r="S75" s="16">
        <f t="shared" si="20"/>
        <v>0</v>
      </c>
      <c r="T75" s="15"/>
      <c r="U75" s="16">
        <f t="shared" si="21"/>
        <v>0</v>
      </c>
      <c r="V75" s="15"/>
      <c r="W75" s="16">
        <f t="shared" si="12"/>
        <v>0</v>
      </c>
      <c r="X75" s="14"/>
      <c r="Y75" s="14"/>
    </row>
    <row r="76" spans="1:25" ht="38.25" x14ac:dyDescent="0.25">
      <c r="A76" s="4" t="s">
        <v>163</v>
      </c>
      <c r="B76" s="5" t="s">
        <v>164</v>
      </c>
      <c r="C76" s="4">
        <v>1</v>
      </c>
      <c r="D76" s="5" t="s">
        <v>32</v>
      </c>
      <c r="E76" s="1">
        <v>1342000</v>
      </c>
      <c r="F76" s="9">
        <f>+ROUND(E76*19%,2)</f>
        <v>254980</v>
      </c>
      <c r="G76" s="10">
        <f>+E76+F76</f>
        <v>1596980</v>
      </c>
      <c r="H76" s="15"/>
      <c r="I76" s="16">
        <f t="shared" si="13"/>
        <v>0</v>
      </c>
      <c r="J76" s="15"/>
      <c r="K76" s="16">
        <f t="shared" si="16"/>
        <v>0</v>
      </c>
      <c r="L76" s="15"/>
      <c r="M76" s="16">
        <f t="shared" si="17"/>
        <v>0</v>
      </c>
      <c r="N76" s="15"/>
      <c r="O76" s="16">
        <f t="shared" si="18"/>
        <v>0</v>
      </c>
      <c r="P76" s="15"/>
      <c r="Q76" s="16">
        <f t="shared" si="19"/>
        <v>0</v>
      </c>
      <c r="R76" s="15"/>
      <c r="S76" s="16">
        <f t="shared" si="20"/>
        <v>0</v>
      </c>
      <c r="T76" s="15"/>
      <c r="U76" s="16">
        <f t="shared" si="21"/>
        <v>0</v>
      </c>
      <c r="V76" s="15"/>
      <c r="W76" s="16">
        <f t="shared" si="12"/>
        <v>0</v>
      </c>
      <c r="X76" s="14"/>
      <c r="Y76" s="14"/>
    </row>
    <row r="77" spans="1:25" ht="25.5" x14ac:dyDescent="0.25">
      <c r="A77" s="4" t="s">
        <v>165</v>
      </c>
      <c r="B77" s="5" t="s">
        <v>46</v>
      </c>
      <c r="C77" s="4">
        <v>1</v>
      </c>
      <c r="D77" s="5" t="s">
        <v>32</v>
      </c>
      <c r="E77" s="1">
        <v>784000</v>
      </c>
      <c r="F77" s="9">
        <f>+ROUND(E77*19%,2)</f>
        <v>148960</v>
      </c>
      <c r="G77" s="10">
        <f>+E77+F77</f>
        <v>932960</v>
      </c>
      <c r="H77" s="15"/>
      <c r="I77" s="16">
        <f t="shared" si="13"/>
        <v>0</v>
      </c>
      <c r="J77" s="15"/>
      <c r="K77" s="16">
        <f t="shared" si="16"/>
        <v>0</v>
      </c>
      <c r="L77" s="15"/>
      <c r="M77" s="16">
        <f t="shared" si="17"/>
        <v>0</v>
      </c>
      <c r="N77" s="15"/>
      <c r="O77" s="16">
        <f t="shared" si="18"/>
        <v>0</v>
      </c>
      <c r="P77" s="15"/>
      <c r="Q77" s="16">
        <f t="shared" si="19"/>
        <v>0</v>
      </c>
      <c r="R77" s="15"/>
      <c r="S77" s="16">
        <f t="shared" si="20"/>
        <v>0</v>
      </c>
      <c r="T77" s="15"/>
      <c r="U77" s="16">
        <f t="shared" si="21"/>
        <v>0</v>
      </c>
      <c r="V77" s="15"/>
      <c r="W77" s="16">
        <f t="shared" si="12"/>
        <v>0</v>
      </c>
      <c r="X77" s="14"/>
      <c r="Y77" s="14"/>
    </row>
    <row r="78" spans="1:25" ht="15" x14ac:dyDescent="0.25">
      <c r="A78" s="12" t="s">
        <v>166</v>
      </c>
      <c r="B78" s="63" t="s">
        <v>167</v>
      </c>
      <c r="C78" s="64"/>
      <c r="D78" s="65"/>
      <c r="E78" s="18"/>
      <c r="F78" s="18"/>
      <c r="G78" s="18"/>
      <c r="H78" s="18"/>
      <c r="I78" s="18"/>
      <c r="J78" s="18"/>
      <c r="K78" s="18"/>
      <c r="L78" s="18"/>
      <c r="M78" s="18"/>
      <c r="N78" s="18"/>
      <c r="O78" s="18"/>
      <c r="P78" s="18"/>
      <c r="Q78" s="18"/>
      <c r="R78" s="18"/>
      <c r="S78" s="18"/>
      <c r="T78" s="18"/>
      <c r="U78" s="18"/>
      <c r="V78" s="18"/>
      <c r="W78" s="18"/>
      <c r="X78" s="14"/>
      <c r="Y78" s="14"/>
    </row>
    <row r="79" spans="1:25" ht="25.5" x14ac:dyDescent="0.25">
      <c r="A79" s="4" t="s">
        <v>168</v>
      </c>
      <c r="B79" s="19" t="s">
        <v>169</v>
      </c>
      <c r="C79" s="4">
        <v>1</v>
      </c>
      <c r="D79" s="5" t="s">
        <v>32</v>
      </c>
      <c r="E79" s="1">
        <v>1082000</v>
      </c>
      <c r="F79" s="9">
        <f>+ROUND(E79*19%,2)</f>
        <v>205580</v>
      </c>
      <c r="G79" s="10">
        <f>+E79+F79</f>
        <v>1287580</v>
      </c>
      <c r="H79" s="15"/>
      <c r="I79" s="16">
        <f t="shared" si="13"/>
        <v>0</v>
      </c>
      <c r="J79" s="15">
        <v>1</v>
      </c>
      <c r="K79" s="16">
        <f t="shared" si="16"/>
        <v>1287580</v>
      </c>
      <c r="L79" s="15"/>
      <c r="M79" s="16">
        <f t="shared" si="17"/>
        <v>0</v>
      </c>
      <c r="N79" s="15"/>
      <c r="O79" s="16">
        <f t="shared" si="18"/>
        <v>0</v>
      </c>
      <c r="P79" s="15"/>
      <c r="Q79" s="16">
        <f t="shared" si="19"/>
        <v>0</v>
      </c>
      <c r="R79" s="15"/>
      <c r="S79" s="16">
        <f t="shared" si="20"/>
        <v>0</v>
      </c>
      <c r="T79" s="15"/>
      <c r="U79" s="16">
        <f t="shared" si="21"/>
        <v>0</v>
      </c>
      <c r="V79" s="15"/>
      <c r="W79" s="16">
        <f t="shared" si="12"/>
        <v>0</v>
      </c>
      <c r="X79" s="14"/>
      <c r="Y79" s="14"/>
    </row>
    <row r="80" spans="1:25" ht="89.25" x14ac:dyDescent="0.25">
      <c r="A80" s="4" t="s">
        <v>170</v>
      </c>
      <c r="B80" s="19" t="s">
        <v>171</v>
      </c>
      <c r="C80" s="4">
        <v>1</v>
      </c>
      <c r="D80" s="5" t="s">
        <v>32</v>
      </c>
      <c r="E80" s="1">
        <v>1017000</v>
      </c>
      <c r="F80" s="9">
        <f>+ROUND(E80*19%,2)</f>
        <v>193230</v>
      </c>
      <c r="G80" s="10">
        <f>+E80+F80</f>
        <v>1210230</v>
      </c>
      <c r="H80" s="15"/>
      <c r="I80" s="16">
        <f t="shared" si="13"/>
        <v>0</v>
      </c>
      <c r="J80" s="15">
        <v>1</v>
      </c>
      <c r="K80" s="16">
        <f t="shared" si="16"/>
        <v>1210230</v>
      </c>
      <c r="L80" s="15"/>
      <c r="M80" s="16">
        <f t="shared" si="17"/>
        <v>0</v>
      </c>
      <c r="N80" s="15"/>
      <c r="O80" s="16">
        <f t="shared" si="18"/>
        <v>0</v>
      </c>
      <c r="P80" s="15"/>
      <c r="Q80" s="16">
        <f t="shared" si="19"/>
        <v>0</v>
      </c>
      <c r="R80" s="15"/>
      <c r="S80" s="16">
        <f t="shared" si="20"/>
        <v>0</v>
      </c>
      <c r="T80" s="15"/>
      <c r="U80" s="16">
        <f t="shared" si="21"/>
        <v>0</v>
      </c>
      <c r="V80" s="15"/>
      <c r="W80" s="16">
        <f t="shared" ref="W80:W143" si="22">V80*$G80</f>
        <v>0</v>
      </c>
      <c r="X80" s="14"/>
      <c r="Y80" s="14"/>
    </row>
    <row r="81" spans="1:25" ht="76.5" x14ac:dyDescent="0.25">
      <c r="A81" s="4" t="s">
        <v>172</v>
      </c>
      <c r="B81" s="19" t="s">
        <v>173</v>
      </c>
      <c r="C81" s="4">
        <v>1</v>
      </c>
      <c r="D81" s="5" t="s">
        <v>32</v>
      </c>
      <c r="E81" s="1">
        <v>642000</v>
      </c>
      <c r="F81" s="9">
        <f>+ROUND(E81*19%,2)</f>
        <v>121980</v>
      </c>
      <c r="G81" s="10">
        <f>+E81+F81</f>
        <v>763980</v>
      </c>
      <c r="H81" s="15"/>
      <c r="I81" s="16">
        <f t="shared" si="13"/>
        <v>0</v>
      </c>
      <c r="J81" s="15">
        <v>1</v>
      </c>
      <c r="K81" s="16">
        <f t="shared" si="16"/>
        <v>763980</v>
      </c>
      <c r="L81" s="15"/>
      <c r="M81" s="16">
        <f t="shared" si="17"/>
        <v>0</v>
      </c>
      <c r="N81" s="15"/>
      <c r="O81" s="16">
        <f t="shared" si="18"/>
        <v>0</v>
      </c>
      <c r="P81" s="15"/>
      <c r="Q81" s="16">
        <f t="shared" si="19"/>
        <v>0</v>
      </c>
      <c r="R81" s="15"/>
      <c r="S81" s="16">
        <f t="shared" si="20"/>
        <v>0</v>
      </c>
      <c r="T81" s="15"/>
      <c r="U81" s="16">
        <f t="shared" si="21"/>
        <v>0</v>
      </c>
      <c r="V81" s="15"/>
      <c r="W81" s="16">
        <f t="shared" si="22"/>
        <v>0</v>
      </c>
      <c r="X81" s="14"/>
      <c r="Y81" s="14"/>
    </row>
    <row r="82" spans="1:25" ht="15" x14ac:dyDescent="0.25">
      <c r="A82" s="12" t="s">
        <v>174</v>
      </c>
      <c r="B82" s="63" t="s">
        <v>175</v>
      </c>
      <c r="C82" s="64"/>
      <c r="D82" s="64"/>
      <c r="E82" s="18"/>
      <c r="F82" s="18"/>
      <c r="G82" s="18"/>
      <c r="H82" s="18"/>
      <c r="I82" s="18"/>
      <c r="J82" s="18"/>
      <c r="K82" s="18"/>
      <c r="L82" s="18"/>
      <c r="M82" s="18"/>
      <c r="N82" s="18"/>
      <c r="O82" s="18"/>
      <c r="P82" s="18"/>
      <c r="Q82" s="18"/>
      <c r="R82" s="18"/>
      <c r="S82" s="18"/>
      <c r="T82" s="18"/>
      <c r="U82" s="18"/>
      <c r="V82" s="18"/>
      <c r="W82" s="18"/>
      <c r="X82" s="14"/>
      <c r="Y82" s="14"/>
    </row>
    <row r="83" spans="1:25" ht="25.5" x14ac:dyDescent="0.25">
      <c r="A83" s="4" t="s">
        <v>176</v>
      </c>
      <c r="B83" s="19" t="s">
        <v>169</v>
      </c>
      <c r="C83" s="4">
        <v>1</v>
      </c>
      <c r="D83" s="5" t="s">
        <v>32</v>
      </c>
      <c r="E83" s="1">
        <v>1082000</v>
      </c>
      <c r="F83" s="9">
        <f>+ROUND(E83*19%,2)</f>
        <v>205580</v>
      </c>
      <c r="G83" s="10">
        <f>+E83+F83</f>
        <v>1287580</v>
      </c>
      <c r="H83" s="15"/>
      <c r="I83" s="16">
        <f t="shared" ref="I83:I145" si="23">H83*$G83</f>
        <v>0</v>
      </c>
      <c r="J83" s="15">
        <v>1</v>
      </c>
      <c r="K83" s="16">
        <f t="shared" si="16"/>
        <v>1287580</v>
      </c>
      <c r="L83" s="15"/>
      <c r="M83" s="16">
        <f t="shared" si="17"/>
        <v>0</v>
      </c>
      <c r="N83" s="15"/>
      <c r="O83" s="16">
        <f t="shared" si="18"/>
        <v>0</v>
      </c>
      <c r="P83" s="15"/>
      <c r="Q83" s="16">
        <f t="shared" si="19"/>
        <v>0</v>
      </c>
      <c r="R83" s="15"/>
      <c r="S83" s="16">
        <f t="shared" si="20"/>
        <v>0</v>
      </c>
      <c r="T83" s="15"/>
      <c r="U83" s="16">
        <f t="shared" si="21"/>
        <v>0</v>
      </c>
      <c r="V83" s="15"/>
      <c r="W83" s="16">
        <f t="shared" si="22"/>
        <v>0</v>
      </c>
      <c r="X83" s="14"/>
      <c r="Y83" s="14"/>
    </row>
    <row r="84" spans="1:25" ht="89.25" x14ac:dyDescent="0.25">
      <c r="A84" s="4" t="s">
        <v>177</v>
      </c>
      <c r="B84" s="19" t="s">
        <v>171</v>
      </c>
      <c r="C84" s="4">
        <v>1</v>
      </c>
      <c r="D84" s="5" t="s">
        <v>32</v>
      </c>
      <c r="E84" s="1">
        <v>1017000</v>
      </c>
      <c r="F84" s="9">
        <f>+ROUND(E84*19%,2)</f>
        <v>193230</v>
      </c>
      <c r="G84" s="10">
        <f>+E84+F84</f>
        <v>1210230</v>
      </c>
      <c r="H84" s="15"/>
      <c r="I84" s="16">
        <f t="shared" si="23"/>
        <v>0</v>
      </c>
      <c r="J84" s="15">
        <v>1</v>
      </c>
      <c r="K84" s="16">
        <f t="shared" si="16"/>
        <v>1210230</v>
      </c>
      <c r="L84" s="15"/>
      <c r="M84" s="16">
        <f t="shared" si="17"/>
        <v>0</v>
      </c>
      <c r="N84" s="15"/>
      <c r="O84" s="16">
        <f t="shared" si="18"/>
        <v>0</v>
      </c>
      <c r="P84" s="15"/>
      <c r="Q84" s="16">
        <f t="shared" si="19"/>
        <v>0</v>
      </c>
      <c r="R84" s="15"/>
      <c r="S84" s="16">
        <f t="shared" si="20"/>
        <v>0</v>
      </c>
      <c r="T84" s="15"/>
      <c r="U84" s="16">
        <f t="shared" si="21"/>
        <v>0</v>
      </c>
      <c r="V84" s="15"/>
      <c r="W84" s="16">
        <f t="shared" si="22"/>
        <v>0</v>
      </c>
      <c r="X84" s="14"/>
      <c r="Y84" s="14"/>
    </row>
    <row r="85" spans="1:25" ht="76.5" x14ac:dyDescent="0.25">
      <c r="A85" s="4" t="s">
        <v>178</v>
      </c>
      <c r="B85" s="19" t="s">
        <v>179</v>
      </c>
      <c r="C85" s="4">
        <v>1</v>
      </c>
      <c r="D85" s="5" t="s">
        <v>32</v>
      </c>
      <c r="E85" s="1">
        <v>642000</v>
      </c>
      <c r="F85" s="9">
        <f>+ROUND(E85*19%,2)</f>
        <v>121980</v>
      </c>
      <c r="G85" s="10">
        <f>+E85+F85</f>
        <v>763980</v>
      </c>
      <c r="H85" s="15"/>
      <c r="I85" s="16">
        <f t="shared" si="23"/>
        <v>0</v>
      </c>
      <c r="J85" s="15">
        <v>1</v>
      </c>
      <c r="K85" s="16">
        <f t="shared" si="16"/>
        <v>763980</v>
      </c>
      <c r="L85" s="15"/>
      <c r="M85" s="16">
        <f t="shared" si="17"/>
        <v>0</v>
      </c>
      <c r="N85" s="15"/>
      <c r="O85" s="16">
        <f t="shared" si="18"/>
        <v>0</v>
      </c>
      <c r="P85" s="15"/>
      <c r="Q85" s="16">
        <f t="shared" si="19"/>
        <v>0</v>
      </c>
      <c r="R85" s="15"/>
      <c r="S85" s="16">
        <f t="shared" si="20"/>
        <v>0</v>
      </c>
      <c r="T85" s="15"/>
      <c r="U85" s="16">
        <f t="shared" si="21"/>
        <v>0</v>
      </c>
      <c r="V85" s="15"/>
      <c r="W85" s="16">
        <f t="shared" si="22"/>
        <v>0</v>
      </c>
      <c r="X85" s="14"/>
      <c r="Y85" s="14"/>
    </row>
    <row r="86" spans="1:25" ht="15" x14ac:dyDescent="0.25">
      <c r="A86" s="12">
        <v>2</v>
      </c>
      <c r="B86" s="63" t="s">
        <v>180</v>
      </c>
      <c r="C86" s="64"/>
      <c r="D86" s="65"/>
      <c r="E86" s="18"/>
      <c r="F86" s="18"/>
      <c r="G86" s="18"/>
      <c r="H86" s="18"/>
      <c r="I86" s="18"/>
      <c r="J86" s="18"/>
      <c r="K86" s="18"/>
      <c r="L86" s="18"/>
      <c r="M86" s="18"/>
      <c r="N86" s="18"/>
      <c r="O86" s="18"/>
      <c r="P86" s="18"/>
      <c r="Q86" s="18"/>
      <c r="R86" s="18"/>
      <c r="S86" s="18"/>
      <c r="T86" s="18"/>
      <c r="U86" s="18"/>
      <c r="V86" s="18"/>
      <c r="W86" s="18"/>
      <c r="X86" s="14"/>
      <c r="Y86" s="14"/>
    </row>
    <row r="87" spans="1:25" ht="15" x14ac:dyDescent="0.25">
      <c r="A87" s="12" t="s">
        <v>181</v>
      </c>
      <c r="B87" s="63" t="s">
        <v>36</v>
      </c>
      <c r="C87" s="64"/>
      <c r="D87" s="65"/>
      <c r="E87" s="18"/>
      <c r="F87" s="18"/>
      <c r="G87" s="18"/>
      <c r="H87" s="18"/>
      <c r="I87" s="18"/>
      <c r="J87" s="18"/>
      <c r="K87" s="18"/>
      <c r="L87" s="18"/>
      <c r="M87" s="18"/>
      <c r="N87" s="18"/>
      <c r="O87" s="18"/>
      <c r="P87" s="18"/>
      <c r="Q87" s="18"/>
      <c r="R87" s="18"/>
      <c r="S87" s="18"/>
      <c r="T87" s="18"/>
      <c r="U87" s="18"/>
      <c r="V87" s="18"/>
      <c r="W87" s="18"/>
      <c r="X87" s="14"/>
      <c r="Y87" s="14"/>
    </row>
    <row r="88" spans="1:25" ht="51" x14ac:dyDescent="0.25">
      <c r="A88" s="4" t="s">
        <v>182</v>
      </c>
      <c r="B88" s="5" t="s">
        <v>183</v>
      </c>
      <c r="C88" s="4">
        <v>1</v>
      </c>
      <c r="D88" s="5" t="s">
        <v>32</v>
      </c>
      <c r="E88" s="1">
        <v>2522000</v>
      </c>
      <c r="F88" s="9">
        <f>+ROUND(E88*19%,2)</f>
        <v>479180</v>
      </c>
      <c r="G88" s="10">
        <f>+E88+F88</f>
        <v>3001180</v>
      </c>
      <c r="H88" s="15"/>
      <c r="I88" s="16">
        <f t="shared" si="23"/>
        <v>0</v>
      </c>
      <c r="J88" s="15"/>
      <c r="K88" s="16">
        <f t="shared" si="16"/>
        <v>0</v>
      </c>
      <c r="L88" s="15"/>
      <c r="M88" s="16">
        <f t="shared" si="17"/>
        <v>0</v>
      </c>
      <c r="N88" s="15"/>
      <c r="O88" s="16">
        <f t="shared" si="18"/>
        <v>0</v>
      </c>
      <c r="P88" s="15"/>
      <c r="Q88" s="16">
        <f t="shared" si="19"/>
        <v>0</v>
      </c>
      <c r="R88" s="15"/>
      <c r="S88" s="16">
        <f t="shared" si="20"/>
        <v>0</v>
      </c>
      <c r="T88" s="15"/>
      <c r="U88" s="16">
        <f t="shared" si="21"/>
        <v>0</v>
      </c>
      <c r="V88" s="15"/>
      <c r="W88" s="16">
        <f t="shared" si="22"/>
        <v>0</v>
      </c>
      <c r="X88" s="14"/>
      <c r="Y88" s="14"/>
    </row>
    <row r="89" spans="1:25" ht="51" x14ac:dyDescent="0.25">
      <c r="A89" s="4" t="s">
        <v>184</v>
      </c>
      <c r="B89" s="5" t="s">
        <v>185</v>
      </c>
      <c r="C89" s="4">
        <v>1</v>
      </c>
      <c r="D89" s="5" t="s">
        <v>32</v>
      </c>
      <c r="E89" s="1">
        <v>3660000</v>
      </c>
      <c r="F89" s="9">
        <f>+ROUND(E89*19%,2)</f>
        <v>695400</v>
      </c>
      <c r="G89" s="10">
        <f>+E89+F89</f>
        <v>4355400</v>
      </c>
      <c r="H89" s="15"/>
      <c r="I89" s="16">
        <f t="shared" si="23"/>
        <v>0</v>
      </c>
      <c r="J89" s="15"/>
      <c r="K89" s="16">
        <f t="shared" si="16"/>
        <v>0</v>
      </c>
      <c r="L89" s="15">
        <v>1</v>
      </c>
      <c r="M89" s="16">
        <f t="shared" si="17"/>
        <v>4355400</v>
      </c>
      <c r="N89" s="15"/>
      <c r="O89" s="16">
        <f t="shared" si="18"/>
        <v>0</v>
      </c>
      <c r="P89" s="15"/>
      <c r="Q89" s="16">
        <f t="shared" si="19"/>
        <v>0</v>
      </c>
      <c r="R89" s="15"/>
      <c r="S89" s="16">
        <f t="shared" si="20"/>
        <v>0</v>
      </c>
      <c r="T89" s="15"/>
      <c r="U89" s="16">
        <f t="shared" si="21"/>
        <v>0</v>
      </c>
      <c r="V89" s="15"/>
      <c r="W89" s="16">
        <f t="shared" si="22"/>
        <v>0</v>
      </c>
      <c r="X89" s="14"/>
      <c r="Y89" s="14"/>
    </row>
    <row r="90" spans="1:25" ht="15" x14ac:dyDescent="0.25">
      <c r="A90" s="12" t="s">
        <v>186</v>
      </c>
      <c r="B90" s="63" t="s">
        <v>50</v>
      </c>
      <c r="C90" s="64"/>
      <c r="D90" s="65"/>
      <c r="E90" s="18"/>
      <c r="F90" s="18"/>
      <c r="G90" s="18"/>
      <c r="H90" s="18"/>
      <c r="I90" s="18"/>
      <c r="J90" s="18"/>
      <c r="K90" s="18"/>
      <c r="L90" s="18"/>
      <c r="M90" s="18"/>
      <c r="N90" s="18"/>
      <c r="O90" s="18"/>
      <c r="P90" s="18"/>
      <c r="Q90" s="18"/>
      <c r="R90" s="18"/>
      <c r="S90" s="18"/>
      <c r="T90" s="18"/>
      <c r="U90" s="18"/>
      <c r="V90" s="18"/>
      <c r="W90" s="18"/>
      <c r="X90" s="14"/>
      <c r="Y90" s="14"/>
    </row>
    <row r="91" spans="1:25" ht="38.25" x14ac:dyDescent="0.25">
      <c r="A91" s="4" t="s">
        <v>187</v>
      </c>
      <c r="B91" s="5" t="s">
        <v>188</v>
      </c>
      <c r="C91" s="4">
        <v>1</v>
      </c>
      <c r="D91" s="5" t="s">
        <v>32</v>
      </c>
      <c r="E91" s="1">
        <v>3678000</v>
      </c>
      <c r="F91" s="9">
        <f>+ROUND(E91*19%,2)</f>
        <v>698820</v>
      </c>
      <c r="G91" s="10">
        <f>+E91+F91</f>
        <v>4376820</v>
      </c>
      <c r="H91" s="15"/>
      <c r="I91" s="16">
        <f t="shared" si="23"/>
        <v>0</v>
      </c>
      <c r="J91" s="15"/>
      <c r="K91" s="16">
        <f t="shared" si="16"/>
        <v>0</v>
      </c>
      <c r="L91" s="15"/>
      <c r="M91" s="16">
        <f t="shared" si="17"/>
        <v>0</v>
      </c>
      <c r="N91" s="15"/>
      <c r="O91" s="16">
        <f t="shared" si="18"/>
        <v>0</v>
      </c>
      <c r="P91" s="15"/>
      <c r="Q91" s="16">
        <f t="shared" si="19"/>
        <v>0</v>
      </c>
      <c r="R91" s="15"/>
      <c r="S91" s="16">
        <f t="shared" si="20"/>
        <v>0</v>
      </c>
      <c r="T91" s="15"/>
      <c r="U91" s="16">
        <f t="shared" si="21"/>
        <v>0</v>
      </c>
      <c r="V91" s="15"/>
      <c r="W91" s="16">
        <f t="shared" si="22"/>
        <v>0</v>
      </c>
      <c r="X91" s="14"/>
      <c r="Y91" s="14"/>
    </row>
    <row r="92" spans="1:25" ht="51" x14ac:dyDescent="0.25">
      <c r="A92" s="4" t="s">
        <v>189</v>
      </c>
      <c r="B92" s="5" t="s">
        <v>190</v>
      </c>
      <c r="C92" s="4">
        <v>1</v>
      </c>
      <c r="D92" s="5" t="s">
        <v>32</v>
      </c>
      <c r="E92" s="1">
        <v>1599000</v>
      </c>
      <c r="F92" s="9">
        <f>+ROUND(E92*19%,2)</f>
        <v>303810</v>
      </c>
      <c r="G92" s="10">
        <f>+E92+F92</f>
        <v>1902810</v>
      </c>
      <c r="H92" s="15"/>
      <c r="I92" s="16">
        <f t="shared" si="23"/>
        <v>0</v>
      </c>
      <c r="J92" s="15"/>
      <c r="K92" s="16">
        <f t="shared" si="16"/>
        <v>0</v>
      </c>
      <c r="L92" s="15"/>
      <c r="M92" s="16">
        <f t="shared" si="17"/>
        <v>0</v>
      </c>
      <c r="N92" s="15"/>
      <c r="O92" s="16">
        <f t="shared" si="18"/>
        <v>0</v>
      </c>
      <c r="P92" s="15"/>
      <c r="Q92" s="16">
        <f t="shared" si="19"/>
        <v>0</v>
      </c>
      <c r="R92" s="15"/>
      <c r="S92" s="16">
        <f t="shared" si="20"/>
        <v>0</v>
      </c>
      <c r="T92" s="15"/>
      <c r="U92" s="16">
        <f t="shared" si="21"/>
        <v>0</v>
      </c>
      <c r="V92" s="15"/>
      <c r="W92" s="16">
        <f t="shared" si="22"/>
        <v>0</v>
      </c>
      <c r="X92" s="14"/>
      <c r="Y92" s="14"/>
    </row>
    <row r="93" spans="1:25" ht="63.75" x14ac:dyDescent="0.25">
      <c r="A93" s="4" t="s">
        <v>191</v>
      </c>
      <c r="B93" s="5" t="s">
        <v>192</v>
      </c>
      <c r="C93" s="4">
        <v>1</v>
      </c>
      <c r="D93" s="5" t="s">
        <v>32</v>
      </c>
      <c r="E93" s="1">
        <v>622000</v>
      </c>
      <c r="F93" s="9">
        <f>+ROUND(E93*19%,2)</f>
        <v>118180</v>
      </c>
      <c r="G93" s="10">
        <f>+E93+F93</f>
        <v>740180</v>
      </c>
      <c r="H93" s="15"/>
      <c r="I93" s="16">
        <f t="shared" si="23"/>
        <v>0</v>
      </c>
      <c r="J93" s="15"/>
      <c r="K93" s="16">
        <f t="shared" si="16"/>
        <v>0</v>
      </c>
      <c r="L93" s="15"/>
      <c r="M93" s="16">
        <f t="shared" si="17"/>
        <v>0</v>
      </c>
      <c r="N93" s="15"/>
      <c r="O93" s="16">
        <f t="shared" si="18"/>
        <v>0</v>
      </c>
      <c r="P93" s="15"/>
      <c r="Q93" s="16">
        <f t="shared" si="19"/>
        <v>0</v>
      </c>
      <c r="R93" s="15"/>
      <c r="S93" s="16">
        <f t="shared" si="20"/>
        <v>0</v>
      </c>
      <c r="T93" s="15"/>
      <c r="U93" s="16">
        <f t="shared" si="21"/>
        <v>0</v>
      </c>
      <c r="V93" s="15"/>
      <c r="W93" s="16">
        <f t="shared" si="22"/>
        <v>0</v>
      </c>
      <c r="X93" s="14"/>
      <c r="Y93" s="14"/>
    </row>
    <row r="94" spans="1:25" ht="15" x14ac:dyDescent="0.25">
      <c r="A94" s="12" t="s">
        <v>193</v>
      </c>
      <c r="B94" s="63" t="s">
        <v>67</v>
      </c>
      <c r="C94" s="64"/>
      <c r="D94" s="65"/>
      <c r="E94" s="18"/>
      <c r="F94" s="18"/>
      <c r="G94" s="18"/>
      <c r="H94" s="18"/>
      <c r="I94" s="18"/>
      <c r="J94" s="18"/>
      <c r="K94" s="18"/>
      <c r="L94" s="18"/>
      <c r="M94" s="18"/>
      <c r="N94" s="18"/>
      <c r="O94" s="18"/>
      <c r="P94" s="18"/>
      <c r="Q94" s="18"/>
      <c r="R94" s="18"/>
      <c r="S94" s="18"/>
      <c r="T94" s="18"/>
      <c r="U94" s="18"/>
      <c r="V94" s="18"/>
      <c r="W94" s="18"/>
      <c r="X94" s="14"/>
      <c r="Y94" s="14"/>
    </row>
    <row r="95" spans="1:25" ht="38.25" x14ac:dyDescent="0.25">
      <c r="A95" s="4" t="s">
        <v>194</v>
      </c>
      <c r="B95" s="5" t="s">
        <v>195</v>
      </c>
      <c r="C95" s="4">
        <v>1</v>
      </c>
      <c r="D95" s="5" t="s">
        <v>32</v>
      </c>
      <c r="E95" s="1">
        <v>1863000</v>
      </c>
      <c r="F95" s="9">
        <f>+ROUND(E95*19%,2)</f>
        <v>353970</v>
      </c>
      <c r="G95" s="10">
        <f>+E95+F95</f>
        <v>2216970</v>
      </c>
      <c r="H95" s="15"/>
      <c r="I95" s="16">
        <f t="shared" si="23"/>
        <v>0</v>
      </c>
      <c r="J95" s="15"/>
      <c r="K95" s="16">
        <f t="shared" si="16"/>
        <v>0</v>
      </c>
      <c r="L95" s="15"/>
      <c r="M95" s="16">
        <f t="shared" si="17"/>
        <v>0</v>
      </c>
      <c r="N95" s="15"/>
      <c r="O95" s="16">
        <f t="shared" si="18"/>
        <v>0</v>
      </c>
      <c r="P95" s="15"/>
      <c r="Q95" s="16">
        <f t="shared" si="19"/>
        <v>0</v>
      </c>
      <c r="R95" s="15"/>
      <c r="S95" s="16">
        <f t="shared" si="20"/>
        <v>0</v>
      </c>
      <c r="T95" s="15"/>
      <c r="U95" s="16">
        <f t="shared" si="21"/>
        <v>0</v>
      </c>
      <c r="V95" s="15"/>
      <c r="W95" s="16">
        <f t="shared" si="22"/>
        <v>0</v>
      </c>
      <c r="X95" s="14"/>
      <c r="Y95" s="14"/>
    </row>
    <row r="96" spans="1:25" ht="51" x14ac:dyDescent="0.25">
      <c r="A96" s="4" t="s">
        <v>196</v>
      </c>
      <c r="B96" s="5" t="s">
        <v>197</v>
      </c>
      <c r="C96" s="4">
        <v>1</v>
      </c>
      <c r="D96" s="5" t="s">
        <v>32</v>
      </c>
      <c r="E96" s="1">
        <v>1426000</v>
      </c>
      <c r="F96" s="9">
        <f>+ROUND(E96*19%,2)</f>
        <v>270940</v>
      </c>
      <c r="G96" s="10">
        <f>+E96+F96</f>
        <v>1696940</v>
      </c>
      <c r="H96" s="15"/>
      <c r="I96" s="16">
        <f t="shared" si="23"/>
        <v>0</v>
      </c>
      <c r="J96" s="15"/>
      <c r="K96" s="16">
        <f t="shared" si="16"/>
        <v>0</v>
      </c>
      <c r="L96" s="15"/>
      <c r="M96" s="16">
        <f t="shared" si="17"/>
        <v>0</v>
      </c>
      <c r="N96" s="15"/>
      <c r="O96" s="16">
        <f t="shared" si="18"/>
        <v>0</v>
      </c>
      <c r="P96" s="15"/>
      <c r="Q96" s="16">
        <f t="shared" si="19"/>
        <v>0</v>
      </c>
      <c r="R96" s="15"/>
      <c r="S96" s="16">
        <f t="shared" si="20"/>
        <v>0</v>
      </c>
      <c r="T96" s="15"/>
      <c r="U96" s="16">
        <f t="shared" si="21"/>
        <v>0</v>
      </c>
      <c r="V96" s="15"/>
      <c r="W96" s="16">
        <f t="shared" si="22"/>
        <v>0</v>
      </c>
      <c r="X96" s="14"/>
      <c r="Y96" s="14"/>
    </row>
    <row r="97" spans="1:25" ht="51" x14ac:dyDescent="0.25">
      <c r="A97" s="4" t="s">
        <v>198</v>
      </c>
      <c r="B97" s="5" t="s">
        <v>199</v>
      </c>
      <c r="C97" s="4">
        <v>1</v>
      </c>
      <c r="D97" s="5" t="s">
        <v>32</v>
      </c>
      <c r="E97" s="1">
        <v>260000</v>
      </c>
      <c r="F97" s="9">
        <f>+ROUND(E97*19%,2)</f>
        <v>49400</v>
      </c>
      <c r="G97" s="10">
        <f>+E97+F97</f>
        <v>309400</v>
      </c>
      <c r="H97" s="15"/>
      <c r="I97" s="16">
        <f t="shared" si="23"/>
        <v>0</v>
      </c>
      <c r="J97" s="15"/>
      <c r="K97" s="16">
        <f t="shared" si="16"/>
        <v>0</v>
      </c>
      <c r="L97" s="15"/>
      <c r="M97" s="16">
        <f t="shared" si="17"/>
        <v>0</v>
      </c>
      <c r="N97" s="15"/>
      <c r="O97" s="16">
        <f t="shared" si="18"/>
        <v>0</v>
      </c>
      <c r="P97" s="15"/>
      <c r="Q97" s="16">
        <f t="shared" si="19"/>
        <v>0</v>
      </c>
      <c r="R97" s="15"/>
      <c r="S97" s="16">
        <f t="shared" si="20"/>
        <v>0</v>
      </c>
      <c r="T97" s="15"/>
      <c r="U97" s="16">
        <f t="shared" si="21"/>
        <v>0</v>
      </c>
      <c r="V97" s="15"/>
      <c r="W97" s="16">
        <f t="shared" si="22"/>
        <v>0</v>
      </c>
      <c r="X97" s="14"/>
      <c r="Y97" s="14"/>
    </row>
    <row r="98" spans="1:25" ht="15" x14ac:dyDescent="0.25">
      <c r="A98" s="12" t="s">
        <v>200</v>
      </c>
      <c r="B98" s="63" t="s">
        <v>88</v>
      </c>
      <c r="C98" s="64"/>
      <c r="D98" s="65"/>
      <c r="E98" s="18"/>
      <c r="F98" s="18"/>
      <c r="G98" s="18"/>
      <c r="H98" s="18"/>
      <c r="I98" s="18"/>
      <c r="J98" s="18"/>
      <c r="K98" s="18"/>
      <c r="L98" s="18"/>
      <c r="M98" s="18"/>
      <c r="N98" s="18"/>
      <c r="O98" s="18"/>
      <c r="P98" s="18"/>
      <c r="Q98" s="18"/>
      <c r="R98" s="18"/>
      <c r="S98" s="18"/>
      <c r="T98" s="18"/>
      <c r="U98" s="18"/>
      <c r="V98" s="18"/>
      <c r="W98" s="18"/>
      <c r="X98" s="14"/>
      <c r="Y98" s="14"/>
    </row>
    <row r="99" spans="1:25" ht="102" x14ac:dyDescent="0.25">
      <c r="A99" s="4" t="s">
        <v>201</v>
      </c>
      <c r="B99" s="5" t="s">
        <v>202</v>
      </c>
      <c r="C99" s="4">
        <v>1</v>
      </c>
      <c r="D99" s="5" t="s">
        <v>32</v>
      </c>
      <c r="E99" s="1">
        <v>1765000</v>
      </c>
      <c r="F99" s="9">
        <f>+ROUND(E99*19%,2)</f>
        <v>335350</v>
      </c>
      <c r="G99" s="10">
        <f>+E99+F99</f>
        <v>2100350</v>
      </c>
      <c r="H99" s="15"/>
      <c r="I99" s="16">
        <f t="shared" si="23"/>
        <v>0</v>
      </c>
      <c r="J99" s="15"/>
      <c r="K99" s="16">
        <f t="shared" si="16"/>
        <v>0</v>
      </c>
      <c r="L99" s="15"/>
      <c r="M99" s="16">
        <f t="shared" si="17"/>
        <v>0</v>
      </c>
      <c r="N99" s="15"/>
      <c r="O99" s="16">
        <f t="shared" si="18"/>
        <v>0</v>
      </c>
      <c r="P99" s="15"/>
      <c r="Q99" s="16">
        <f t="shared" si="19"/>
        <v>0</v>
      </c>
      <c r="R99" s="15"/>
      <c r="S99" s="16">
        <f t="shared" si="20"/>
        <v>0</v>
      </c>
      <c r="T99" s="15"/>
      <c r="U99" s="16">
        <f t="shared" si="21"/>
        <v>0</v>
      </c>
      <c r="V99" s="15"/>
      <c r="W99" s="16">
        <f t="shared" si="22"/>
        <v>0</v>
      </c>
      <c r="X99" s="14"/>
      <c r="Y99" s="14"/>
    </row>
    <row r="100" spans="1:25" ht="89.25" x14ac:dyDescent="0.25">
      <c r="A100" s="4" t="s">
        <v>203</v>
      </c>
      <c r="B100" s="5" t="s">
        <v>204</v>
      </c>
      <c r="C100" s="4">
        <v>1</v>
      </c>
      <c r="D100" s="5" t="s">
        <v>32</v>
      </c>
      <c r="E100" s="1">
        <v>2530000</v>
      </c>
      <c r="F100" s="9">
        <f>+ROUND(E100*19%,2)</f>
        <v>480700</v>
      </c>
      <c r="G100" s="10">
        <f>+E100+F100</f>
        <v>3010700</v>
      </c>
      <c r="H100" s="15"/>
      <c r="I100" s="16">
        <f t="shared" si="23"/>
        <v>0</v>
      </c>
      <c r="J100" s="15"/>
      <c r="K100" s="16">
        <f t="shared" si="16"/>
        <v>0</v>
      </c>
      <c r="L100" s="15"/>
      <c r="M100" s="16">
        <f t="shared" si="17"/>
        <v>0</v>
      </c>
      <c r="N100" s="15"/>
      <c r="O100" s="16">
        <f t="shared" si="18"/>
        <v>0</v>
      </c>
      <c r="P100" s="15"/>
      <c r="Q100" s="16">
        <f t="shared" si="19"/>
        <v>0</v>
      </c>
      <c r="R100" s="15"/>
      <c r="S100" s="16">
        <f t="shared" si="20"/>
        <v>0</v>
      </c>
      <c r="T100" s="15"/>
      <c r="U100" s="16">
        <f t="shared" si="21"/>
        <v>0</v>
      </c>
      <c r="V100" s="15"/>
      <c r="W100" s="16">
        <f t="shared" si="22"/>
        <v>0</v>
      </c>
      <c r="X100" s="14"/>
      <c r="Y100" s="14"/>
    </row>
    <row r="101" spans="1:25" ht="51" x14ac:dyDescent="0.25">
      <c r="A101" s="4" t="s">
        <v>205</v>
      </c>
      <c r="B101" s="5" t="s">
        <v>206</v>
      </c>
      <c r="C101" s="4">
        <v>1</v>
      </c>
      <c r="D101" s="5" t="s">
        <v>32</v>
      </c>
      <c r="E101" s="1">
        <v>1733000</v>
      </c>
      <c r="F101" s="9">
        <f>+ROUND(E101*19%,2)</f>
        <v>329270</v>
      </c>
      <c r="G101" s="10">
        <f>+E101+F101</f>
        <v>2062270</v>
      </c>
      <c r="H101" s="15"/>
      <c r="I101" s="16">
        <f t="shared" si="23"/>
        <v>0</v>
      </c>
      <c r="J101" s="15"/>
      <c r="K101" s="16">
        <f t="shared" si="16"/>
        <v>0</v>
      </c>
      <c r="L101" s="15"/>
      <c r="M101" s="16">
        <f t="shared" si="17"/>
        <v>0</v>
      </c>
      <c r="N101" s="15"/>
      <c r="O101" s="16">
        <f t="shared" si="18"/>
        <v>0</v>
      </c>
      <c r="P101" s="15"/>
      <c r="Q101" s="16">
        <f t="shared" si="19"/>
        <v>0</v>
      </c>
      <c r="R101" s="15"/>
      <c r="S101" s="16">
        <f t="shared" si="20"/>
        <v>0</v>
      </c>
      <c r="T101" s="15"/>
      <c r="U101" s="16">
        <f t="shared" si="21"/>
        <v>0</v>
      </c>
      <c r="V101" s="15"/>
      <c r="W101" s="16">
        <f t="shared" si="22"/>
        <v>0</v>
      </c>
      <c r="X101" s="14"/>
      <c r="Y101" s="14"/>
    </row>
    <row r="102" spans="1:25" ht="63.75" x14ac:dyDescent="0.25">
      <c r="A102" s="4" t="s">
        <v>207</v>
      </c>
      <c r="B102" s="5" t="s">
        <v>208</v>
      </c>
      <c r="C102" s="4">
        <v>1</v>
      </c>
      <c r="D102" s="5" t="s">
        <v>32</v>
      </c>
      <c r="E102" s="1">
        <v>633000</v>
      </c>
      <c r="F102" s="9">
        <f>+ROUND(E102*19%,2)</f>
        <v>120270</v>
      </c>
      <c r="G102" s="10">
        <f>+E102+F102</f>
        <v>753270</v>
      </c>
      <c r="H102" s="15"/>
      <c r="I102" s="16">
        <f t="shared" si="23"/>
        <v>0</v>
      </c>
      <c r="J102" s="15"/>
      <c r="K102" s="16">
        <f t="shared" si="16"/>
        <v>0</v>
      </c>
      <c r="L102" s="15"/>
      <c r="M102" s="16">
        <f t="shared" si="17"/>
        <v>0</v>
      </c>
      <c r="N102" s="15"/>
      <c r="O102" s="16">
        <f t="shared" si="18"/>
        <v>0</v>
      </c>
      <c r="P102" s="15"/>
      <c r="Q102" s="16">
        <f t="shared" si="19"/>
        <v>0</v>
      </c>
      <c r="R102" s="15"/>
      <c r="S102" s="16">
        <f t="shared" si="20"/>
        <v>0</v>
      </c>
      <c r="T102" s="15"/>
      <c r="U102" s="16">
        <f t="shared" si="21"/>
        <v>0</v>
      </c>
      <c r="V102" s="15"/>
      <c r="W102" s="16">
        <f t="shared" si="22"/>
        <v>0</v>
      </c>
      <c r="X102" s="14"/>
      <c r="Y102" s="14"/>
    </row>
    <row r="103" spans="1:25" ht="15" x14ac:dyDescent="0.25">
      <c r="A103" s="12" t="s">
        <v>209</v>
      </c>
      <c r="B103" s="63" t="s">
        <v>98</v>
      </c>
      <c r="C103" s="64"/>
      <c r="D103" s="65"/>
      <c r="E103" s="18"/>
      <c r="F103" s="18"/>
      <c r="G103" s="18"/>
      <c r="H103" s="18"/>
      <c r="I103" s="18"/>
      <c r="J103" s="18"/>
      <c r="K103" s="18"/>
      <c r="L103" s="18"/>
      <c r="M103" s="18"/>
      <c r="N103" s="18"/>
      <c r="O103" s="18"/>
      <c r="P103" s="18"/>
      <c r="Q103" s="18"/>
      <c r="R103" s="18"/>
      <c r="S103" s="18"/>
      <c r="T103" s="18"/>
      <c r="U103" s="18"/>
      <c r="V103" s="18"/>
      <c r="W103" s="18"/>
      <c r="X103" s="14"/>
      <c r="Y103" s="14"/>
    </row>
    <row r="104" spans="1:25" ht="38.25" x14ac:dyDescent="0.25">
      <c r="A104" s="4" t="s">
        <v>210</v>
      </c>
      <c r="B104" s="5" t="s">
        <v>211</v>
      </c>
      <c r="C104" s="4">
        <v>1</v>
      </c>
      <c r="D104" s="5" t="s">
        <v>32</v>
      </c>
      <c r="E104" s="1">
        <v>1749000</v>
      </c>
      <c r="F104" s="9">
        <f>+ROUND(E104*19%,2)</f>
        <v>332310</v>
      </c>
      <c r="G104" s="10">
        <f>+E104+F104</f>
        <v>2081310</v>
      </c>
      <c r="H104" s="15"/>
      <c r="I104" s="16">
        <f t="shared" si="23"/>
        <v>0</v>
      </c>
      <c r="J104" s="15"/>
      <c r="K104" s="16">
        <f t="shared" si="16"/>
        <v>0</v>
      </c>
      <c r="L104" s="15"/>
      <c r="M104" s="16">
        <f t="shared" si="17"/>
        <v>0</v>
      </c>
      <c r="N104" s="15"/>
      <c r="O104" s="16">
        <f t="shared" si="18"/>
        <v>0</v>
      </c>
      <c r="P104" s="15"/>
      <c r="Q104" s="16">
        <f t="shared" si="19"/>
        <v>0</v>
      </c>
      <c r="R104" s="15"/>
      <c r="S104" s="16">
        <f t="shared" si="20"/>
        <v>0</v>
      </c>
      <c r="T104" s="15"/>
      <c r="U104" s="16">
        <f t="shared" si="21"/>
        <v>0</v>
      </c>
      <c r="V104" s="15"/>
      <c r="W104" s="16">
        <f t="shared" si="22"/>
        <v>0</v>
      </c>
      <c r="X104" s="14"/>
      <c r="Y104" s="14"/>
    </row>
    <row r="105" spans="1:25" ht="38.25" x14ac:dyDescent="0.25">
      <c r="A105" s="4" t="s">
        <v>212</v>
      </c>
      <c r="B105" s="5" t="s">
        <v>213</v>
      </c>
      <c r="C105" s="4">
        <v>1</v>
      </c>
      <c r="D105" s="5" t="s">
        <v>32</v>
      </c>
      <c r="E105" s="1">
        <v>1777000</v>
      </c>
      <c r="F105" s="9">
        <f>+ROUND(E105*19%,2)</f>
        <v>337630</v>
      </c>
      <c r="G105" s="10">
        <f>+E105+F105</f>
        <v>2114630</v>
      </c>
      <c r="H105" s="15"/>
      <c r="I105" s="16">
        <f t="shared" si="23"/>
        <v>0</v>
      </c>
      <c r="J105" s="15"/>
      <c r="K105" s="16">
        <f t="shared" si="16"/>
        <v>0</v>
      </c>
      <c r="L105" s="15"/>
      <c r="M105" s="16">
        <f t="shared" si="17"/>
        <v>0</v>
      </c>
      <c r="N105" s="15"/>
      <c r="O105" s="16">
        <f t="shared" si="18"/>
        <v>0</v>
      </c>
      <c r="P105" s="15"/>
      <c r="Q105" s="16">
        <f t="shared" si="19"/>
        <v>0</v>
      </c>
      <c r="R105" s="15"/>
      <c r="S105" s="16">
        <f t="shared" si="20"/>
        <v>0</v>
      </c>
      <c r="T105" s="15"/>
      <c r="U105" s="16">
        <f t="shared" si="21"/>
        <v>0</v>
      </c>
      <c r="V105" s="15"/>
      <c r="W105" s="16">
        <f t="shared" si="22"/>
        <v>0</v>
      </c>
      <c r="X105" s="14"/>
      <c r="Y105" s="14"/>
    </row>
    <row r="106" spans="1:25" ht="15" x14ac:dyDescent="0.25">
      <c r="A106" s="12" t="s">
        <v>214</v>
      </c>
      <c r="B106" s="63" t="s">
        <v>118</v>
      </c>
      <c r="C106" s="64"/>
      <c r="D106" s="65"/>
      <c r="E106" s="18"/>
      <c r="F106" s="18"/>
      <c r="G106" s="18"/>
      <c r="H106" s="18"/>
      <c r="I106" s="18"/>
      <c r="J106" s="18"/>
      <c r="K106" s="18"/>
      <c r="L106" s="18"/>
      <c r="M106" s="18"/>
      <c r="N106" s="18"/>
      <c r="O106" s="18"/>
      <c r="P106" s="18"/>
      <c r="Q106" s="18"/>
      <c r="R106" s="18"/>
      <c r="S106" s="18"/>
      <c r="T106" s="18"/>
      <c r="U106" s="18"/>
      <c r="V106" s="18"/>
      <c r="W106" s="18"/>
      <c r="X106" s="14"/>
      <c r="Y106" s="14"/>
    </row>
    <row r="107" spans="1:25" ht="38.25" x14ac:dyDescent="0.25">
      <c r="A107" s="4" t="s">
        <v>215</v>
      </c>
      <c r="B107" s="5" t="s">
        <v>216</v>
      </c>
      <c r="C107" s="4">
        <v>1</v>
      </c>
      <c r="D107" s="5" t="s">
        <v>32</v>
      </c>
      <c r="E107" s="1">
        <v>1749000</v>
      </c>
      <c r="F107" s="9">
        <f>+ROUND(E107*19%,2)</f>
        <v>332310</v>
      </c>
      <c r="G107" s="10">
        <f>+E107+F107</f>
        <v>2081310</v>
      </c>
      <c r="H107" s="15"/>
      <c r="I107" s="16">
        <f t="shared" si="23"/>
        <v>0</v>
      </c>
      <c r="J107" s="15"/>
      <c r="K107" s="16">
        <f t="shared" si="16"/>
        <v>0</v>
      </c>
      <c r="L107" s="15"/>
      <c r="M107" s="16">
        <f t="shared" si="17"/>
        <v>0</v>
      </c>
      <c r="N107" s="15"/>
      <c r="O107" s="16">
        <f t="shared" si="18"/>
        <v>0</v>
      </c>
      <c r="P107" s="15"/>
      <c r="Q107" s="16">
        <f t="shared" si="19"/>
        <v>0</v>
      </c>
      <c r="R107" s="15"/>
      <c r="S107" s="16">
        <f t="shared" si="20"/>
        <v>0</v>
      </c>
      <c r="T107" s="15"/>
      <c r="U107" s="16">
        <f t="shared" si="21"/>
        <v>0</v>
      </c>
      <c r="V107" s="15"/>
      <c r="W107" s="16">
        <f t="shared" si="22"/>
        <v>0</v>
      </c>
      <c r="X107" s="14"/>
      <c r="Y107" s="14"/>
    </row>
    <row r="108" spans="1:25" ht="38.25" x14ac:dyDescent="0.25">
      <c r="A108" s="4" t="s">
        <v>217</v>
      </c>
      <c r="B108" s="5" t="s">
        <v>218</v>
      </c>
      <c r="C108" s="4">
        <v>1</v>
      </c>
      <c r="D108" s="5" t="s">
        <v>32</v>
      </c>
      <c r="E108" s="1">
        <v>1777000</v>
      </c>
      <c r="F108" s="9">
        <f>+ROUND(E108*19%,2)</f>
        <v>337630</v>
      </c>
      <c r="G108" s="10">
        <f>+E108+F108</f>
        <v>2114630</v>
      </c>
      <c r="H108" s="15"/>
      <c r="I108" s="16">
        <f t="shared" si="23"/>
        <v>0</v>
      </c>
      <c r="J108" s="15"/>
      <c r="K108" s="16">
        <f t="shared" si="16"/>
        <v>0</v>
      </c>
      <c r="L108" s="15"/>
      <c r="M108" s="16">
        <f t="shared" si="17"/>
        <v>0</v>
      </c>
      <c r="N108" s="15"/>
      <c r="O108" s="16">
        <f t="shared" si="18"/>
        <v>0</v>
      </c>
      <c r="P108" s="15"/>
      <c r="Q108" s="16">
        <f t="shared" si="19"/>
        <v>0</v>
      </c>
      <c r="R108" s="15"/>
      <c r="S108" s="16">
        <f t="shared" si="20"/>
        <v>0</v>
      </c>
      <c r="T108" s="15"/>
      <c r="U108" s="16">
        <f t="shared" si="21"/>
        <v>0</v>
      </c>
      <c r="V108" s="15"/>
      <c r="W108" s="16">
        <f t="shared" si="22"/>
        <v>0</v>
      </c>
      <c r="X108" s="14"/>
      <c r="Y108" s="14"/>
    </row>
    <row r="109" spans="1:25" ht="15" x14ac:dyDescent="0.25">
      <c r="A109" s="12" t="s">
        <v>219</v>
      </c>
      <c r="B109" s="66" t="s">
        <v>126</v>
      </c>
      <c r="C109" s="66"/>
      <c r="D109" s="66"/>
      <c r="E109" s="18"/>
      <c r="F109" s="18"/>
      <c r="G109" s="18"/>
      <c r="H109" s="18"/>
      <c r="I109" s="18"/>
      <c r="J109" s="18"/>
      <c r="K109" s="18"/>
      <c r="L109" s="18"/>
      <c r="M109" s="18"/>
      <c r="N109" s="18"/>
      <c r="O109" s="18"/>
      <c r="P109" s="18"/>
      <c r="Q109" s="18"/>
      <c r="R109" s="18"/>
      <c r="S109" s="18"/>
      <c r="T109" s="18"/>
      <c r="U109" s="18"/>
      <c r="V109" s="18"/>
      <c r="W109" s="18"/>
      <c r="X109" s="14"/>
      <c r="Y109" s="14"/>
    </row>
    <row r="110" spans="1:25" ht="38.25" x14ac:dyDescent="0.25">
      <c r="A110" s="4" t="s">
        <v>220</v>
      </c>
      <c r="B110" s="5" t="s">
        <v>221</v>
      </c>
      <c r="C110" s="4">
        <v>1</v>
      </c>
      <c r="D110" s="5" t="s">
        <v>32</v>
      </c>
      <c r="E110" s="1">
        <v>1698000</v>
      </c>
      <c r="F110" s="9">
        <f>+ROUND(E110*19%,2)</f>
        <v>322620</v>
      </c>
      <c r="G110" s="10">
        <f>+E110+F110</f>
        <v>2020620</v>
      </c>
      <c r="H110" s="15"/>
      <c r="I110" s="16">
        <f t="shared" si="23"/>
        <v>0</v>
      </c>
      <c r="J110" s="15"/>
      <c r="K110" s="16">
        <f t="shared" si="16"/>
        <v>0</v>
      </c>
      <c r="L110" s="15"/>
      <c r="M110" s="16">
        <f t="shared" si="17"/>
        <v>0</v>
      </c>
      <c r="N110" s="15"/>
      <c r="O110" s="16">
        <f t="shared" si="18"/>
        <v>0</v>
      </c>
      <c r="P110" s="15"/>
      <c r="Q110" s="16">
        <f t="shared" si="19"/>
        <v>0</v>
      </c>
      <c r="R110" s="15"/>
      <c r="S110" s="16">
        <f t="shared" si="20"/>
        <v>0</v>
      </c>
      <c r="T110" s="15"/>
      <c r="U110" s="16">
        <f t="shared" si="21"/>
        <v>0</v>
      </c>
      <c r="V110" s="15"/>
      <c r="W110" s="16">
        <f t="shared" si="22"/>
        <v>0</v>
      </c>
      <c r="X110" s="14"/>
      <c r="Y110" s="14"/>
    </row>
    <row r="111" spans="1:25" ht="12.75" x14ac:dyDescent="0.25">
      <c r="A111" s="4" t="s">
        <v>222</v>
      </c>
      <c r="B111" s="5" t="s">
        <v>223</v>
      </c>
      <c r="C111" s="4">
        <v>1</v>
      </c>
      <c r="D111" s="5" t="s">
        <v>32</v>
      </c>
      <c r="E111" s="1">
        <v>848000</v>
      </c>
      <c r="F111" s="9">
        <f>+ROUND(E111*19%,2)</f>
        <v>161120</v>
      </c>
      <c r="G111" s="10">
        <f>+E111+F111</f>
        <v>1009120</v>
      </c>
      <c r="H111" s="15"/>
      <c r="I111" s="16">
        <f t="shared" si="23"/>
        <v>0</v>
      </c>
      <c r="J111" s="15"/>
      <c r="K111" s="16">
        <f t="shared" si="16"/>
        <v>0</v>
      </c>
      <c r="L111" s="15"/>
      <c r="M111" s="16">
        <f t="shared" si="17"/>
        <v>0</v>
      </c>
      <c r="N111" s="15"/>
      <c r="O111" s="16">
        <f t="shared" si="18"/>
        <v>0</v>
      </c>
      <c r="P111" s="15"/>
      <c r="Q111" s="16">
        <f t="shared" si="19"/>
        <v>0</v>
      </c>
      <c r="R111" s="15"/>
      <c r="S111" s="16">
        <f t="shared" si="20"/>
        <v>0</v>
      </c>
      <c r="T111" s="15"/>
      <c r="U111" s="16">
        <f t="shared" si="21"/>
        <v>0</v>
      </c>
      <c r="V111" s="15"/>
      <c r="W111" s="16">
        <f t="shared" si="22"/>
        <v>0</v>
      </c>
      <c r="X111" s="14"/>
      <c r="Y111" s="14"/>
    </row>
    <row r="112" spans="1:25" ht="15" x14ac:dyDescent="0.25">
      <c r="A112" s="12" t="s">
        <v>224</v>
      </c>
      <c r="B112" s="66" t="s">
        <v>136</v>
      </c>
      <c r="C112" s="66"/>
      <c r="D112" s="66"/>
      <c r="E112" s="18"/>
      <c r="F112" s="18"/>
      <c r="G112" s="18"/>
      <c r="H112" s="18"/>
      <c r="I112" s="18"/>
      <c r="J112" s="18"/>
      <c r="K112" s="18"/>
      <c r="L112" s="18"/>
      <c r="M112" s="18"/>
      <c r="N112" s="18"/>
      <c r="O112" s="18"/>
      <c r="P112" s="18"/>
      <c r="Q112" s="18"/>
      <c r="R112" s="18"/>
      <c r="S112" s="18"/>
      <c r="T112" s="18"/>
      <c r="U112" s="18"/>
      <c r="V112" s="18"/>
      <c r="W112" s="18"/>
      <c r="X112" s="14"/>
      <c r="Y112" s="14"/>
    </row>
    <row r="113" spans="1:25" ht="38.25" x14ac:dyDescent="0.25">
      <c r="A113" s="4" t="s">
        <v>225</v>
      </c>
      <c r="B113" s="5" t="s">
        <v>226</v>
      </c>
      <c r="C113" s="4">
        <v>1</v>
      </c>
      <c r="D113" s="5" t="s">
        <v>32</v>
      </c>
      <c r="E113" s="1">
        <v>2418000</v>
      </c>
      <c r="F113" s="9">
        <f t="shared" ref="F113:F118" si="24">+ROUND(E113*19%,2)</f>
        <v>459420</v>
      </c>
      <c r="G113" s="10">
        <f t="shared" ref="G113:G118" si="25">+E113+F113</f>
        <v>2877420</v>
      </c>
      <c r="H113" s="15"/>
      <c r="I113" s="16">
        <f t="shared" si="23"/>
        <v>0</v>
      </c>
      <c r="J113" s="15"/>
      <c r="K113" s="16">
        <f t="shared" si="16"/>
        <v>0</v>
      </c>
      <c r="L113" s="15"/>
      <c r="M113" s="16">
        <f t="shared" si="17"/>
        <v>0</v>
      </c>
      <c r="N113" s="15"/>
      <c r="O113" s="16">
        <f t="shared" si="18"/>
        <v>0</v>
      </c>
      <c r="P113" s="15"/>
      <c r="Q113" s="16">
        <f t="shared" si="19"/>
        <v>0</v>
      </c>
      <c r="R113" s="15"/>
      <c r="S113" s="16">
        <f t="shared" si="20"/>
        <v>0</v>
      </c>
      <c r="T113" s="15"/>
      <c r="U113" s="16">
        <f t="shared" si="21"/>
        <v>0</v>
      </c>
      <c r="V113" s="15"/>
      <c r="W113" s="16">
        <f t="shared" si="22"/>
        <v>0</v>
      </c>
      <c r="X113" s="14"/>
      <c r="Y113" s="14"/>
    </row>
    <row r="114" spans="1:25" ht="25.5" x14ac:dyDescent="0.25">
      <c r="A114" s="4" t="s">
        <v>227</v>
      </c>
      <c r="B114" s="5" t="s">
        <v>228</v>
      </c>
      <c r="C114" s="4">
        <v>1</v>
      </c>
      <c r="D114" s="5" t="s">
        <v>32</v>
      </c>
      <c r="E114" s="1">
        <v>1264000</v>
      </c>
      <c r="F114" s="9">
        <f t="shared" si="24"/>
        <v>240160</v>
      </c>
      <c r="G114" s="10">
        <f t="shared" si="25"/>
        <v>1504160</v>
      </c>
      <c r="H114" s="15"/>
      <c r="I114" s="16">
        <f t="shared" si="23"/>
        <v>0</v>
      </c>
      <c r="J114" s="15">
        <v>1</v>
      </c>
      <c r="K114" s="16">
        <f t="shared" si="16"/>
        <v>1504160</v>
      </c>
      <c r="L114" s="15"/>
      <c r="M114" s="16">
        <f t="shared" si="17"/>
        <v>0</v>
      </c>
      <c r="N114" s="15"/>
      <c r="O114" s="16">
        <f t="shared" si="18"/>
        <v>0</v>
      </c>
      <c r="P114" s="15"/>
      <c r="Q114" s="16">
        <f t="shared" si="19"/>
        <v>0</v>
      </c>
      <c r="R114" s="15"/>
      <c r="S114" s="16">
        <f t="shared" si="20"/>
        <v>0</v>
      </c>
      <c r="T114" s="15"/>
      <c r="U114" s="16">
        <f t="shared" si="21"/>
        <v>0</v>
      </c>
      <c r="V114" s="15"/>
      <c r="W114" s="16">
        <f t="shared" si="22"/>
        <v>0</v>
      </c>
      <c r="X114" s="14"/>
      <c r="Y114" s="14"/>
    </row>
    <row r="115" spans="1:25" ht="63.75" x14ac:dyDescent="0.25">
      <c r="A115" s="4" t="s">
        <v>229</v>
      </c>
      <c r="B115" s="5" t="s">
        <v>230</v>
      </c>
      <c r="C115" s="4">
        <v>1</v>
      </c>
      <c r="D115" s="5" t="s">
        <v>32</v>
      </c>
      <c r="E115" s="1">
        <v>2704000</v>
      </c>
      <c r="F115" s="9">
        <f t="shared" si="24"/>
        <v>513760</v>
      </c>
      <c r="G115" s="10">
        <f t="shared" si="25"/>
        <v>3217760</v>
      </c>
      <c r="H115" s="15"/>
      <c r="I115" s="16">
        <f t="shared" si="23"/>
        <v>0</v>
      </c>
      <c r="J115" s="15">
        <v>1</v>
      </c>
      <c r="K115" s="16">
        <f t="shared" si="16"/>
        <v>3217760</v>
      </c>
      <c r="L115" s="15"/>
      <c r="M115" s="16">
        <f t="shared" si="17"/>
        <v>0</v>
      </c>
      <c r="N115" s="15"/>
      <c r="O115" s="16">
        <f t="shared" si="18"/>
        <v>0</v>
      </c>
      <c r="P115" s="15"/>
      <c r="Q115" s="16">
        <f t="shared" si="19"/>
        <v>0</v>
      </c>
      <c r="R115" s="15"/>
      <c r="S115" s="16">
        <f t="shared" si="20"/>
        <v>0</v>
      </c>
      <c r="T115" s="15"/>
      <c r="U115" s="16">
        <f t="shared" si="21"/>
        <v>0</v>
      </c>
      <c r="V115" s="15"/>
      <c r="W115" s="16">
        <f t="shared" si="22"/>
        <v>0</v>
      </c>
      <c r="X115" s="14"/>
      <c r="Y115" s="14"/>
    </row>
    <row r="116" spans="1:25" ht="25.5" x14ac:dyDescent="0.25">
      <c r="A116" s="4" t="s">
        <v>231</v>
      </c>
      <c r="B116" s="5" t="s">
        <v>232</v>
      </c>
      <c r="C116" s="4">
        <v>1</v>
      </c>
      <c r="D116" s="5" t="s">
        <v>32</v>
      </c>
      <c r="E116" s="1">
        <v>1612000</v>
      </c>
      <c r="F116" s="9">
        <f t="shared" si="24"/>
        <v>306280</v>
      </c>
      <c r="G116" s="10">
        <f t="shared" si="25"/>
        <v>1918280</v>
      </c>
      <c r="H116" s="15"/>
      <c r="I116" s="16">
        <f t="shared" si="23"/>
        <v>0</v>
      </c>
      <c r="J116" s="15">
        <v>1</v>
      </c>
      <c r="K116" s="16">
        <f t="shared" si="16"/>
        <v>1918280</v>
      </c>
      <c r="L116" s="15"/>
      <c r="M116" s="16">
        <f t="shared" si="17"/>
        <v>0</v>
      </c>
      <c r="N116" s="15"/>
      <c r="O116" s="16">
        <f t="shared" si="18"/>
        <v>0</v>
      </c>
      <c r="P116" s="15"/>
      <c r="Q116" s="16">
        <f t="shared" si="19"/>
        <v>0</v>
      </c>
      <c r="R116" s="15"/>
      <c r="S116" s="16">
        <f t="shared" si="20"/>
        <v>0</v>
      </c>
      <c r="T116" s="15"/>
      <c r="U116" s="16">
        <f t="shared" si="21"/>
        <v>0</v>
      </c>
      <c r="V116" s="15"/>
      <c r="W116" s="16">
        <f t="shared" si="22"/>
        <v>0</v>
      </c>
      <c r="X116" s="14"/>
      <c r="Y116" s="14"/>
    </row>
    <row r="117" spans="1:25" ht="12.75" x14ac:dyDescent="0.25">
      <c r="A117" s="4" t="s">
        <v>233</v>
      </c>
      <c r="B117" s="5" t="s">
        <v>234</v>
      </c>
      <c r="C117" s="4">
        <v>1</v>
      </c>
      <c r="D117" s="5" t="s">
        <v>32</v>
      </c>
      <c r="E117" s="1">
        <v>414000</v>
      </c>
      <c r="F117" s="9">
        <f t="shared" si="24"/>
        <v>78660</v>
      </c>
      <c r="G117" s="10">
        <f t="shared" si="25"/>
        <v>492660</v>
      </c>
      <c r="H117" s="15"/>
      <c r="I117" s="16">
        <f t="shared" si="23"/>
        <v>0</v>
      </c>
      <c r="J117" s="15"/>
      <c r="K117" s="16">
        <f t="shared" si="16"/>
        <v>0</v>
      </c>
      <c r="L117" s="15"/>
      <c r="M117" s="16">
        <f t="shared" si="17"/>
        <v>0</v>
      </c>
      <c r="N117" s="15"/>
      <c r="O117" s="16">
        <f t="shared" si="18"/>
        <v>0</v>
      </c>
      <c r="P117" s="15"/>
      <c r="Q117" s="16">
        <f t="shared" si="19"/>
        <v>0</v>
      </c>
      <c r="R117" s="15"/>
      <c r="S117" s="16">
        <f t="shared" si="20"/>
        <v>0</v>
      </c>
      <c r="T117" s="15"/>
      <c r="U117" s="16">
        <f t="shared" si="21"/>
        <v>0</v>
      </c>
      <c r="V117" s="15"/>
      <c r="W117" s="16">
        <f t="shared" si="22"/>
        <v>0</v>
      </c>
      <c r="X117" s="14"/>
      <c r="Y117" s="14"/>
    </row>
    <row r="118" spans="1:25" ht="12.75" x14ac:dyDescent="0.25">
      <c r="A118" s="4" t="s">
        <v>235</v>
      </c>
      <c r="B118" s="5" t="s">
        <v>236</v>
      </c>
      <c r="C118" s="4">
        <v>1</v>
      </c>
      <c r="D118" s="5" t="s">
        <v>32</v>
      </c>
      <c r="E118" s="1">
        <v>347000</v>
      </c>
      <c r="F118" s="9">
        <f t="shared" si="24"/>
        <v>65930</v>
      </c>
      <c r="G118" s="10">
        <f t="shared" si="25"/>
        <v>412930</v>
      </c>
      <c r="H118" s="15"/>
      <c r="I118" s="16">
        <f t="shared" si="23"/>
        <v>0</v>
      </c>
      <c r="J118" s="15"/>
      <c r="K118" s="16">
        <f t="shared" si="16"/>
        <v>0</v>
      </c>
      <c r="L118" s="15"/>
      <c r="M118" s="16">
        <f t="shared" si="17"/>
        <v>0</v>
      </c>
      <c r="N118" s="15"/>
      <c r="O118" s="16">
        <f t="shared" si="18"/>
        <v>0</v>
      </c>
      <c r="P118" s="15"/>
      <c r="Q118" s="16">
        <f t="shared" si="19"/>
        <v>0</v>
      </c>
      <c r="R118" s="15"/>
      <c r="S118" s="16">
        <f t="shared" si="20"/>
        <v>0</v>
      </c>
      <c r="T118" s="15"/>
      <c r="U118" s="16">
        <f t="shared" si="21"/>
        <v>0</v>
      </c>
      <c r="V118" s="15"/>
      <c r="W118" s="16">
        <f t="shared" si="22"/>
        <v>0</v>
      </c>
      <c r="X118" s="14"/>
      <c r="Y118" s="14"/>
    </row>
    <row r="119" spans="1:25" ht="15" x14ac:dyDescent="0.25">
      <c r="A119" s="12" t="s">
        <v>237</v>
      </c>
      <c r="B119" s="66" t="s">
        <v>167</v>
      </c>
      <c r="C119" s="66"/>
      <c r="D119" s="66"/>
      <c r="E119" s="18"/>
      <c r="F119" s="18"/>
      <c r="G119" s="18"/>
      <c r="H119" s="18"/>
      <c r="I119" s="18"/>
      <c r="J119" s="18"/>
      <c r="K119" s="18"/>
      <c r="L119" s="18"/>
      <c r="M119" s="18"/>
      <c r="N119" s="18"/>
      <c r="O119" s="18"/>
      <c r="P119" s="18"/>
      <c r="Q119" s="18"/>
      <c r="R119" s="18"/>
      <c r="S119" s="18"/>
      <c r="T119" s="18"/>
      <c r="U119" s="18"/>
      <c r="V119" s="18"/>
      <c r="W119" s="18"/>
      <c r="X119" s="14"/>
      <c r="Y119" s="14"/>
    </row>
    <row r="120" spans="1:25" ht="63.75" x14ac:dyDescent="0.25">
      <c r="A120" s="7" t="s">
        <v>238</v>
      </c>
      <c r="B120" s="5" t="s">
        <v>239</v>
      </c>
      <c r="C120" s="4">
        <v>1</v>
      </c>
      <c r="D120" s="5" t="s">
        <v>32</v>
      </c>
      <c r="E120" s="1">
        <v>1759000</v>
      </c>
      <c r="F120" s="9">
        <f>+ROUND(E120*19%,2)</f>
        <v>334210</v>
      </c>
      <c r="G120" s="10">
        <f>+E120+F120</f>
        <v>2093210</v>
      </c>
      <c r="H120" s="15"/>
      <c r="I120" s="16">
        <f t="shared" si="23"/>
        <v>0</v>
      </c>
      <c r="J120" s="15">
        <v>1</v>
      </c>
      <c r="K120" s="16">
        <f t="shared" si="16"/>
        <v>2093210</v>
      </c>
      <c r="L120" s="15"/>
      <c r="M120" s="16">
        <f t="shared" si="17"/>
        <v>0</v>
      </c>
      <c r="N120" s="15"/>
      <c r="O120" s="16">
        <f t="shared" si="18"/>
        <v>0</v>
      </c>
      <c r="P120" s="15"/>
      <c r="Q120" s="16">
        <f t="shared" si="19"/>
        <v>0</v>
      </c>
      <c r="R120" s="15"/>
      <c r="S120" s="16">
        <f t="shared" si="20"/>
        <v>0</v>
      </c>
      <c r="T120" s="15"/>
      <c r="U120" s="16">
        <f t="shared" si="21"/>
        <v>0</v>
      </c>
      <c r="V120" s="15"/>
      <c r="W120" s="16">
        <f t="shared" si="22"/>
        <v>0</v>
      </c>
      <c r="X120" s="14"/>
      <c r="Y120" s="14"/>
    </row>
    <row r="121" spans="1:25" ht="63.75" x14ac:dyDescent="0.25">
      <c r="A121" s="7" t="s">
        <v>240</v>
      </c>
      <c r="B121" s="5" t="s">
        <v>241</v>
      </c>
      <c r="C121" s="4">
        <v>1</v>
      </c>
      <c r="D121" s="5" t="s">
        <v>32</v>
      </c>
      <c r="E121" s="1">
        <v>754000</v>
      </c>
      <c r="F121" s="9">
        <f>+ROUND(E121*19%,2)</f>
        <v>143260</v>
      </c>
      <c r="G121" s="10">
        <f>+E121+F121</f>
        <v>897260</v>
      </c>
      <c r="H121" s="15"/>
      <c r="I121" s="16">
        <f t="shared" si="23"/>
        <v>0</v>
      </c>
      <c r="J121" s="15">
        <v>1</v>
      </c>
      <c r="K121" s="16">
        <f t="shared" si="16"/>
        <v>897260</v>
      </c>
      <c r="L121" s="15"/>
      <c r="M121" s="16">
        <f t="shared" si="17"/>
        <v>0</v>
      </c>
      <c r="N121" s="15"/>
      <c r="O121" s="16">
        <f t="shared" si="18"/>
        <v>0</v>
      </c>
      <c r="P121" s="15"/>
      <c r="Q121" s="16">
        <f t="shared" si="19"/>
        <v>0</v>
      </c>
      <c r="R121" s="15"/>
      <c r="S121" s="16">
        <f t="shared" si="20"/>
        <v>0</v>
      </c>
      <c r="T121" s="15"/>
      <c r="U121" s="16">
        <f t="shared" si="21"/>
        <v>0</v>
      </c>
      <c r="V121" s="15"/>
      <c r="W121" s="16">
        <f t="shared" si="22"/>
        <v>0</v>
      </c>
      <c r="X121" s="14"/>
      <c r="Y121" s="14"/>
    </row>
    <row r="122" spans="1:25" ht="15" x14ac:dyDescent="0.25">
      <c r="A122" s="12">
        <v>2.1</v>
      </c>
      <c r="B122" s="66" t="s">
        <v>175</v>
      </c>
      <c r="C122" s="66"/>
      <c r="D122" s="66"/>
      <c r="E122" s="18"/>
      <c r="F122" s="18"/>
      <c r="G122" s="18"/>
      <c r="H122" s="18"/>
      <c r="I122" s="18"/>
      <c r="J122" s="18"/>
      <c r="K122" s="18"/>
      <c r="L122" s="18"/>
      <c r="M122" s="18"/>
      <c r="N122" s="18"/>
      <c r="O122" s="18"/>
      <c r="P122" s="18"/>
      <c r="Q122" s="18"/>
      <c r="R122" s="18"/>
      <c r="S122" s="18"/>
      <c r="T122" s="18"/>
      <c r="U122" s="18"/>
      <c r="V122" s="18"/>
      <c r="W122" s="18"/>
      <c r="X122" s="14"/>
      <c r="Y122" s="14"/>
    </row>
    <row r="123" spans="1:25" ht="63.75" x14ac:dyDescent="0.25">
      <c r="A123" s="7" t="s">
        <v>242</v>
      </c>
      <c r="B123" s="5" t="s">
        <v>239</v>
      </c>
      <c r="C123" s="4">
        <v>1</v>
      </c>
      <c r="D123" s="5" t="s">
        <v>32</v>
      </c>
      <c r="E123" s="1">
        <v>1759000</v>
      </c>
      <c r="F123" s="9">
        <f>+ROUND(E123*19%,2)</f>
        <v>334210</v>
      </c>
      <c r="G123" s="10">
        <f>+E123+F123</f>
        <v>2093210</v>
      </c>
      <c r="H123" s="15"/>
      <c r="I123" s="16">
        <f t="shared" si="23"/>
        <v>0</v>
      </c>
      <c r="J123" s="15">
        <v>1</v>
      </c>
      <c r="K123" s="16">
        <f t="shared" si="16"/>
        <v>2093210</v>
      </c>
      <c r="L123" s="15"/>
      <c r="M123" s="16">
        <f t="shared" si="17"/>
        <v>0</v>
      </c>
      <c r="N123" s="15"/>
      <c r="O123" s="16">
        <f t="shared" si="18"/>
        <v>0</v>
      </c>
      <c r="P123" s="15"/>
      <c r="Q123" s="16">
        <f t="shared" si="19"/>
        <v>0</v>
      </c>
      <c r="R123" s="15"/>
      <c r="S123" s="16">
        <f t="shared" si="20"/>
        <v>0</v>
      </c>
      <c r="T123" s="15"/>
      <c r="U123" s="16">
        <f t="shared" si="21"/>
        <v>0</v>
      </c>
      <c r="V123" s="15"/>
      <c r="W123" s="16">
        <f t="shared" si="22"/>
        <v>0</v>
      </c>
      <c r="X123" s="14"/>
      <c r="Y123" s="14"/>
    </row>
    <row r="124" spans="1:25" ht="63.75" x14ac:dyDescent="0.25">
      <c r="A124" s="7" t="s">
        <v>243</v>
      </c>
      <c r="B124" s="5" t="s">
        <v>244</v>
      </c>
      <c r="C124" s="4">
        <v>1</v>
      </c>
      <c r="D124" s="5" t="s">
        <v>32</v>
      </c>
      <c r="E124" s="1">
        <v>783000</v>
      </c>
      <c r="F124" s="9">
        <f>+ROUND(E124*19%,2)</f>
        <v>148770</v>
      </c>
      <c r="G124" s="10">
        <f>+E124+F124</f>
        <v>931770</v>
      </c>
      <c r="H124" s="15"/>
      <c r="I124" s="16">
        <f t="shared" si="23"/>
        <v>0</v>
      </c>
      <c r="J124" s="15">
        <v>1</v>
      </c>
      <c r="K124" s="16">
        <f t="shared" si="16"/>
        <v>931770</v>
      </c>
      <c r="L124" s="15"/>
      <c r="M124" s="16">
        <f t="shared" si="17"/>
        <v>0</v>
      </c>
      <c r="N124" s="15"/>
      <c r="O124" s="16">
        <f t="shared" si="18"/>
        <v>0</v>
      </c>
      <c r="P124" s="15"/>
      <c r="Q124" s="16">
        <f t="shared" si="19"/>
        <v>0</v>
      </c>
      <c r="R124" s="15"/>
      <c r="S124" s="16">
        <f t="shared" si="20"/>
        <v>0</v>
      </c>
      <c r="T124" s="15"/>
      <c r="U124" s="16">
        <f t="shared" si="21"/>
        <v>0</v>
      </c>
      <c r="V124" s="15"/>
      <c r="W124" s="16">
        <f t="shared" si="22"/>
        <v>0</v>
      </c>
      <c r="X124" s="14"/>
      <c r="Y124" s="14"/>
    </row>
    <row r="125" spans="1:25" ht="15" x14ac:dyDescent="0.25">
      <c r="A125" s="11">
        <v>3</v>
      </c>
      <c r="B125" s="60" t="s">
        <v>245</v>
      </c>
      <c r="C125" s="61"/>
      <c r="D125" s="62"/>
      <c r="E125" s="18"/>
      <c r="F125" s="18"/>
      <c r="G125" s="18"/>
      <c r="H125" s="18"/>
      <c r="I125" s="18"/>
      <c r="J125" s="18"/>
      <c r="K125" s="18"/>
      <c r="L125" s="18"/>
      <c r="M125" s="18"/>
      <c r="N125" s="18"/>
      <c r="O125" s="18"/>
      <c r="P125" s="18"/>
      <c r="Q125" s="18"/>
      <c r="R125" s="18"/>
      <c r="S125" s="18"/>
      <c r="T125" s="18"/>
      <c r="U125" s="18"/>
      <c r="V125" s="18"/>
      <c r="W125" s="18"/>
      <c r="X125" s="14"/>
      <c r="Y125" s="14"/>
    </row>
    <row r="126" spans="1:25" ht="15" x14ac:dyDescent="0.25">
      <c r="A126" s="11" t="s">
        <v>246</v>
      </c>
      <c r="B126" s="60" t="s">
        <v>36</v>
      </c>
      <c r="C126" s="61"/>
      <c r="D126" s="62"/>
      <c r="E126" s="18"/>
      <c r="F126" s="18"/>
      <c r="G126" s="18"/>
      <c r="H126" s="18"/>
      <c r="I126" s="18"/>
      <c r="J126" s="18"/>
      <c r="K126" s="18"/>
      <c r="L126" s="18"/>
      <c r="M126" s="18"/>
      <c r="N126" s="18"/>
      <c r="O126" s="18"/>
      <c r="P126" s="18"/>
      <c r="Q126" s="18"/>
      <c r="R126" s="18"/>
      <c r="S126" s="18"/>
      <c r="T126" s="18"/>
      <c r="U126" s="18"/>
      <c r="V126" s="18"/>
      <c r="W126" s="18"/>
      <c r="X126" s="14"/>
      <c r="Y126" s="14"/>
    </row>
    <row r="127" spans="1:25" ht="76.5" x14ac:dyDescent="0.25">
      <c r="A127" s="4" t="s">
        <v>247</v>
      </c>
      <c r="B127" s="5" t="s">
        <v>248</v>
      </c>
      <c r="C127" s="4">
        <v>1</v>
      </c>
      <c r="D127" s="5" t="s">
        <v>32</v>
      </c>
      <c r="E127" s="1">
        <v>1186000</v>
      </c>
      <c r="F127" s="9">
        <f>+ROUND(E127*19%,2)</f>
        <v>225340</v>
      </c>
      <c r="G127" s="10">
        <f>+E127+F127</f>
        <v>1411340</v>
      </c>
      <c r="H127" s="15"/>
      <c r="I127" s="16">
        <f t="shared" si="23"/>
        <v>0</v>
      </c>
      <c r="J127" s="15"/>
      <c r="K127" s="16">
        <f t="shared" si="16"/>
        <v>0</v>
      </c>
      <c r="L127" s="15">
        <v>1</v>
      </c>
      <c r="M127" s="16">
        <f t="shared" si="17"/>
        <v>1411340</v>
      </c>
      <c r="N127" s="15"/>
      <c r="O127" s="16">
        <f t="shared" si="18"/>
        <v>0</v>
      </c>
      <c r="P127" s="15"/>
      <c r="Q127" s="16">
        <f t="shared" si="19"/>
        <v>0</v>
      </c>
      <c r="R127" s="15"/>
      <c r="S127" s="16">
        <f t="shared" si="20"/>
        <v>0</v>
      </c>
      <c r="T127" s="15"/>
      <c r="U127" s="16">
        <f t="shared" si="21"/>
        <v>0</v>
      </c>
      <c r="V127" s="15"/>
      <c r="W127" s="16">
        <f t="shared" si="22"/>
        <v>0</v>
      </c>
      <c r="X127" s="14"/>
      <c r="Y127" s="14"/>
    </row>
    <row r="128" spans="1:25" ht="38.25" x14ac:dyDescent="0.25">
      <c r="A128" s="4" t="s">
        <v>249</v>
      </c>
      <c r="B128" s="5" t="s">
        <v>250</v>
      </c>
      <c r="C128" s="4">
        <v>1</v>
      </c>
      <c r="D128" s="5" t="s">
        <v>32</v>
      </c>
      <c r="E128" s="1">
        <v>1263000</v>
      </c>
      <c r="F128" s="9">
        <f>+ROUND(E128*19%,2)</f>
        <v>239970</v>
      </c>
      <c r="G128" s="10">
        <f>+E128+F128</f>
        <v>1502970</v>
      </c>
      <c r="H128" s="15"/>
      <c r="I128" s="16">
        <f t="shared" si="23"/>
        <v>0</v>
      </c>
      <c r="J128" s="15"/>
      <c r="K128" s="16">
        <f t="shared" si="16"/>
        <v>0</v>
      </c>
      <c r="L128" s="15">
        <v>1</v>
      </c>
      <c r="M128" s="16">
        <f t="shared" si="17"/>
        <v>1502970</v>
      </c>
      <c r="N128" s="15"/>
      <c r="O128" s="16">
        <f t="shared" si="18"/>
        <v>0</v>
      </c>
      <c r="P128" s="15"/>
      <c r="Q128" s="16">
        <f t="shared" si="19"/>
        <v>0</v>
      </c>
      <c r="R128" s="15"/>
      <c r="S128" s="16">
        <f t="shared" si="20"/>
        <v>0</v>
      </c>
      <c r="T128" s="15"/>
      <c r="U128" s="16">
        <f t="shared" si="21"/>
        <v>0</v>
      </c>
      <c r="V128" s="15"/>
      <c r="W128" s="16">
        <f t="shared" si="22"/>
        <v>0</v>
      </c>
      <c r="X128" s="14"/>
      <c r="Y128" s="14"/>
    </row>
    <row r="129" spans="1:25" ht="76.5" x14ac:dyDescent="0.25">
      <c r="A129" s="4" t="s">
        <v>251</v>
      </c>
      <c r="B129" s="5" t="s">
        <v>252</v>
      </c>
      <c r="C129" s="4">
        <v>1</v>
      </c>
      <c r="D129" s="5" t="s">
        <v>32</v>
      </c>
      <c r="E129" s="1">
        <v>5299000</v>
      </c>
      <c r="F129" s="9">
        <f>+ROUND(E129*19%,2)</f>
        <v>1006810</v>
      </c>
      <c r="G129" s="10">
        <f>+E129+F129</f>
        <v>6305810</v>
      </c>
      <c r="H129" s="15"/>
      <c r="I129" s="16">
        <f t="shared" si="23"/>
        <v>0</v>
      </c>
      <c r="J129" s="15"/>
      <c r="K129" s="16">
        <f t="shared" si="16"/>
        <v>0</v>
      </c>
      <c r="L129" s="15">
        <v>1</v>
      </c>
      <c r="M129" s="16">
        <f t="shared" si="17"/>
        <v>6305810</v>
      </c>
      <c r="N129" s="15"/>
      <c r="O129" s="16">
        <f t="shared" si="18"/>
        <v>0</v>
      </c>
      <c r="P129" s="15"/>
      <c r="Q129" s="16">
        <f t="shared" si="19"/>
        <v>0</v>
      </c>
      <c r="R129" s="15"/>
      <c r="S129" s="16">
        <f t="shared" si="20"/>
        <v>0</v>
      </c>
      <c r="T129" s="15"/>
      <c r="U129" s="16">
        <f t="shared" si="21"/>
        <v>0</v>
      </c>
      <c r="V129" s="15"/>
      <c r="W129" s="16">
        <f t="shared" si="22"/>
        <v>0</v>
      </c>
      <c r="X129" s="14"/>
      <c r="Y129" s="14"/>
    </row>
    <row r="130" spans="1:25" ht="38.25" x14ac:dyDescent="0.25">
      <c r="A130" s="4" t="s">
        <v>253</v>
      </c>
      <c r="B130" s="5" t="s">
        <v>254</v>
      </c>
      <c r="C130" s="4">
        <v>1</v>
      </c>
      <c r="D130" s="5" t="s">
        <v>32</v>
      </c>
      <c r="E130" s="1">
        <v>1832000</v>
      </c>
      <c r="F130" s="9">
        <f>+ROUND(E130*19%,2)</f>
        <v>348080</v>
      </c>
      <c r="G130" s="10">
        <f>+E130+F130</f>
        <v>2180080</v>
      </c>
      <c r="H130" s="15"/>
      <c r="I130" s="16">
        <f t="shared" si="23"/>
        <v>0</v>
      </c>
      <c r="J130" s="15"/>
      <c r="K130" s="16">
        <f t="shared" si="16"/>
        <v>0</v>
      </c>
      <c r="L130" s="15">
        <v>1</v>
      </c>
      <c r="M130" s="16">
        <f t="shared" si="17"/>
        <v>2180080</v>
      </c>
      <c r="N130" s="15"/>
      <c r="O130" s="16">
        <f t="shared" si="18"/>
        <v>0</v>
      </c>
      <c r="P130" s="15"/>
      <c r="Q130" s="16">
        <f t="shared" si="19"/>
        <v>0</v>
      </c>
      <c r="R130" s="15"/>
      <c r="S130" s="16">
        <f t="shared" si="20"/>
        <v>0</v>
      </c>
      <c r="T130" s="15"/>
      <c r="U130" s="16">
        <f t="shared" si="21"/>
        <v>0</v>
      </c>
      <c r="V130" s="15"/>
      <c r="W130" s="16">
        <f t="shared" si="22"/>
        <v>0</v>
      </c>
      <c r="X130" s="14"/>
      <c r="Y130" s="14"/>
    </row>
    <row r="131" spans="1:25" ht="15" x14ac:dyDescent="0.25">
      <c r="A131" s="11" t="s">
        <v>255</v>
      </c>
      <c r="B131" s="60" t="s">
        <v>50</v>
      </c>
      <c r="C131" s="61"/>
      <c r="D131" s="62"/>
      <c r="E131" s="18"/>
      <c r="F131" s="18"/>
      <c r="G131" s="18"/>
      <c r="H131" s="18"/>
      <c r="I131" s="18"/>
      <c r="J131" s="18"/>
      <c r="K131" s="18"/>
      <c r="L131" s="18"/>
      <c r="M131" s="18"/>
      <c r="N131" s="18"/>
      <c r="O131" s="18"/>
      <c r="P131" s="18"/>
      <c r="Q131" s="18"/>
      <c r="R131" s="18"/>
      <c r="S131" s="18"/>
      <c r="T131" s="18"/>
      <c r="U131" s="18"/>
      <c r="V131" s="18"/>
      <c r="W131" s="18"/>
      <c r="X131" s="14"/>
      <c r="Y131" s="14"/>
    </row>
    <row r="132" spans="1:25" ht="38.25" x14ac:dyDescent="0.25">
      <c r="A132" s="4" t="s">
        <v>256</v>
      </c>
      <c r="B132" s="5" t="s">
        <v>257</v>
      </c>
      <c r="C132" s="4">
        <v>1</v>
      </c>
      <c r="D132" s="5" t="s">
        <v>32</v>
      </c>
      <c r="E132" s="1">
        <v>963000</v>
      </c>
      <c r="F132" s="9">
        <f>+ROUND(E132*19%,2)</f>
        <v>182970</v>
      </c>
      <c r="G132" s="10">
        <f>+E132+F132</f>
        <v>1145970</v>
      </c>
      <c r="H132" s="15"/>
      <c r="I132" s="16">
        <f t="shared" si="23"/>
        <v>0</v>
      </c>
      <c r="J132" s="15"/>
      <c r="K132" s="16">
        <f t="shared" si="16"/>
        <v>0</v>
      </c>
      <c r="L132" s="15"/>
      <c r="M132" s="16">
        <f t="shared" si="17"/>
        <v>0</v>
      </c>
      <c r="N132" s="15"/>
      <c r="O132" s="16">
        <f t="shared" si="18"/>
        <v>0</v>
      </c>
      <c r="P132" s="15"/>
      <c r="Q132" s="16">
        <f t="shared" si="19"/>
        <v>0</v>
      </c>
      <c r="R132" s="15"/>
      <c r="S132" s="16">
        <f t="shared" si="20"/>
        <v>0</v>
      </c>
      <c r="T132" s="15"/>
      <c r="U132" s="16">
        <f t="shared" si="21"/>
        <v>0</v>
      </c>
      <c r="V132" s="15"/>
      <c r="W132" s="16">
        <f t="shared" si="22"/>
        <v>0</v>
      </c>
      <c r="X132" s="14"/>
      <c r="Y132" s="14"/>
    </row>
    <row r="133" spans="1:25" ht="15" x14ac:dyDescent="0.25">
      <c r="A133" s="11" t="s">
        <v>258</v>
      </c>
      <c r="B133" s="60" t="s">
        <v>136</v>
      </c>
      <c r="C133" s="61"/>
      <c r="D133" s="62"/>
      <c r="E133" s="18"/>
      <c r="F133" s="18"/>
      <c r="G133" s="18"/>
      <c r="H133" s="18"/>
      <c r="I133" s="18"/>
      <c r="J133" s="18"/>
      <c r="K133" s="18"/>
      <c r="L133" s="18"/>
      <c r="M133" s="18"/>
      <c r="N133" s="18"/>
      <c r="O133" s="18"/>
      <c r="P133" s="18"/>
      <c r="Q133" s="18"/>
      <c r="R133" s="18"/>
      <c r="S133" s="18"/>
      <c r="T133" s="18"/>
      <c r="U133" s="18"/>
      <c r="V133" s="18"/>
      <c r="W133" s="18"/>
      <c r="X133" s="14"/>
      <c r="Y133" s="14"/>
    </row>
    <row r="134" spans="1:25" ht="25.5" x14ac:dyDescent="0.25">
      <c r="A134" s="4" t="s">
        <v>259</v>
      </c>
      <c r="B134" s="5" t="s">
        <v>260</v>
      </c>
      <c r="C134" s="4">
        <v>1</v>
      </c>
      <c r="D134" s="5" t="s">
        <v>32</v>
      </c>
      <c r="E134" s="1">
        <v>587000</v>
      </c>
      <c r="F134" s="9">
        <f>+ROUND(E134*19%,2)</f>
        <v>111530</v>
      </c>
      <c r="G134" s="10">
        <f>+E134+F134</f>
        <v>698530</v>
      </c>
      <c r="H134" s="15"/>
      <c r="I134" s="16">
        <f t="shared" si="23"/>
        <v>0</v>
      </c>
      <c r="J134" s="15"/>
      <c r="K134" s="16">
        <f t="shared" si="16"/>
        <v>0</v>
      </c>
      <c r="L134" s="15"/>
      <c r="M134" s="16">
        <f t="shared" si="17"/>
        <v>0</v>
      </c>
      <c r="N134" s="15"/>
      <c r="O134" s="16">
        <f t="shared" si="18"/>
        <v>0</v>
      </c>
      <c r="P134" s="15"/>
      <c r="Q134" s="16">
        <f t="shared" si="19"/>
        <v>0</v>
      </c>
      <c r="R134" s="15"/>
      <c r="S134" s="16">
        <f t="shared" si="20"/>
        <v>0</v>
      </c>
      <c r="T134" s="15"/>
      <c r="U134" s="16">
        <f t="shared" si="21"/>
        <v>0</v>
      </c>
      <c r="V134" s="15"/>
      <c r="W134" s="16">
        <f t="shared" si="22"/>
        <v>0</v>
      </c>
      <c r="X134" s="14"/>
      <c r="Y134" s="14"/>
    </row>
    <row r="135" spans="1:25" ht="114.75" x14ac:dyDescent="0.25">
      <c r="A135" s="4" t="s">
        <v>261</v>
      </c>
      <c r="B135" s="5" t="s">
        <v>262</v>
      </c>
      <c r="C135" s="4">
        <v>1</v>
      </c>
      <c r="D135" s="5" t="s">
        <v>32</v>
      </c>
      <c r="E135" s="1">
        <v>2122000</v>
      </c>
      <c r="F135" s="9">
        <f>+ROUND(E135*19%,2)</f>
        <v>403180</v>
      </c>
      <c r="G135" s="10">
        <f>+E135+F135</f>
        <v>2525180</v>
      </c>
      <c r="H135" s="15"/>
      <c r="I135" s="16">
        <f t="shared" si="23"/>
        <v>0</v>
      </c>
      <c r="J135" s="15"/>
      <c r="K135" s="16">
        <f t="shared" si="16"/>
        <v>0</v>
      </c>
      <c r="L135" s="15">
        <v>1</v>
      </c>
      <c r="M135" s="16">
        <f t="shared" si="17"/>
        <v>2525180</v>
      </c>
      <c r="N135" s="15"/>
      <c r="O135" s="16">
        <f t="shared" si="18"/>
        <v>0</v>
      </c>
      <c r="P135" s="15"/>
      <c r="Q135" s="16">
        <f t="shared" si="19"/>
        <v>0</v>
      </c>
      <c r="R135" s="15"/>
      <c r="S135" s="16">
        <f t="shared" si="20"/>
        <v>0</v>
      </c>
      <c r="T135" s="15"/>
      <c r="U135" s="16">
        <f t="shared" si="21"/>
        <v>0</v>
      </c>
      <c r="V135" s="15"/>
      <c r="W135" s="16">
        <f t="shared" si="22"/>
        <v>0</v>
      </c>
      <c r="X135" s="14"/>
      <c r="Y135" s="14"/>
    </row>
    <row r="136" spans="1:25" ht="38.25" x14ac:dyDescent="0.25">
      <c r="A136" s="4" t="s">
        <v>263</v>
      </c>
      <c r="B136" s="5" t="s">
        <v>264</v>
      </c>
      <c r="C136" s="4">
        <v>1</v>
      </c>
      <c r="D136" s="5" t="s">
        <v>32</v>
      </c>
      <c r="E136" s="1">
        <v>326000</v>
      </c>
      <c r="F136" s="9">
        <f>+ROUND(E136*19%,2)</f>
        <v>61940</v>
      </c>
      <c r="G136" s="10">
        <f>+E136+F136</f>
        <v>387940</v>
      </c>
      <c r="H136" s="15"/>
      <c r="I136" s="16">
        <f t="shared" si="23"/>
        <v>0</v>
      </c>
      <c r="J136" s="15"/>
      <c r="K136" s="16">
        <f t="shared" si="16"/>
        <v>0</v>
      </c>
      <c r="L136" s="15"/>
      <c r="M136" s="16">
        <f t="shared" si="17"/>
        <v>0</v>
      </c>
      <c r="N136" s="15"/>
      <c r="O136" s="16">
        <f t="shared" si="18"/>
        <v>0</v>
      </c>
      <c r="P136" s="15"/>
      <c r="Q136" s="16">
        <f t="shared" si="19"/>
        <v>0</v>
      </c>
      <c r="R136" s="15"/>
      <c r="S136" s="16">
        <f t="shared" si="20"/>
        <v>0</v>
      </c>
      <c r="T136" s="15"/>
      <c r="U136" s="16">
        <f t="shared" si="21"/>
        <v>0</v>
      </c>
      <c r="V136" s="15"/>
      <c r="W136" s="16">
        <f t="shared" si="22"/>
        <v>0</v>
      </c>
      <c r="X136" s="14"/>
      <c r="Y136" s="14"/>
    </row>
    <row r="137" spans="1:25" ht="38.25" x14ac:dyDescent="0.25">
      <c r="A137" s="4" t="s">
        <v>265</v>
      </c>
      <c r="B137" s="5" t="s">
        <v>266</v>
      </c>
      <c r="C137" s="4">
        <v>1</v>
      </c>
      <c r="D137" s="5" t="s">
        <v>32</v>
      </c>
      <c r="E137" s="1">
        <v>150000</v>
      </c>
      <c r="F137" s="9">
        <f>+ROUND(E137*19%,2)</f>
        <v>28500</v>
      </c>
      <c r="G137" s="10">
        <f>+E137+F137</f>
        <v>178500</v>
      </c>
      <c r="H137" s="15"/>
      <c r="I137" s="16">
        <f t="shared" si="23"/>
        <v>0</v>
      </c>
      <c r="J137" s="15"/>
      <c r="K137" s="16">
        <f t="shared" ref="K137:K199" si="26">J137*$G137</f>
        <v>0</v>
      </c>
      <c r="L137" s="15"/>
      <c r="M137" s="16">
        <f t="shared" ref="M137:M199" si="27">L137*$G137</f>
        <v>0</v>
      </c>
      <c r="N137" s="15"/>
      <c r="O137" s="16">
        <f t="shared" ref="O137:O199" si="28">N137*$G137</f>
        <v>0</v>
      </c>
      <c r="P137" s="15"/>
      <c r="Q137" s="16">
        <f t="shared" ref="Q137:Q199" si="29">P137*$G137</f>
        <v>0</v>
      </c>
      <c r="R137" s="15"/>
      <c r="S137" s="16">
        <f t="shared" ref="S137:S199" si="30">R137*$G137</f>
        <v>0</v>
      </c>
      <c r="T137" s="15"/>
      <c r="U137" s="16">
        <f t="shared" ref="U137:U199" si="31">T137*$G137</f>
        <v>0</v>
      </c>
      <c r="V137" s="15"/>
      <c r="W137" s="16">
        <f t="shared" si="22"/>
        <v>0</v>
      </c>
      <c r="X137" s="14"/>
      <c r="Y137" s="14"/>
    </row>
    <row r="138" spans="1:25" ht="38.25" x14ac:dyDescent="0.25">
      <c r="A138" s="4" t="s">
        <v>267</v>
      </c>
      <c r="B138" s="5" t="s">
        <v>268</v>
      </c>
      <c r="C138" s="4">
        <v>1</v>
      </c>
      <c r="D138" s="5" t="s">
        <v>32</v>
      </c>
      <c r="E138" s="1">
        <v>150000</v>
      </c>
      <c r="F138" s="9">
        <f>+ROUND(E138*19%,2)</f>
        <v>28500</v>
      </c>
      <c r="G138" s="10">
        <f>+E138+F138</f>
        <v>178500</v>
      </c>
      <c r="H138" s="15"/>
      <c r="I138" s="16">
        <f t="shared" si="23"/>
        <v>0</v>
      </c>
      <c r="J138" s="15"/>
      <c r="K138" s="16">
        <f t="shared" si="26"/>
        <v>0</v>
      </c>
      <c r="L138" s="15"/>
      <c r="M138" s="16">
        <f t="shared" si="27"/>
        <v>0</v>
      </c>
      <c r="N138" s="15"/>
      <c r="O138" s="16">
        <f t="shared" si="28"/>
        <v>0</v>
      </c>
      <c r="P138" s="15"/>
      <c r="Q138" s="16">
        <f t="shared" si="29"/>
        <v>0</v>
      </c>
      <c r="R138" s="15"/>
      <c r="S138" s="16">
        <f t="shared" si="30"/>
        <v>0</v>
      </c>
      <c r="T138" s="15"/>
      <c r="U138" s="16">
        <f t="shared" si="31"/>
        <v>0</v>
      </c>
      <c r="V138" s="15"/>
      <c r="W138" s="16">
        <f t="shared" si="22"/>
        <v>0</v>
      </c>
      <c r="X138" s="14"/>
      <c r="Y138" s="14"/>
    </row>
    <row r="139" spans="1:25" ht="15" x14ac:dyDescent="0.25">
      <c r="A139" s="11">
        <v>4</v>
      </c>
      <c r="B139" s="67" t="s">
        <v>269</v>
      </c>
      <c r="C139" s="67"/>
      <c r="D139" s="67"/>
      <c r="E139" s="18"/>
      <c r="F139" s="18"/>
      <c r="G139" s="18"/>
      <c r="H139" s="18"/>
      <c r="I139" s="18"/>
      <c r="J139" s="18"/>
      <c r="K139" s="18"/>
      <c r="L139" s="18"/>
      <c r="M139" s="18"/>
      <c r="N139" s="18"/>
      <c r="O139" s="18"/>
      <c r="P139" s="18"/>
      <c r="Q139" s="18"/>
      <c r="R139" s="18"/>
      <c r="S139" s="18"/>
      <c r="T139" s="18"/>
      <c r="U139" s="18"/>
      <c r="V139" s="18"/>
      <c r="W139" s="18"/>
      <c r="X139" s="14"/>
      <c r="Y139" s="14"/>
    </row>
    <row r="140" spans="1:25" ht="15" x14ac:dyDescent="0.25">
      <c r="A140" s="11" t="s">
        <v>270</v>
      </c>
      <c r="B140" s="60" t="s">
        <v>271</v>
      </c>
      <c r="C140" s="61"/>
      <c r="D140" s="62"/>
      <c r="E140" s="18"/>
      <c r="F140" s="18"/>
      <c r="G140" s="18"/>
      <c r="H140" s="18"/>
      <c r="I140" s="18"/>
      <c r="J140" s="18"/>
      <c r="K140" s="18"/>
      <c r="L140" s="18"/>
      <c r="M140" s="18"/>
      <c r="N140" s="18"/>
      <c r="O140" s="18"/>
      <c r="P140" s="18"/>
      <c r="Q140" s="18"/>
      <c r="R140" s="18"/>
      <c r="S140" s="18"/>
      <c r="T140" s="18"/>
      <c r="U140" s="18"/>
      <c r="V140" s="18"/>
      <c r="W140" s="18"/>
      <c r="X140" s="14"/>
      <c r="Y140" s="14"/>
    </row>
    <row r="141" spans="1:25" ht="25.5" x14ac:dyDescent="0.25">
      <c r="A141" s="7" t="s">
        <v>272</v>
      </c>
      <c r="B141" s="20" t="s">
        <v>273</v>
      </c>
      <c r="C141" s="4">
        <v>1</v>
      </c>
      <c r="D141" s="5" t="s">
        <v>32</v>
      </c>
      <c r="E141" s="1">
        <v>548000</v>
      </c>
      <c r="F141" s="9">
        <f>+ROUND(E141*19%,2)</f>
        <v>104120</v>
      </c>
      <c r="G141" s="10">
        <f>+E141+F141</f>
        <v>652120</v>
      </c>
      <c r="H141" s="15"/>
      <c r="I141" s="16">
        <f t="shared" si="23"/>
        <v>0</v>
      </c>
      <c r="J141" s="15"/>
      <c r="K141" s="16">
        <f t="shared" si="26"/>
        <v>0</v>
      </c>
      <c r="L141" s="15"/>
      <c r="M141" s="16">
        <f t="shared" si="27"/>
        <v>0</v>
      </c>
      <c r="N141" s="15"/>
      <c r="O141" s="16">
        <f t="shared" si="28"/>
        <v>0</v>
      </c>
      <c r="P141" s="15"/>
      <c r="Q141" s="16">
        <f t="shared" si="29"/>
        <v>0</v>
      </c>
      <c r="R141" s="15"/>
      <c r="S141" s="16">
        <f t="shared" si="30"/>
        <v>0</v>
      </c>
      <c r="T141" s="15"/>
      <c r="U141" s="16">
        <f t="shared" si="31"/>
        <v>0</v>
      </c>
      <c r="V141" s="15"/>
      <c r="W141" s="16">
        <f t="shared" si="22"/>
        <v>0</v>
      </c>
      <c r="X141" s="14"/>
      <c r="Y141" s="14"/>
    </row>
    <row r="142" spans="1:25" ht="12.75" x14ac:dyDescent="0.25">
      <c r="A142" s="7" t="s">
        <v>274</v>
      </c>
      <c r="B142" s="20" t="s">
        <v>275</v>
      </c>
      <c r="C142" s="4">
        <v>1</v>
      </c>
      <c r="D142" s="5" t="s">
        <v>32</v>
      </c>
      <c r="E142" s="1">
        <v>893000</v>
      </c>
      <c r="F142" s="9">
        <f>+ROUND(E142*19%,2)</f>
        <v>169670</v>
      </c>
      <c r="G142" s="10">
        <f>+E142+F142</f>
        <v>1062670</v>
      </c>
      <c r="H142" s="15"/>
      <c r="I142" s="16">
        <f t="shared" si="23"/>
        <v>0</v>
      </c>
      <c r="J142" s="15"/>
      <c r="K142" s="16">
        <f t="shared" si="26"/>
        <v>0</v>
      </c>
      <c r="L142" s="15"/>
      <c r="M142" s="16">
        <f t="shared" si="27"/>
        <v>0</v>
      </c>
      <c r="N142" s="15"/>
      <c r="O142" s="16">
        <f t="shared" si="28"/>
        <v>0</v>
      </c>
      <c r="P142" s="15"/>
      <c r="Q142" s="16">
        <f t="shared" si="29"/>
        <v>0</v>
      </c>
      <c r="R142" s="15"/>
      <c r="S142" s="16">
        <f t="shared" si="30"/>
        <v>0</v>
      </c>
      <c r="T142" s="15"/>
      <c r="U142" s="16">
        <f t="shared" si="31"/>
        <v>0</v>
      </c>
      <c r="V142" s="15"/>
      <c r="W142" s="16">
        <f t="shared" si="22"/>
        <v>0</v>
      </c>
      <c r="X142" s="14"/>
      <c r="Y142" s="14"/>
    </row>
    <row r="143" spans="1:25" ht="38.25" x14ac:dyDescent="0.25">
      <c r="A143" s="7" t="s">
        <v>276</v>
      </c>
      <c r="B143" s="20" t="s">
        <v>277</v>
      </c>
      <c r="C143" s="4">
        <v>1</v>
      </c>
      <c r="D143" s="5" t="s">
        <v>32</v>
      </c>
      <c r="E143" s="1">
        <v>861000</v>
      </c>
      <c r="F143" s="9">
        <f>+ROUND(E143*19%,2)</f>
        <v>163590</v>
      </c>
      <c r="G143" s="10">
        <f>+E143+F143</f>
        <v>1024590</v>
      </c>
      <c r="H143" s="15"/>
      <c r="I143" s="16">
        <f t="shared" si="23"/>
        <v>0</v>
      </c>
      <c r="J143" s="15"/>
      <c r="K143" s="16">
        <f t="shared" si="26"/>
        <v>0</v>
      </c>
      <c r="L143" s="15">
        <v>1</v>
      </c>
      <c r="M143" s="16">
        <f t="shared" si="27"/>
        <v>1024590</v>
      </c>
      <c r="N143" s="15"/>
      <c r="O143" s="16">
        <f t="shared" si="28"/>
        <v>0</v>
      </c>
      <c r="P143" s="15"/>
      <c r="Q143" s="16">
        <f t="shared" si="29"/>
        <v>0</v>
      </c>
      <c r="R143" s="15"/>
      <c r="S143" s="16">
        <f t="shared" si="30"/>
        <v>0</v>
      </c>
      <c r="T143" s="15"/>
      <c r="U143" s="16">
        <f t="shared" si="31"/>
        <v>0</v>
      </c>
      <c r="V143" s="15"/>
      <c r="W143" s="16">
        <f t="shared" si="22"/>
        <v>0</v>
      </c>
      <c r="X143" s="14"/>
      <c r="Y143" s="14"/>
    </row>
    <row r="144" spans="1:25" ht="25.5" x14ac:dyDescent="0.25">
      <c r="A144" s="7" t="s">
        <v>278</v>
      </c>
      <c r="B144" s="20" t="s">
        <v>279</v>
      </c>
      <c r="C144" s="4">
        <v>1</v>
      </c>
      <c r="D144" s="5" t="s">
        <v>32</v>
      </c>
      <c r="E144" s="1">
        <v>3247000</v>
      </c>
      <c r="F144" s="9">
        <f>+ROUND(E144*19%,2)</f>
        <v>616930</v>
      </c>
      <c r="G144" s="10">
        <f>+E144+F144</f>
        <v>3863930</v>
      </c>
      <c r="H144" s="15"/>
      <c r="I144" s="16">
        <f t="shared" si="23"/>
        <v>0</v>
      </c>
      <c r="J144" s="15"/>
      <c r="K144" s="16">
        <f t="shared" si="26"/>
        <v>0</v>
      </c>
      <c r="L144" s="15"/>
      <c r="M144" s="16">
        <f t="shared" si="27"/>
        <v>0</v>
      </c>
      <c r="N144" s="15"/>
      <c r="O144" s="16">
        <f t="shared" si="28"/>
        <v>0</v>
      </c>
      <c r="P144" s="15"/>
      <c r="Q144" s="16">
        <f t="shared" si="29"/>
        <v>0</v>
      </c>
      <c r="R144" s="15"/>
      <c r="S144" s="16">
        <f t="shared" si="30"/>
        <v>0</v>
      </c>
      <c r="T144" s="15"/>
      <c r="U144" s="16">
        <f t="shared" si="31"/>
        <v>0</v>
      </c>
      <c r="V144" s="15"/>
      <c r="W144" s="16">
        <f t="shared" ref="W144:W206" si="32">V144*$G144</f>
        <v>0</v>
      </c>
      <c r="X144" s="14"/>
      <c r="Y144" s="14"/>
    </row>
    <row r="145" spans="1:25" ht="63.75" x14ac:dyDescent="0.25">
      <c r="A145" s="7" t="s">
        <v>280</v>
      </c>
      <c r="B145" s="5" t="s">
        <v>281</v>
      </c>
      <c r="C145" s="4">
        <v>1</v>
      </c>
      <c r="D145" s="5" t="s">
        <v>32</v>
      </c>
      <c r="E145" s="1">
        <v>1044000</v>
      </c>
      <c r="F145" s="9">
        <f>+ROUND(E145*19%,2)</f>
        <v>198360</v>
      </c>
      <c r="G145" s="10">
        <f>+E145+F145</f>
        <v>1242360</v>
      </c>
      <c r="H145" s="15"/>
      <c r="I145" s="16">
        <f t="shared" si="23"/>
        <v>0</v>
      </c>
      <c r="J145" s="15"/>
      <c r="K145" s="16">
        <f t="shared" si="26"/>
        <v>0</v>
      </c>
      <c r="L145" s="15">
        <v>1</v>
      </c>
      <c r="M145" s="16">
        <f t="shared" si="27"/>
        <v>1242360</v>
      </c>
      <c r="N145" s="15"/>
      <c r="O145" s="16">
        <f t="shared" si="28"/>
        <v>0</v>
      </c>
      <c r="P145" s="15"/>
      <c r="Q145" s="16">
        <f t="shared" si="29"/>
        <v>0</v>
      </c>
      <c r="R145" s="15"/>
      <c r="S145" s="16">
        <f t="shared" si="30"/>
        <v>0</v>
      </c>
      <c r="T145" s="15"/>
      <c r="U145" s="16">
        <f t="shared" si="31"/>
        <v>0</v>
      </c>
      <c r="V145" s="15"/>
      <c r="W145" s="16">
        <f t="shared" si="32"/>
        <v>0</v>
      </c>
      <c r="X145" s="14"/>
      <c r="Y145" s="14"/>
    </row>
    <row r="146" spans="1:25" ht="15" x14ac:dyDescent="0.25">
      <c r="A146" s="11" t="s">
        <v>282</v>
      </c>
      <c r="B146" s="60" t="s">
        <v>283</v>
      </c>
      <c r="C146" s="61">
        <v>1</v>
      </c>
      <c r="D146" s="62" t="s">
        <v>32</v>
      </c>
      <c r="E146" s="18"/>
      <c r="F146" s="18"/>
      <c r="G146" s="18"/>
      <c r="H146" s="18"/>
      <c r="I146" s="18"/>
      <c r="J146" s="18"/>
      <c r="K146" s="18"/>
      <c r="L146" s="18"/>
      <c r="M146" s="18"/>
      <c r="N146" s="18"/>
      <c r="O146" s="18"/>
      <c r="P146" s="18"/>
      <c r="Q146" s="18"/>
      <c r="R146" s="18"/>
      <c r="S146" s="18"/>
      <c r="T146" s="18"/>
      <c r="U146" s="18"/>
      <c r="V146" s="18"/>
      <c r="W146" s="18"/>
      <c r="X146" s="14"/>
      <c r="Y146" s="14"/>
    </row>
    <row r="147" spans="1:25" ht="25.5" x14ac:dyDescent="0.25">
      <c r="A147" s="7" t="s">
        <v>284</v>
      </c>
      <c r="B147" s="5" t="s">
        <v>285</v>
      </c>
      <c r="C147" s="4">
        <v>1</v>
      </c>
      <c r="D147" s="5" t="s">
        <v>32</v>
      </c>
      <c r="E147" s="1">
        <v>24726000</v>
      </c>
      <c r="F147" s="9">
        <f>+ROUND(E147*19%,2)</f>
        <v>4697940</v>
      </c>
      <c r="G147" s="10">
        <f>+E147+F147</f>
        <v>29423940</v>
      </c>
      <c r="H147" s="15"/>
      <c r="I147" s="16">
        <f t="shared" ref="I147:I209" si="33">H147*$G147</f>
        <v>0</v>
      </c>
      <c r="J147" s="15"/>
      <c r="K147" s="16">
        <f t="shared" si="26"/>
        <v>0</v>
      </c>
      <c r="L147" s="15"/>
      <c r="M147" s="16">
        <f t="shared" si="27"/>
        <v>0</v>
      </c>
      <c r="N147" s="15"/>
      <c r="O147" s="16">
        <f t="shared" si="28"/>
        <v>0</v>
      </c>
      <c r="P147" s="15"/>
      <c r="Q147" s="16">
        <f t="shared" si="29"/>
        <v>0</v>
      </c>
      <c r="R147" s="15"/>
      <c r="S147" s="16">
        <f t="shared" si="30"/>
        <v>0</v>
      </c>
      <c r="T147" s="15"/>
      <c r="U147" s="16">
        <f t="shared" si="31"/>
        <v>0</v>
      </c>
      <c r="V147" s="15"/>
      <c r="W147" s="16">
        <f t="shared" si="32"/>
        <v>0</v>
      </c>
      <c r="X147" s="14"/>
      <c r="Y147" s="14"/>
    </row>
    <row r="148" spans="1:25" ht="15" x14ac:dyDescent="0.25">
      <c r="A148" s="11">
        <v>5</v>
      </c>
      <c r="B148" s="67" t="s">
        <v>286</v>
      </c>
      <c r="C148" s="67"/>
      <c r="D148" s="67"/>
      <c r="E148" s="18"/>
      <c r="F148" s="18"/>
      <c r="G148" s="18"/>
      <c r="H148" s="18"/>
      <c r="I148" s="18"/>
      <c r="J148" s="18"/>
      <c r="K148" s="18"/>
      <c r="L148" s="18"/>
      <c r="M148" s="18"/>
      <c r="N148" s="18"/>
      <c r="O148" s="18"/>
      <c r="P148" s="18"/>
      <c r="Q148" s="18"/>
      <c r="R148" s="18"/>
      <c r="S148" s="18"/>
      <c r="T148" s="18"/>
      <c r="U148" s="18"/>
      <c r="V148" s="18"/>
      <c r="W148" s="18"/>
      <c r="X148" s="14"/>
      <c r="Y148" s="14"/>
    </row>
    <row r="149" spans="1:25" ht="15" x14ac:dyDescent="0.25">
      <c r="A149" s="11" t="s">
        <v>287</v>
      </c>
      <c r="B149" s="67" t="s">
        <v>109</v>
      </c>
      <c r="C149" s="67"/>
      <c r="D149" s="67"/>
      <c r="E149" s="18"/>
      <c r="F149" s="18"/>
      <c r="G149" s="18"/>
      <c r="H149" s="18"/>
      <c r="I149" s="18"/>
      <c r="J149" s="18"/>
      <c r="K149" s="18"/>
      <c r="L149" s="18"/>
      <c r="M149" s="18"/>
      <c r="N149" s="18"/>
      <c r="O149" s="18"/>
      <c r="P149" s="18"/>
      <c r="Q149" s="18"/>
      <c r="R149" s="18"/>
      <c r="S149" s="18"/>
      <c r="T149" s="18"/>
      <c r="U149" s="18"/>
      <c r="V149" s="18"/>
      <c r="W149" s="18"/>
      <c r="X149" s="14"/>
      <c r="Y149" s="14"/>
    </row>
    <row r="150" spans="1:25" ht="12.75" x14ac:dyDescent="0.25">
      <c r="A150" s="7" t="s">
        <v>288</v>
      </c>
      <c r="B150" s="5" t="s">
        <v>289</v>
      </c>
      <c r="C150" s="4">
        <v>1</v>
      </c>
      <c r="D150" s="5" t="s">
        <v>32</v>
      </c>
      <c r="E150" s="1">
        <v>1485000</v>
      </c>
      <c r="F150" s="9">
        <f>+ROUND(E150*19%,2)</f>
        <v>282150</v>
      </c>
      <c r="G150" s="10">
        <f>+E150+F150</f>
        <v>1767150</v>
      </c>
      <c r="H150" s="15"/>
      <c r="I150" s="16">
        <f t="shared" si="33"/>
        <v>0</v>
      </c>
      <c r="J150" s="15"/>
      <c r="K150" s="16">
        <f t="shared" si="26"/>
        <v>0</v>
      </c>
      <c r="L150" s="15"/>
      <c r="M150" s="16">
        <f t="shared" si="27"/>
        <v>0</v>
      </c>
      <c r="N150" s="15"/>
      <c r="O150" s="16">
        <f t="shared" si="28"/>
        <v>0</v>
      </c>
      <c r="P150" s="15"/>
      <c r="Q150" s="16">
        <f t="shared" si="29"/>
        <v>0</v>
      </c>
      <c r="R150" s="15"/>
      <c r="S150" s="16">
        <f t="shared" si="30"/>
        <v>0</v>
      </c>
      <c r="T150" s="15"/>
      <c r="U150" s="16">
        <f t="shared" si="31"/>
        <v>0</v>
      </c>
      <c r="V150" s="15"/>
      <c r="W150" s="16">
        <f t="shared" si="32"/>
        <v>0</v>
      </c>
      <c r="X150" s="14"/>
      <c r="Y150" s="14"/>
    </row>
    <row r="151" spans="1:25" ht="15" x14ac:dyDescent="0.25">
      <c r="A151" s="11" t="s">
        <v>290</v>
      </c>
      <c r="B151" s="67" t="s">
        <v>76</v>
      </c>
      <c r="C151" s="67"/>
      <c r="D151" s="67"/>
      <c r="E151" s="18"/>
      <c r="F151" s="18"/>
      <c r="G151" s="18"/>
      <c r="H151" s="18"/>
      <c r="I151" s="18"/>
      <c r="J151" s="18"/>
      <c r="K151" s="18"/>
      <c r="L151" s="18"/>
      <c r="M151" s="18"/>
      <c r="N151" s="18"/>
      <c r="O151" s="18"/>
      <c r="P151" s="18"/>
      <c r="Q151" s="18"/>
      <c r="R151" s="18"/>
      <c r="S151" s="18"/>
      <c r="T151" s="18"/>
      <c r="U151" s="18"/>
      <c r="V151" s="18"/>
      <c r="W151" s="18"/>
      <c r="X151" s="14"/>
      <c r="Y151" s="14"/>
    </row>
    <row r="152" spans="1:25" ht="63.75" x14ac:dyDescent="0.25">
      <c r="A152" s="7" t="s">
        <v>291</v>
      </c>
      <c r="B152" s="5" t="s">
        <v>292</v>
      </c>
      <c r="C152" s="4">
        <v>1</v>
      </c>
      <c r="D152" s="5" t="s">
        <v>32</v>
      </c>
      <c r="E152" s="1">
        <v>2164000</v>
      </c>
      <c r="F152" s="9">
        <f>+ROUND(E152*19%,2)</f>
        <v>411160</v>
      </c>
      <c r="G152" s="10">
        <f>+E152+F152</f>
        <v>2575160</v>
      </c>
      <c r="H152" s="15"/>
      <c r="I152" s="16">
        <f t="shared" si="33"/>
        <v>0</v>
      </c>
      <c r="J152" s="15"/>
      <c r="K152" s="16">
        <f t="shared" si="26"/>
        <v>0</v>
      </c>
      <c r="L152" s="15"/>
      <c r="M152" s="16">
        <f t="shared" si="27"/>
        <v>0</v>
      </c>
      <c r="N152" s="15"/>
      <c r="O152" s="16">
        <f t="shared" si="28"/>
        <v>0</v>
      </c>
      <c r="P152" s="15"/>
      <c r="Q152" s="16">
        <f t="shared" si="29"/>
        <v>0</v>
      </c>
      <c r="R152" s="15"/>
      <c r="S152" s="16">
        <f t="shared" si="30"/>
        <v>0</v>
      </c>
      <c r="T152" s="15"/>
      <c r="U152" s="16">
        <f t="shared" si="31"/>
        <v>0</v>
      </c>
      <c r="V152" s="15"/>
      <c r="W152" s="16">
        <f t="shared" si="32"/>
        <v>0</v>
      </c>
      <c r="X152" s="14"/>
      <c r="Y152" s="14"/>
    </row>
    <row r="153" spans="1:25" ht="15" x14ac:dyDescent="0.25">
      <c r="A153" s="11" t="s">
        <v>293</v>
      </c>
      <c r="B153" s="67" t="s">
        <v>88</v>
      </c>
      <c r="C153" s="67"/>
      <c r="D153" s="67"/>
      <c r="E153" s="18"/>
      <c r="F153" s="18"/>
      <c r="G153" s="18"/>
      <c r="H153" s="18"/>
      <c r="I153" s="18"/>
      <c r="J153" s="18"/>
      <c r="K153" s="18"/>
      <c r="L153" s="18"/>
      <c r="M153" s="18"/>
      <c r="N153" s="18"/>
      <c r="O153" s="18"/>
      <c r="P153" s="18"/>
      <c r="Q153" s="18"/>
      <c r="R153" s="18"/>
      <c r="S153" s="18"/>
      <c r="T153" s="18"/>
      <c r="U153" s="18"/>
      <c r="V153" s="18"/>
      <c r="W153" s="18"/>
      <c r="X153" s="14"/>
      <c r="Y153" s="14"/>
    </row>
    <row r="154" spans="1:25" ht="51" x14ac:dyDescent="0.25">
      <c r="A154" s="7" t="s">
        <v>294</v>
      </c>
      <c r="B154" s="5" t="s">
        <v>295</v>
      </c>
      <c r="C154" s="4">
        <v>1</v>
      </c>
      <c r="D154" s="5" t="s">
        <v>32</v>
      </c>
      <c r="E154" s="1">
        <v>2066000</v>
      </c>
      <c r="F154" s="9">
        <f>+ROUND(E154*19%,2)</f>
        <v>392540</v>
      </c>
      <c r="G154" s="10">
        <f>+E154+F154</f>
        <v>2458540</v>
      </c>
      <c r="H154" s="15"/>
      <c r="I154" s="16">
        <f t="shared" si="33"/>
        <v>0</v>
      </c>
      <c r="J154" s="15"/>
      <c r="K154" s="16">
        <f t="shared" si="26"/>
        <v>0</v>
      </c>
      <c r="L154" s="15"/>
      <c r="M154" s="16">
        <f t="shared" si="27"/>
        <v>0</v>
      </c>
      <c r="N154" s="15"/>
      <c r="O154" s="16">
        <f t="shared" si="28"/>
        <v>0</v>
      </c>
      <c r="P154" s="15"/>
      <c r="Q154" s="16">
        <f t="shared" si="29"/>
        <v>0</v>
      </c>
      <c r="R154" s="15"/>
      <c r="S154" s="16">
        <f t="shared" si="30"/>
        <v>0</v>
      </c>
      <c r="T154" s="15"/>
      <c r="U154" s="16">
        <f t="shared" si="31"/>
        <v>0</v>
      </c>
      <c r="V154" s="15"/>
      <c r="W154" s="16">
        <f t="shared" si="32"/>
        <v>0</v>
      </c>
      <c r="X154" s="14"/>
      <c r="Y154" s="14"/>
    </row>
    <row r="155" spans="1:25" ht="15" x14ac:dyDescent="0.25">
      <c r="A155" s="11" t="s">
        <v>296</v>
      </c>
      <c r="B155" s="67" t="s">
        <v>98</v>
      </c>
      <c r="C155" s="67"/>
      <c r="D155" s="67"/>
      <c r="E155" s="18"/>
      <c r="F155" s="18"/>
      <c r="G155" s="18"/>
      <c r="H155" s="18"/>
      <c r="I155" s="18"/>
      <c r="J155" s="18"/>
      <c r="K155" s="18"/>
      <c r="L155" s="18"/>
      <c r="M155" s="18"/>
      <c r="N155" s="18"/>
      <c r="O155" s="18"/>
      <c r="P155" s="18"/>
      <c r="Q155" s="18"/>
      <c r="R155" s="18"/>
      <c r="S155" s="18"/>
      <c r="T155" s="18"/>
      <c r="U155" s="18"/>
      <c r="V155" s="18"/>
      <c r="W155" s="18"/>
      <c r="X155" s="14"/>
      <c r="Y155" s="14"/>
    </row>
    <row r="156" spans="1:25" ht="76.5" x14ac:dyDescent="0.25">
      <c r="A156" s="7" t="s">
        <v>297</v>
      </c>
      <c r="B156" s="20" t="s">
        <v>298</v>
      </c>
      <c r="C156" s="4">
        <v>1</v>
      </c>
      <c r="D156" s="5" t="s">
        <v>32</v>
      </c>
      <c r="E156" s="1">
        <v>2066000</v>
      </c>
      <c r="F156" s="9">
        <f>+ROUND(E156*19%,2)</f>
        <v>392540</v>
      </c>
      <c r="G156" s="10">
        <f>+E156+F156</f>
        <v>2458540</v>
      </c>
      <c r="H156" s="15"/>
      <c r="I156" s="16">
        <f t="shared" si="33"/>
        <v>0</v>
      </c>
      <c r="J156" s="15"/>
      <c r="K156" s="16">
        <f t="shared" si="26"/>
        <v>0</v>
      </c>
      <c r="L156" s="15"/>
      <c r="M156" s="16">
        <f t="shared" si="27"/>
        <v>0</v>
      </c>
      <c r="N156" s="15"/>
      <c r="O156" s="16">
        <f t="shared" si="28"/>
        <v>0</v>
      </c>
      <c r="P156" s="15"/>
      <c r="Q156" s="16">
        <f t="shared" si="29"/>
        <v>0</v>
      </c>
      <c r="R156" s="15"/>
      <c r="S156" s="16">
        <f t="shared" si="30"/>
        <v>0</v>
      </c>
      <c r="T156" s="15"/>
      <c r="U156" s="16">
        <f t="shared" si="31"/>
        <v>0</v>
      </c>
      <c r="V156" s="15"/>
      <c r="W156" s="16">
        <f t="shared" si="32"/>
        <v>0</v>
      </c>
      <c r="X156" s="14"/>
      <c r="Y156" s="14"/>
    </row>
    <row r="157" spans="1:25" ht="15" x14ac:dyDescent="0.25">
      <c r="A157" s="11" t="s">
        <v>299</v>
      </c>
      <c r="B157" s="67" t="s">
        <v>118</v>
      </c>
      <c r="C157" s="67">
        <v>1</v>
      </c>
      <c r="D157" s="67" t="s">
        <v>32</v>
      </c>
      <c r="E157" s="18"/>
      <c r="F157" s="18"/>
      <c r="G157" s="18"/>
      <c r="H157" s="18"/>
      <c r="I157" s="18"/>
      <c r="J157" s="18"/>
      <c r="K157" s="18"/>
      <c r="L157" s="18"/>
      <c r="M157" s="18"/>
      <c r="N157" s="18"/>
      <c r="O157" s="18"/>
      <c r="P157" s="18"/>
      <c r="Q157" s="18"/>
      <c r="R157" s="18"/>
      <c r="S157" s="18"/>
      <c r="T157" s="18"/>
      <c r="U157" s="18"/>
      <c r="V157" s="18"/>
      <c r="W157" s="18"/>
      <c r="X157" s="14"/>
      <c r="Y157" s="14"/>
    </row>
    <row r="158" spans="1:25" ht="12.75" x14ac:dyDescent="0.25">
      <c r="A158" s="7" t="s">
        <v>300</v>
      </c>
      <c r="B158" s="20" t="s">
        <v>301</v>
      </c>
      <c r="C158" s="4">
        <v>1</v>
      </c>
      <c r="D158" s="5" t="s">
        <v>32</v>
      </c>
      <c r="E158" s="1">
        <v>1508000</v>
      </c>
      <c r="F158" s="9">
        <f>+ROUND(E158*19%,2)</f>
        <v>286520</v>
      </c>
      <c r="G158" s="10">
        <f>+E158+F158</f>
        <v>1794520</v>
      </c>
      <c r="H158" s="15"/>
      <c r="I158" s="16">
        <f t="shared" si="33"/>
        <v>0</v>
      </c>
      <c r="J158" s="15"/>
      <c r="K158" s="16">
        <f t="shared" si="26"/>
        <v>0</v>
      </c>
      <c r="L158" s="15"/>
      <c r="M158" s="16">
        <f t="shared" si="27"/>
        <v>0</v>
      </c>
      <c r="N158" s="15"/>
      <c r="O158" s="16">
        <f t="shared" si="28"/>
        <v>0</v>
      </c>
      <c r="P158" s="15"/>
      <c r="Q158" s="16">
        <f t="shared" si="29"/>
        <v>0</v>
      </c>
      <c r="R158" s="15"/>
      <c r="S158" s="16">
        <f t="shared" si="30"/>
        <v>0</v>
      </c>
      <c r="T158" s="15"/>
      <c r="U158" s="16">
        <f t="shared" si="31"/>
        <v>0</v>
      </c>
      <c r="V158" s="15"/>
      <c r="W158" s="16">
        <f t="shared" si="32"/>
        <v>0</v>
      </c>
      <c r="X158" s="14"/>
      <c r="Y158" s="14"/>
    </row>
    <row r="159" spans="1:25" ht="15" x14ac:dyDescent="0.25">
      <c r="A159" s="11">
        <v>6</v>
      </c>
      <c r="B159" s="60" t="s">
        <v>302</v>
      </c>
      <c r="C159" s="61"/>
      <c r="D159" s="62"/>
      <c r="E159" s="18"/>
      <c r="F159" s="18"/>
      <c r="G159" s="18"/>
      <c r="H159" s="18"/>
      <c r="I159" s="18"/>
      <c r="J159" s="18"/>
      <c r="K159" s="18"/>
      <c r="L159" s="18"/>
      <c r="M159" s="18"/>
      <c r="N159" s="18"/>
      <c r="O159" s="18"/>
      <c r="P159" s="18"/>
      <c r="Q159" s="18"/>
      <c r="R159" s="18"/>
      <c r="S159" s="18"/>
      <c r="T159" s="18"/>
      <c r="U159" s="18"/>
      <c r="V159" s="18"/>
      <c r="W159" s="18"/>
      <c r="X159" s="14"/>
      <c r="Y159" s="14"/>
    </row>
    <row r="160" spans="1:25" ht="15" x14ac:dyDescent="0.25">
      <c r="A160" s="11" t="s">
        <v>303</v>
      </c>
      <c r="B160" s="60" t="s">
        <v>36</v>
      </c>
      <c r="C160" s="61"/>
      <c r="D160" s="62"/>
      <c r="E160" s="18"/>
      <c r="F160" s="18"/>
      <c r="G160" s="18"/>
      <c r="H160" s="18"/>
      <c r="I160" s="18"/>
      <c r="J160" s="18"/>
      <c r="K160" s="18"/>
      <c r="L160" s="18"/>
      <c r="M160" s="18"/>
      <c r="N160" s="18"/>
      <c r="O160" s="18"/>
      <c r="P160" s="18"/>
      <c r="Q160" s="18"/>
      <c r="R160" s="18"/>
      <c r="S160" s="18"/>
      <c r="T160" s="18"/>
      <c r="U160" s="18"/>
      <c r="V160" s="18"/>
      <c r="W160" s="18"/>
      <c r="X160" s="14"/>
      <c r="Y160" s="14"/>
    </row>
    <row r="161" spans="1:25" ht="51" x14ac:dyDescent="0.25">
      <c r="A161" s="4" t="s">
        <v>304</v>
      </c>
      <c r="B161" s="5" t="s">
        <v>305</v>
      </c>
      <c r="C161" s="4">
        <v>1</v>
      </c>
      <c r="D161" s="5" t="s">
        <v>32</v>
      </c>
      <c r="E161" s="1">
        <v>5557000</v>
      </c>
      <c r="F161" s="9">
        <f t="shared" ref="F161:F167" si="34">+ROUND(E161*19%,2)</f>
        <v>1055830</v>
      </c>
      <c r="G161" s="10">
        <f t="shared" ref="G161:G167" si="35">+E161+F161</f>
        <v>6612830</v>
      </c>
      <c r="H161" s="15"/>
      <c r="I161" s="16">
        <f t="shared" si="33"/>
        <v>0</v>
      </c>
      <c r="J161" s="15"/>
      <c r="K161" s="16">
        <f t="shared" si="26"/>
        <v>0</v>
      </c>
      <c r="L161" s="15">
        <v>1</v>
      </c>
      <c r="M161" s="16">
        <f t="shared" si="27"/>
        <v>6612830</v>
      </c>
      <c r="N161" s="15"/>
      <c r="O161" s="16">
        <f t="shared" si="28"/>
        <v>0</v>
      </c>
      <c r="P161" s="15"/>
      <c r="Q161" s="16">
        <f t="shared" si="29"/>
        <v>0</v>
      </c>
      <c r="R161" s="15"/>
      <c r="S161" s="16">
        <f t="shared" si="30"/>
        <v>0</v>
      </c>
      <c r="T161" s="15"/>
      <c r="U161" s="16">
        <f t="shared" si="31"/>
        <v>0</v>
      </c>
      <c r="V161" s="15"/>
      <c r="W161" s="16">
        <f t="shared" si="32"/>
        <v>0</v>
      </c>
      <c r="X161" s="14"/>
      <c r="Y161" s="14"/>
    </row>
    <row r="162" spans="1:25" ht="63.75" x14ac:dyDescent="0.25">
      <c r="A162" s="4" t="s">
        <v>306</v>
      </c>
      <c r="B162" s="5" t="s">
        <v>307</v>
      </c>
      <c r="C162" s="4">
        <v>1</v>
      </c>
      <c r="D162" s="5" t="s">
        <v>32</v>
      </c>
      <c r="E162" s="1">
        <v>9572000</v>
      </c>
      <c r="F162" s="9">
        <f t="shared" si="34"/>
        <v>1818680</v>
      </c>
      <c r="G162" s="10">
        <f t="shared" si="35"/>
        <v>11390680</v>
      </c>
      <c r="H162" s="15"/>
      <c r="I162" s="16">
        <f t="shared" si="33"/>
        <v>0</v>
      </c>
      <c r="J162" s="15"/>
      <c r="K162" s="16">
        <f t="shared" si="26"/>
        <v>0</v>
      </c>
      <c r="L162" s="15"/>
      <c r="M162" s="16">
        <f t="shared" si="27"/>
        <v>0</v>
      </c>
      <c r="N162" s="15"/>
      <c r="O162" s="16">
        <f t="shared" si="28"/>
        <v>0</v>
      </c>
      <c r="P162" s="15"/>
      <c r="Q162" s="16">
        <f t="shared" si="29"/>
        <v>0</v>
      </c>
      <c r="R162" s="15"/>
      <c r="S162" s="16">
        <f t="shared" si="30"/>
        <v>0</v>
      </c>
      <c r="T162" s="15"/>
      <c r="U162" s="16">
        <f t="shared" si="31"/>
        <v>0</v>
      </c>
      <c r="V162" s="15"/>
      <c r="W162" s="16">
        <f t="shared" si="32"/>
        <v>0</v>
      </c>
      <c r="X162" s="14"/>
      <c r="Y162" s="14"/>
    </row>
    <row r="163" spans="1:25" ht="63.75" x14ac:dyDescent="0.25">
      <c r="A163" s="4" t="s">
        <v>308</v>
      </c>
      <c r="B163" s="5" t="s">
        <v>309</v>
      </c>
      <c r="C163" s="4">
        <v>1</v>
      </c>
      <c r="D163" s="5" t="s">
        <v>32</v>
      </c>
      <c r="E163" s="1">
        <v>2098000</v>
      </c>
      <c r="F163" s="9">
        <f t="shared" si="34"/>
        <v>398620</v>
      </c>
      <c r="G163" s="10">
        <f t="shared" si="35"/>
        <v>2496620</v>
      </c>
      <c r="H163" s="15"/>
      <c r="I163" s="16">
        <f t="shared" si="33"/>
        <v>0</v>
      </c>
      <c r="J163" s="15"/>
      <c r="K163" s="16">
        <f t="shared" si="26"/>
        <v>0</v>
      </c>
      <c r="L163" s="15">
        <v>1</v>
      </c>
      <c r="M163" s="16">
        <f t="shared" si="27"/>
        <v>2496620</v>
      </c>
      <c r="N163" s="15"/>
      <c r="O163" s="16">
        <f t="shared" si="28"/>
        <v>0</v>
      </c>
      <c r="P163" s="15"/>
      <c r="Q163" s="16">
        <f t="shared" si="29"/>
        <v>0</v>
      </c>
      <c r="R163" s="15"/>
      <c r="S163" s="16">
        <f t="shared" si="30"/>
        <v>0</v>
      </c>
      <c r="T163" s="15"/>
      <c r="U163" s="16">
        <f t="shared" si="31"/>
        <v>0</v>
      </c>
      <c r="V163" s="15"/>
      <c r="W163" s="16">
        <f t="shared" si="32"/>
        <v>0</v>
      </c>
      <c r="X163" s="14"/>
      <c r="Y163" s="14"/>
    </row>
    <row r="164" spans="1:25" ht="76.5" x14ac:dyDescent="0.25">
      <c r="A164" s="4" t="s">
        <v>310</v>
      </c>
      <c r="B164" s="5" t="s">
        <v>311</v>
      </c>
      <c r="C164" s="4">
        <v>1</v>
      </c>
      <c r="D164" s="5" t="s">
        <v>32</v>
      </c>
      <c r="E164" s="1">
        <v>5527000</v>
      </c>
      <c r="F164" s="9">
        <f t="shared" si="34"/>
        <v>1050130</v>
      </c>
      <c r="G164" s="10">
        <f t="shared" si="35"/>
        <v>6577130</v>
      </c>
      <c r="H164" s="15"/>
      <c r="I164" s="16">
        <f t="shared" si="33"/>
        <v>0</v>
      </c>
      <c r="J164" s="15"/>
      <c r="K164" s="16">
        <f t="shared" si="26"/>
        <v>0</v>
      </c>
      <c r="L164" s="15">
        <v>1</v>
      </c>
      <c r="M164" s="16">
        <f t="shared" si="27"/>
        <v>6577130</v>
      </c>
      <c r="N164" s="15"/>
      <c r="O164" s="16">
        <f t="shared" si="28"/>
        <v>0</v>
      </c>
      <c r="P164" s="15"/>
      <c r="Q164" s="16">
        <f t="shared" si="29"/>
        <v>0</v>
      </c>
      <c r="R164" s="15"/>
      <c r="S164" s="16">
        <f t="shared" si="30"/>
        <v>0</v>
      </c>
      <c r="T164" s="15"/>
      <c r="U164" s="16">
        <f t="shared" si="31"/>
        <v>0</v>
      </c>
      <c r="V164" s="15"/>
      <c r="W164" s="16">
        <f t="shared" si="32"/>
        <v>0</v>
      </c>
      <c r="X164" s="14"/>
      <c r="Y164" s="14"/>
    </row>
    <row r="165" spans="1:25" ht="63.75" x14ac:dyDescent="0.25">
      <c r="A165" s="4" t="s">
        <v>312</v>
      </c>
      <c r="B165" s="5" t="s">
        <v>313</v>
      </c>
      <c r="C165" s="4">
        <v>1</v>
      </c>
      <c r="D165" s="5" t="s">
        <v>32</v>
      </c>
      <c r="E165" s="1">
        <v>5606000</v>
      </c>
      <c r="F165" s="9">
        <f t="shared" si="34"/>
        <v>1065140</v>
      </c>
      <c r="G165" s="10">
        <f t="shared" si="35"/>
        <v>6671140</v>
      </c>
      <c r="H165" s="15"/>
      <c r="I165" s="16">
        <f t="shared" si="33"/>
        <v>0</v>
      </c>
      <c r="J165" s="15"/>
      <c r="K165" s="16">
        <f t="shared" si="26"/>
        <v>0</v>
      </c>
      <c r="L165" s="15">
        <v>1</v>
      </c>
      <c r="M165" s="16">
        <f t="shared" si="27"/>
        <v>6671140</v>
      </c>
      <c r="N165" s="15"/>
      <c r="O165" s="16">
        <f t="shared" si="28"/>
        <v>0</v>
      </c>
      <c r="P165" s="15"/>
      <c r="Q165" s="16">
        <f t="shared" si="29"/>
        <v>0</v>
      </c>
      <c r="R165" s="15"/>
      <c r="S165" s="16">
        <f t="shared" si="30"/>
        <v>0</v>
      </c>
      <c r="T165" s="15"/>
      <c r="U165" s="16">
        <f t="shared" si="31"/>
        <v>0</v>
      </c>
      <c r="V165" s="15"/>
      <c r="W165" s="16">
        <f t="shared" si="32"/>
        <v>0</v>
      </c>
      <c r="X165" s="14"/>
      <c r="Y165" s="14"/>
    </row>
    <row r="166" spans="1:25" ht="25.5" x14ac:dyDescent="0.25">
      <c r="A166" s="4" t="s">
        <v>314</v>
      </c>
      <c r="B166" s="5" t="s">
        <v>315</v>
      </c>
      <c r="C166" s="4">
        <v>1</v>
      </c>
      <c r="D166" s="5" t="s">
        <v>32</v>
      </c>
      <c r="E166" s="1">
        <v>342000</v>
      </c>
      <c r="F166" s="9">
        <f t="shared" si="34"/>
        <v>64980</v>
      </c>
      <c r="G166" s="10">
        <f t="shared" si="35"/>
        <v>406980</v>
      </c>
      <c r="H166" s="15"/>
      <c r="I166" s="16">
        <f t="shared" si="33"/>
        <v>0</v>
      </c>
      <c r="J166" s="15"/>
      <c r="K166" s="16">
        <f t="shared" si="26"/>
        <v>0</v>
      </c>
      <c r="L166" s="15">
        <v>1</v>
      </c>
      <c r="M166" s="16">
        <f t="shared" si="27"/>
        <v>406980</v>
      </c>
      <c r="N166" s="15"/>
      <c r="O166" s="16">
        <f t="shared" si="28"/>
        <v>0</v>
      </c>
      <c r="P166" s="15"/>
      <c r="Q166" s="16">
        <f t="shared" si="29"/>
        <v>0</v>
      </c>
      <c r="R166" s="15"/>
      <c r="S166" s="16">
        <f t="shared" si="30"/>
        <v>0</v>
      </c>
      <c r="T166" s="15"/>
      <c r="U166" s="16">
        <f t="shared" si="31"/>
        <v>0</v>
      </c>
      <c r="V166" s="15"/>
      <c r="W166" s="16">
        <f t="shared" si="32"/>
        <v>0</v>
      </c>
      <c r="X166" s="14"/>
      <c r="Y166" s="14"/>
    </row>
    <row r="167" spans="1:25" ht="38.25" x14ac:dyDescent="0.25">
      <c r="A167" s="4" t="s">
        <v>316</v>
      </c>
      <c r="B167" s="5" t="s">
        <v>317</v>
      </c>
      <c r="C167" s="4">
        <v>1</v>
      </c>
      <c r="D167" s="5" t="s">
        <v>32</v>
      </c>
      <c r="E167" s="1">
        <v>607000</v>
      </c>
      <c r="F167" s="9">
        <f t="shared" si="34"/>
        <v>115330</v>
      </c>
      <c r="G167" s="10">
        <f t="shared" si="35"/>
        <v>722330</v>
      </c>
      <c r="H167" s="15"/>
      <c r="I167" s="16">
        <f t="shared" si="33"/>
        <v>0</v>
      </c>
      <c r="J167" s="15"/>
      <c r="K167" s="16">
        <f t="shared" si="26"/>
        <v>0</v>
      </c>
      <c r="L167" s="15">
        <v>1</v>
      </c>
      <c r="M167" s="16">
        <f t="shared" si="27"/>
        <v>722330</v>
      </c>
      <c r="N167" s="15"/>
      <c r="O167" s="16">
        <f t="shared" si="28"/>
        <v>0</v>
      </c>
      <c r="P167" s="15"/>
      <c r="Q167" s="16">
        <f t="shared" si="29"/>
        <v>0</v>
      </c>
      <c r="R167" s="15"/>
      <c r="S167" s="16">
        <f t="shared" si="30"/>
        <v>0</v>
      </c>
      <c r="T167" s="15"/>
      <c r="U167" s="16">
        <f t="shared" si="31"/>
        <v>0</v>
      </c>
      <c r="V167" s="15"/>
      <c r="W167" s="16">
        <f t="shared" si="32"/>
        <v>0</v>
      </c>
      <c r="X167" s="14"/>
      <c r="Y167" s="14"/>
    </row>
    <row r="168" spans="1:25" ht="15" x14ac:dyDescent="0.25">
      <c r="A168" s="11" t="s">
        <v>318</v>
      </c>
      <c r="B168" s="60" t="s">
        <v>50</v>
      </c>
      <c r="C168" s="61"/>
      <c r="D168" s="62"/>
      <c r="E168" s="18"/>
      <c r="F168" s="18"/>
      <c r="G168" s="18"/>
      <c r="H168" s="18"/>
      <c r="I168" s="18"/>
      <c r="J168" s="18"/>
      <c r="K168" s="18"/>
      <c r="L168" s="18"/>
      <c r="M168" s="18"/>
      <c r="N168" s="18"/>
      <c r="O168" s="18"/>
      <c r="P168" s="18"/>
      <c r="Q168" s="18"/>
      <c r="R168" s="18"/>
      <c r="S168" s="18"/>
      <c r="T168" s="18"/>
      <c r="U168" s="18"/>
      <c r="V168" s="18"/>
      <c r="W168" s="18"/>
      <c r="X168" s="14"/>
      <c r="Y168" s="14"/>
    </row>
    <row r="169" spans="1:25" ht="51" x14ac:dyDescent="0.25">
      <c r="A169" s="4" t="s">
        <v>319</v>
      </c>
      <c r="B169" s="5" t="s">
        <v>320</v>
      </c>
      <c r="C169" s="4">
        <v>1</v>
      </c>
      <c r="D169" s="5" t="s">
        <v>32</v>
      </c>
      <c r="E169" s="1">
        <v>1738000</v>
      </c>
      <c r="F169" s="9">
        <f t="shared" ref="F169:F174" si="36">+ROUND(E169*19%,2)</f>
        <v>330220</v>
      </c>
      <c r="G169" s="10">
        <f t="shared" ref="G169:G174" si="37">+E169+F169</f>
        <v>2068220</v>
      </c>
      <c r="H169" s="15"/>
      <c r="I169" s="16">
        <f t="shared" si="33"/>
        <v>0</v>
      </c>
      <c r="J169" s="15"/>
      <c r="K169" s="16">
        <f t="shared" si="26"/>
        <v>0</v>
      </c>
      <c r="L169" s="15"/>
      <c r="M169" s="16">
        <f t="shared" si="27"/>
        <v>0</v>
      </c>
      <c r="N169" s="15"/>
      <c r="O169" s="16">
        <f t="shared" si="28"/>
        <v>0</v>
      </c>
      <c r="P169" s="15"/>
      <c r="Q169" s="16">
        <f t="shared" si="29"/>
        <v>0</v>
      </c>
      <c r="R169" s="15"/>
      <c r="S169" s="16">
        <f t="shared" si="30"/>
        <v>0</v>
      </c>
      <c r="T169" s="15"/>
      <c r="U169" s="16">
        <f t="shared" si="31"/>
        <v>0</v>
      </c>
      <c r="V169" s="15"/>
      <c r="W169" s="16">
        <f t="shared" si="32"/>
        <v>0</v>
      </c>
      <c r="X169" s="14"/>
      <c r="Y169" s="14"/>
    </row>
    <row r="170" spans="1:25" ht="63.75" x14ac:dyDescent="0.25">
      <c r="A170" s="4" t="s">
        <v>321</v>
      </c>
      <c r="B170" s="5" t="s">
        <v>322</v>
      </c>
      <c r="C170" s="4">
        <v>1</v>
      </c>
      <c r="D170" s="5" t="s">
        <v>32</v>
      </c>
      <c r="E170" s="1">
        <v>1488000</v>
      </c>
      <c r="F170" s="9">
        <f t="shared" si="36"/>
        <v>282720</v>
      </c>
      <c r="G170" s="10">
        <f t="shared" si="37"/>
        <v>1770720</v>
      </c>
      <c r="H170" s="15"/>
      <c r="I170" s="16">
        <f t="shared" si="33"/>
        <v>0</v>
      </c>
      <c r="J170" s="15"/>
      <c r="K170" s="16">
        <f t="shared" si="26"/>
        <v>0</v>
      </c>
      <c r="L170" s="15"/>
      <c r="M170" s="16">
        <f t="shared" si="27"/>
        <v>0</v>
      </c>
      <c r="N170" s="15"/>
      <c r="O170" s="16">
        <f t="shared" si="28"/>
        <v>0</v>
      </c>
      <c r="P170" s="15"/>
      <c r="Q170" s="16">
        <f t="shared" si="29"/>
        <v>0</v>
      </c>
      <c r="R170" s="15"/>
      <c r="S170" s="16">
        <f t="shared" si="30"/>
        <v>0</v>
      </c>
      <c r="T170" s="15"/>
      <c r="U170" s="16">
        <f t="shared" si="31"/>
        <v>0</v>
      </c>
      <c r="V170" s="15"/>
      <c r="W170" s="16">
        <f t="shared" si="32"/>
        <v>0</v>
      </c>
      <c r="X170" s="14"/>
      <c r="Y170" s="14"/>
    </row>
    <row r="171" spans="1:25" ht="63.75" x14ac:dyDescent="0.25">
      <c r="A171" s="4" t="s">
        <v>323</v>
      </c>
      <c r="B171" s="5" t="s">
        <v>309</v>
      </c>
      <c r="C171" s="4">
        <v>1</v>
      </c>
      <c r="D171" s="5" t="s">
        <v>32</v>
      </c>
      <c r="E171" s="1">
        <v>2105000</v>
      </c>
      <c r="F171" s="9">
        <f t="shared" si="36"/>
        <v>399950</v>
      </c>
      <c r="G171" s="10">
        <f t="shared" si="37"/>
        <v>2504950</v>
      </c>
      <c r="H171" s="15"/>
      <c r="I171" s="16">
        <f t="shared" si="33"/>
        <v>0</v>
      </c>
      <c r="J171" s="15"/>
      <c r="K171" s="16">
        <f t="shared" si="26"/>
        <v>0</v>
      </c>
      <c r="L171" s="15">
        <v>1</v>
      </c>
      <c r="M171" s="16">
        <f t="shared" si="27"/>
        <v>2504950</v>
      </c>
      <c r="N171" s="15"/>
      <c r="O171" s="16">
        <f t="shared" si="28"/>
        <v>0</v>
      </c>
      <c r="P171" s="15"/>
      <c r="Q171" s="16">
        <f t="shared" si="29"/>
        <v>0</v>
      </c>
      <c r="R171" s="15"/>
      <c r="S171" s="16">
        <f t="shared" si="30"/>
        <v>0</v>
      </c>
      <c r="T171" s="15"/>
      <c r="U171" s="16">
        <f t="shared" si="31"/>
        <v>0</v>
      </c>
      <c r="V171" s="15"/>
      <c r="W171" s="16">
        <f t="shared" si="32"/>
        <v>0</v>
      </c>
      <c r="X171" s="14"/>
      <c r="Y171" s="14"/>
    </row>
    <row r="172" spans="1:25" ht="76.5" x14ac:dyDescent="0.25">
      <c r="A172" s="4" t="s">
        <v>324</v>
      </c>
      <c r="B172" s="5" t="s">
        <v>311</v>
      </c>
      <c r="C172" s="4">
        <v>1</v>
      </c>
      <c r="D172" s="5" t="s">
        <v>32</v>
      </c>
      <c r="E172" s="1">
        <v>2368000</v>
      </c>
      <c r="F172" s="9">
        <f t="shared" si="36"/>
        <v>449920</v>
      </c>
      <c r="G172" s="10">
        <f t="shared" si="37"/>
        <v>2817920</v>
      </c>
      <c r="H172" s="15"/>
      <c r="I172" s="16">
        <f t="shared" si="33"/>
        <v>0</v>
      </c>
      <c r="J172" s="15"/>
      <c r="K172" s="16">
        <f t="shared" si="26"/>
        <v>0</v>
      </c>
      <c r="L172" s="15">
        <v>1</v>
      </c>
      <c r="M172" s="16">
        <f t="shared" si="27"/>
        <v>2817920</v>
      </c>
      <c r="N172" s="15"/>
      <c r="O172" s="16">
        <f t="shared" si="28"/>
        <v>0</v>
      </c>
      <c r="P172" s="15"/>
      <c r="Q172" s="16">
        <f t="shared" si="29"/>
        <v>0</v>
      </c>
      <c r="R172" s="15"/>
      <c r="S172" s="16">
        <f t="shared" si="30"/>
        <v>0</v>
      </c>
      <c r="T172" s="15"/>
      <c r="U172" s="16">
        <f t="shared" si="31"/>
        <v>0</v>
      </c>
      <c r="V172" s="15"/>
      <c r="W172" s="16">
        <f t="shared" si="32"/>
        <v>0</v>
      </c>
      <c r="X172" s="14"/>
      <c r="Y172" s="14"/>
    </row>
    <row r="173" spans="1:25" ht="63.75" x14ac:dyDescent="0.25">
      <c r="A173" s="4" t="s">
        <v>325</v>
      </c>
      <c r="B173" s="5" t="s">
        <v>313</v>
      </c>
      <c r="C173" s="4">
        <v>1</v>
      </c>
      <c r="D173" s="5" t="s">
        <v>32</v>
      </c>
      <c r="E173" s="1">
        <v>1669000</v>
      </c>
      <c r="F173" s="9">
        <f t="shared" si="36"/>
        <v>317110</v>
      </c>
      <c r="G173" s="10">
        <f t="shared" si="37"/>
        <v>1986110</v>
      </c>
      <c r="H173" s="15"/>
      <c r="I173" s="16">
        <f t="shared" si="33"/>
        <v>0</v>
      </c>
      <c r="J173" s="15"/>
      <c r="K173" s="16">
        <f t="shared" si="26"/>
        <v>0</v>
      </c>
      <c r="L173" s="15">
        <v>1</v>
      </c>
      <c r="M173" s="16">
        <f t="shared" si="27"/>
        <v>1986110</v>
      </c>
      <c r="N173" s="15"/>
      <c r="O173" s="16">
        <f t="shared" si="28"/>
        <v>0</v>
      </c>
      <c r="P173" s="15"/>
      <c r="Q173" s="16">
        <f t="shared" si="29"/>
        <v>0</v>
      </c>
      <c r="R173" s="15"/>
      <c r="S173" s="16">
        <f t="shared" si="30"/>
        <v>0</v>
      </c>
      <c r="T173" s="15"/>
      <c r="U173" s="16">
        <f t="shared" si="31"/>
        <v>0</v>
      </c>
      <c r="V173" s="15"/>
      <c r="W173" s="16">
        <f t="shared" si="32"/>
        <v>0</v>
      </c>
      <c r="X173" s="14"/>
      <c r="Y173" s="14"/>
    </row>
    <row r="174" spans="1:25" ht="25.5" x14ac:dyDescent="0.25">
      <c r="A174" s="4" t="s">
        <v>326</v>
      </c>
      <c r="B174" s="5" t="s">
        <v>315</v>
      </c>
      <c r="C174" s="4">
        <v>1</v>
      </c>
      <c r="D174" s="5" t="s">
        <v>32</v>
      </c>
      <c r="E174" s="1">
        <v>342000</v>
      </c>
      <c r="F174" s="9">
        <f t="shared" si="36"/>
        <v>64980</v>
      </c>
      <c r="G174" s="10">
        <f t="shared" si="37"/>
        <v>406980</v>
      </c>
      <c r="H174" s="15"/>
      <c r="I174" s="16">
        <f t="shared" si="33"/>
        <v>0</v>
      </c>
      <c r="J174" s="15"/>
      <c r="K174" s="16">
        <f t="shared" si="26"/>
        <v>0</v>
      </c>
      <c r="L174" s="15">
        <v>1</v>
      </c>
      <c r="M174" s="16">
        <f t="shared" si="27"/>
        <v>406980</v>
      </c>
      <c r="N174" s="15"/>
      <c r="O174" s="16">
        <f t="shared" si="28"/>
        <v>0</v>
      </c>
      <c r="P174" s="15"/>
      <c r="Q174" s="16">
        <f t="shared" si="29"/>
        <v>0</v>
      </c>
      <c r="R174" s="15"/>
      <c r="S174" s="16">
        <f t="shared" si="30"/>
        <v>0</v>
      </c>
      <c r="T174" s="15"/>
      <c r="U174" s="16">
        <f t="shared" si="31"/>
        <v>0</v>
      </c>
      <c r="V174" s="15"/>
      <c r="W174" s="16">
        <f t="shared" si="32"/>
        <v>0</v>
      </c>
      <c r="X174" s="14"/>
      <c r="Y174" s="14"/>
    </row>
    <row r="175" spans="1:25" ht="15" x14ac:dyDescent="0.25">
      <c r="A175" s="11" t="s">
        <v>327</v>
      </c>
      <c r="B175" s="60" t="s">
        <v>67</v>
      </c>
      <c r="C175" s="61"/>
      <c r="D175" s="62"/>
      <c r="E175" s="18"/>
      <c r="F175" s="18"/>
      <c r="G175" s="18"/>
      <c r="H175" s="18"/>
      <c r="I175" s="18"/>
      <c r="J175" s="18"/>
      <c r="K175" s="18"/>
      <c r="L175" s="18"/>
      <c r="M175" s="18"/>
      <c r="N175" s="18"/>
      <c r="O175" s="18"/>
      <c r="P175" s="18"/>
      <c r="Q175" s="18"/>
      <c r="R175" s="18"/>
      <c r="S175" s="18"/>
      <c r="T175" s="18"/>
      <c r="U175" s="18"/>
      <c r="V175" s="18"/>
      <c r="W175" s="18"/>
      <c r="X175" s="14"/>
      <c r="Y175" s="14"/>
    </row>
    <row r="176" spans="1:25" ht="51" x14ac:dyDescent="0.25">
      <c r="A176" s="4" t="s">
        <v>328</v>
      </c>
      <c r="B176" s="5" t="s">
        <v>305</v>
      </c>
      <c r="C176" s="4">
        <v>1</v>
      </c>
      <c r="D176" s="5" t="s">
        <v>32</v>
      </c>
      <c r="E176" s="1">
        <v>1738000</v>
      </c>
      <c r="F176" s="9">
        <f t="shared" ref="F176:F181" si="38">+ROUND(E176*19%,2)</f>
        <v>330220</v>
      </c>
      <c r="G176" s="10">
        <f t="shared" ref="G176:G181" si="39">+E176+F176</f>
        <v>2068220</v>
      </c>
      <c r="H176" s="15"/>
      <c r="I176" s="16">
        <f t="shared" si="33"/>
        <v>0</v>
      </c>
      <c r="J176" s="15"/>
      <c r="K176" s="16">
        <f t="shared" si="26"/>
        <v>0</v>
      </c>
      <c r="L176" s="15"/>
      <c r="M176" s="16">
        <f t="shared" si="27"/>
        <v>0</v>
      </c>
      <c r="N176" s="15"/>
      <c r="O176" s="16">
        <f t="shared" si="28"/>
        <v>0</v>
      </c>
      <c r="P176" s="15"/>
      <c r="Q176" s="16">
        <f t="shared" si="29"/>
        <v>0</v>
      </c>
      <c r="R176" s="15"/>
      <c r="S176" s="16">
        <f t="shared" si="30"/>
        <v>0</v>
      </c>
      <c r="T176" s="15"/>
      <c r="U176" s="16">
        <f t="shared" si="31"/>
        <v>0</v>
      </c>
      <c r="V176" s="15"/>
      <c r="W176" s="16">
        <f t="shared" si="32"/>
        <v>0</v>
      </c>
      <c r="X176" s="14"/>
      <c r="Y176" s="14"/>
    </row>
    <row r="177" spans="1:25" ht="63.75" x14ac:dyDescent="0.25">
      <c r="A177" s="4" t="s">
        <v>329</v>
      </c>
      <c r="B177" s="5" t="s">
        <v>330</v>
      </c>
      <c r="C177" s="4">
        <v>1</v>
      </c>
      <c r="D177" s="5" t="s">
        <v>32</v>
      </c>
      <c r="E177" s="1">
        <v>1828000</v>
      </c>
      <c r="F177" s="9">
        <f t="shared" si="38"/>
        <v>347320</v>
      </c>
      <c r="G177" s="10">
        <f t="shared" si="39"/>
        <v>2175320</v>
      </c>
      <c r="H177" s="15"/>
      <c r="I177" s="16">
        <f t="shared" si="33"/>
        <v>0</v>
      </c>
      <c r="J177" s="15"/>
      <c r="K177" s="16">
        <f t="shared" si="26"/>
        <v>0</v>
      </c>
      <c r="L177" s="15"/>
      <c r="M177" s="16">
        <f t="shared" si="27"/>
        <v>0</v>
      </c>
      <c r="N177" s="15"/>
      <c r="O177" s="16">
        <f t="shared" si="28"/>
        <v>0</v>
      </c>
      <c r="P177" s="15"/>
      <c r="Q177" s="16">
        <f t="shared" si="29"/>
        <v>0</v>
      </c>
      <c r="R177" s="15"/>
      <c r="S177" s="16">
        <f t="shared" si="30"/>
        <v>0</v>
      </c>
      <c r="T177" s="15"/>
      <c r="U177" s="16">
        <f t="shared" si="31"/>
        <v>0</v>
      </c>
      <c r="V177" s="15"/>
      <c r="W177" s="16">
        <f t="shared" si="32"/>
        <v>0</v>
      </c>
      <c r="X177" s="14"/>
      <c r="Y177" s="14"/>
    </row>
    <row r="178" spans="1:25" ht="63.75" x14ac:dyDescent="0.25">
      <c r="A178" s="4" t="s">
        <v>331</v>
      </c>
      <c r="B178" s="5" t="s">
        <v>309</v>
      </c>
      <c r="C178" s="4">
        <v>1</v>
      </c>
      <c r="D178" s="5" t="s">
        <v>32</v>
      </c>
      <c r="E178" s="1">
        <v>897000</v>
      </c>
      <c r="F178" s="9">
        <f t="shared" si="38"/>
        <v>170430</v>
      </c>
      <c r="G178" s="10">
        <f t="shared" si="39"/>
        <v>1067430</v>
      </c>
      <c r="H178" s="15"/>
      <c r="I178" s="16">
        <f t="shared" si="33"/>
        <v>0</v>
      </c>
      <c r="J178" s="15"/>
      <c r="K178" s="16">
        <f t="shared" si="26"/>
        <v>0</v>
      </c>
      <c r="L178" s="15"/>
      <c r="M178" s="16">
        <f t="shared" si="27"/>
        <v>0</v>
      </c>
      <c r="N178" s="15"/>
      <c r="O178" s="16">
        <f t="shared" si="28"/>
        <v>0</v>
      </c>
      <c r="P178" s="15"/>
      <c r="Q178" s="16">
        <f t="shared" si="29"/>
        <v>0</v>
      </c>
      <c r="R178" s="15"/>
      <c r="S178" s="16">
        <f t="shared" si="30"/>
        <v>0</v>
      </c>
      <c r="T178" s="15"/>
      <c r="U178" s="16">
        <f t="shared" si="31"/>
        <v>0</v>
      </c>
      <c r="V178" s="15"/>
      <c r="W178" s="16">
        <f t="shared" si="32"/>
        <v>0</v>
      </c>
      <c r="X178" s="14"/>
      <c r="Y178" s="14"/>
    </row>
    <row r="179" spans="1:25" ht="76.5" x14ac:dyDescent="0.25">
      <c r="A179" s="4" t="s">
        <v>332</v>
      </c>
      <c r="B179" s="5" t="s">
        <v>311</v>
      </c>
      <c r="C179" s="4">
        <v>1</v>
      </c>
      <c r="D179" s="5" t="s">
        <v>32</v>
      </c>
      <c r="E179" s="1">
        <v>2252000</v>
      </c>
      <c r="F179" s="9">
        <f t="shared" si="38"/>
        <v>427880</v>
      </c>
      <c r="G179" s="10">
        <f t="shared" si="39"/>
        <v>2679880</v>
      </c>
      <c r="H179" s="15"/>
      <c r="I179" s="16">
        <f t="shared" si="33"/>
        <v>0</v>
      </c>
      <c r="J179" s="15"/>
      <c r="K179" s="16">
        <f t="shared" si="26"/>
        <v>0</v>
      </c>
      <c r="L179" s="15"/>
      <c r="M179" s="16">
        <f t="shared" si="27"/>
        <v>0</v>
      </c>
      <c r="N179" s="15"/>
      <c r="O179" s="16">
        <f t="shared" si="28"/>
        <v>0</v>
      </c>
      <c r="P179" s="15"/>
      <c r="Q179" s="16">
        <f t="shared" si="29"/>
        <v>0</v>
      </c>
      <c r="R179" s="15"/>
      <c r="S179" s="16">
        <f t="shared" si="30"/>
        <v>0</v>
      </c>
      <c r="T179" s="15"/>
      <c r="U179" s="16">
        <f t="shared" si="31"/>
        <v>0</v>
      </c>
      <c r="V179" s="15"/>
      <c r="W179" s="16">
        <f t="shared" si="32"/>
        <v>0</v>
      </c>
      <c r="X179" s="14"/>
      <c r="Y179" s="14"/>
    </row>
    <row r="180" spans="1:25" ht="63.75" x14ac:dyDescent="0.25">
      <c r="A180" s="4" t="s">
        <v>333</v>
      </c>
      <c r="B180" s="5" t="s">
        <v>313</v>
      </c>
      <c r="C180" s="4">
        <v>1</v>
      </c>
      <c r="D180" s="5" t="s">
        <v>32</v>
      </c>
      <c r="E180" s="1">
        <v>2064000</v>
      </c>
      <c r="F180" s="9">
        <f t="shared" si="38"/>
        <v>392160</v>
      </c>
      <c r="G180" s="10">
        <f t="shared" si="39"/>
        <v>2456160</v>
      </c>
      <c r="H180" s="15"/>
      <c r="I180" s="16">
        <f t="shared" si="33"/>
        <v>0</v>
      </c>
      <c r="J180" s="15"/>
      <c r="K180" s="16">
        <f t="shared" si="26"/>
        <v>0</v>
      </c>
      <c r="L180" s="15"/>
      <c r="M180" s="16">
        <f t="shared" si="27"/>
        <v>0</v>
      </c>
      <c r="N180" s="15"/>
      <c r="O180" s="16">
        <f t="shared" si="28"/>
        <v>0</v>
      </c>
      <c r="P180" s="15"/>
      <c r="Q180" s="16">
        <f t="shared" si="29"/>
        <v>0</v>
      </c>
      <c r="R180" s="15"/>
      <c r="S180" s="16">
        <f t="shared" si="30"/>
        <v>0</v>
      </c>
      <c r="T180" s="15"/>
      <c r="U180" s="16">
        <f t="shared" si="31"/>
        <v>0</v>
      </c>
      <c r="V180" s="15"/>
      <c r="W180" s="16">
        <f t="shared" si="32"/>
        <v>0</v>
      </c>
      <c r="X180" s="14"/>
      <c r="Y180" s="14"/>
    </row>
    <row r="181" spans="1:25" ht="25.5" x14ac:dyDescent="0.25">
      <c r="A181" s="4" t="s">
        <v>334</v>
      </c>
      <c r="B181" s="5" t="s">
        <v>315</v>
      </c>
      <c r="C181" s="4">
        <v>1</v>
      </c>
      <c r="D181" s="5" t="s">
        <v>32</v>
      </c>
      <c r="E181" s="1">
        <v>342000</v>
      </c>
      <c r="F181" s="9">
        <f t="shared" si="38"/>
        <v>64980</v>
      </c>
      <c r="G181" s="10">
        <f t="shared" si="39"/>
        <v>406980</v>
      </c>
      <c r="H181" s="15"/>
      <c r="I181" s="16">
        <f t="shared" si="33"/>
        <v>0</v>
      </c>
      <c r="J181" s="15"/>
      <c r="K181" s="16">
        <f t="shared" si="26"/>
        <v>0</v>
      </c>
      <c r="L181" s="15"/>
      <c r="M181" s="16">
        <f t="shared" si="27"/>
        <v>0</v>
      </c>
      <c r="N181" s="15"/>
      <c r="O181" s="16">
        <f t="shared" si="28"/>
        <v>0</v>
      </c>
      <c r="P181" s="15"/>
      <c r="Q181" s="16">
        <f t="shared" si="29"/>
        <v>0</v>
      </c>
      <c r="R181" s="15"/>
      <c r="S181" s="16">
        <f t="shared" si="30"/>
        <v>0</v>
      </c>
      <c r="T181" s="15"/>
      <c r="U181" s="16">
        <f t="shared" si="31"/>
        <v>0</v>
      </c>
      <c r="V181" s="15"/>
      <c r="W181" s="16">
        <f t="shared" si="32"/>
        <v>0</v>
      </c>
      <c r="X181" s="14"/>
      <c r="Y181" s="14"/>
    </row>
    <row r="182" spans="1:25" ht="15" x14ac:dyDescent="0.25">
      <c r="A182" s="11" t="s">
        <v>335</v>
      </c>
      <c r="B182" s="60" t="s">
        <v>76</v>
      </c>
      <c r="C182" s="61"/>
      <c r="D182" s="62"/>
      <c r="E182" s="18"/>
      <c r="F182" s="18"/>
      <c r="G182" s="18"/>
      <c r="H182" s="18"/>
      <c r="I182" s="18"/>
      <c r="J182" s="18"/>
      <c r="K182" s="18"/>
      <c r="L182" s="18"/>
      <c r="M182" s="18"/>
      <c r="N182" s="18"/>
      <c r="O182" s="18"/>
      <c r="P182" s="18"/>
      <c r="Q182" s="18"/>
      <c r="R182" s="18"/>
      <c r="S182" s="18"/>
      <c r="T182" s="18"/>
      <c r="U182" s="18"/>
      <c r="V182" s="18"/>
      <c r="W182" s="18"/>
      <c r="X182" s="14"/>
      <c r="Y182" s="14"/>
    </row>
    <row r="183" spans="1:25" ht="25.5" x14ac:dyDescent="0.25">
      <c r="A183" s="4" t="s">
        <v>336</v>
      </c>
      <c r="B183" s="5" t="s">
        <v>337</v>
      </c>
      <c r="C183" s="4">
        <v>1</v>
      </c>
      <c r="D183" s="5" t="s">
        <v>32</v>
      </c>
      <c r="E183" s="1">
        <v>905000</v>
      </c>
      <c r="F183" s="9">
        <f>+ROUND(E183*19%,2)</f>
        <v>171950</v>
      </c>
      <c r="G183" s="10">
        <f>+E183+F183</f>
        <v>1076950</v>
      </c>
      <c r="H183" s="15"/>
      <c r="I183" s="16">
        <f t="shared" si="33"/>
        <v>0</v>
      </c>
      <c r="J183" s="15"/>
      <c r="K183" s="16">
        <f t="shared" si="26"/>
        <v>0</v>
      </c>
      <c r="L183" s="15"/>
      <c r="M183" s="16">
        <f t="shared" si="27"/>
        <v>0</v>
      </c>
      <c r="N183" s="15"/>
      <c r="O183" s="16">
        <f t="shared" si="28"/>
        <v>0</v>
      </c>
      <c r="P183" s="15"/>
      <c r="Q183" s="16">
        <f t="shared" si="29"/>
        <v>0</v>
      </c>
      <c r="R183" s="15"/>
      <c r="S183" s="16">
        <f t="shared" si="30"/>
        <v>0</v>
      </c>
      <c r="T183" s="15"/>
      <c r="U183" s="16">
        <f t="shared" si="31"/>
        <v>0</v>
      </c>
      <c r="V183" s="15"/>
      <c r="W183" s="16">
        <f t="shared" si="32"/>
        <v>0</v>
      </c>
      <c r="X183" s="14"/>
      <c r="Y183" s="14"/>
    </row>
    <row r="184" spans="1:25" ht="63.75" x14ac:dyDescent="0.25">
      <c r="A184" s="4" t="s">
        <v>338</v>
      </c>
      <c r="B184" s="5" t="s">
        <v>339</v>
      </c>
      <c r="C184" s="4">
        <v>1</v>
      </c>
      <c r="D184" s="5" t="s">
        <v>32</v>
      </c>
      <c r="E184" s="1">
        <v>2145000</v>
      </c>
      <c r="F184" s="9">
        <f>+ROUND(E184*19%,2)</f>
        <v>407550</v>
      </c>
      <c r="G184" s="10">
        <f>+E184+F184</f>
        <v>2552550</v>
      </c>
      <c r="H184" s="15"/>
      <c r="I184" s="16">
        <f t="shared" si="33"/>
        <v>0</v>
      </c>
      <c r="J184" s="15"/>
      <c r="K184" s="16">
        <f t="shared" si="26"/>
        <v>0</v>
      </c>
      <c r="L184" s="15"/>
      <c r="M184" s="16">
        <f t="shared" si="27"/>
        <v>0</v>
      </c>
      <c r="N184" s="15"/>
      <c r="O184" s="16">
        <f t="shared" si="28"/>
        <v>0</v>
      </c>
      <c r="P184" s="15"/>
      <c r="Q184" s="16">
        <f t="shared" si="29"/>
        <v>0</v>
      </c>
      <c r="R184" s="15"/>
      <c r="S184" s="16">
        <f t="shared" si="30"/>
        <v>0</v>
      </c>
      <c r="T184" s="15"/>
      <c r="U184" s="16">
        <f t="shared" si="31"/>
        <v>0</v>
      </c>
      <c r="V184" s="15"/>
      <c r="W184" s="16">
        <f t="shared" si="32"/>
        <v>0</v>
      </c>
      <c r="X184" s="14"/>
      <c r="Y184" s="14"/>
    </row>
    <row r="185" spans="1:25" ht="25.5" x14ac:dyDescent="0.25">
      <c r="A185" s="4" t="s">
        <v>340</v>
      </c>
      <c r="B185" s="5" t="s">
        <v>341</v>
      </c>
      <c r="C185" s="4">
        <v>1</v>
      </c>
      <c r="D185" s="5" t="s">
        <v>32</v>
      </c>
      <c r="E185" s="1">
        <v>440000</v>
      </c>
      <c r="F185" s="9">
        <f>+ROUND(E185*19%,2)</f>
        <v>83600</v>
      </c>
      <c r="G185" s="10">
        <f>+E185+F185</f>
        <v>523600</v>
      </c>
      <c r="H185" s="15"/>
      <c r="I185" s="16">
        <f t="shared" si="33"/>
        <v>0</v>
      </c>
      <c r="J185" s="15"/>
      <c r="K185" s="16">
        <f t="shared" si="26"/>
        <v>0</v>
      </c>
      <c r="L185" s="15"/>
      <c r="M185" s="16">
        <f t="shared" si="27"/>
        <v>0</v>
      </c>
      <c r="N185" s="15"/>
      <c r="O185" s="16">
        <f t="shared" si="28"/>
        <v>0</v>
      </c>
      <c r="P185" s="15"/>
      <c r="Q185" s="16">
        <f t="shared" si="29"/>
        <v>0</v>
      </c>
      <c r="R185" s="15"/>
      <c r="S185" s="16">
        <f t="shared" si="30"/>
        <v>0</v>
      </c>
      <c r="T185" s="15"/>
      <c r="U185" s="16">
        <f t="shared" si="31"/>
        <v>0</v>
      </c>
      <c r="V185" s="15"/>
      <c r="W185" s="16">
        <f t="shared" si="32"/>
        <v>0</v>
      </c>
      <c r="X185" s="14"/>
      <c r="Y185" s="14"/>
    </row>
    <row r="186" spans="1:25" ht="15" x14ac:dyDescent="0.25">
      <c r="A186" s="11" t="s">
        <v>342</v>
      </c>
      <c r="B186" s="60" t="s">
        <v>88</v>
      </c>
      <c r="C186" s="61"/>
      <c r="D186" s="62"/>
      <c r="E186" s="18"/>
      <c r="F186" s="18"/>
      <c r="G186" s="18"/>
      <c r="H186" s="18"/>
      <c r="I186" s="18"/>
      <c r="J186" s="18"/>
      <c r="K186" s="18"/>
      <c r="L186" s="18"/>
      <c r="M186" s="18"/>
      <c r="N186" s="18"/>
      <c r="O186" s="18"/>
      <c r="P186" s="18"/>
      <c r="Q186" s="18"/>
      <c r="R186" s="18"/>
      <c r="S186" s="18"/>
      <c r="T186" s="18"/>
      <c r="U186" s="18"/>
      <c r="V186" s="18"/>
      <c r="W186" s="18"/>
      <c r="X186" s="14"/>
      <c r="Y186" s="14"/>
    </row>
    <row r="187" spans="1:25" ht="25.5" x14ac:dyDescent="0.25">
      <c r="A187" s="4" t="s">
        <v>343</v>
      </c>
      <c r="B187" s="5" t="s">
        <v>344</v>
      </c>
      <c r="C187" s="4">
        <v>1</v>
      </c>
      <c r="D187" s="5" t="s">
        <v>32</v>
      </c>
      <c r="E187" s="1">
        <v>1250000</v>
      </c>
      <c r="F187" s="9">
        <f>+ROUND(E187*19%,2)</f>
        <v>237500</v>
      </c>
      <c r="G187" s="10">
        <f>+E187+F187</f>
        <v>1487500</v>
      </c>
      <c r="H187" s="15"/>
      <c r="I187" s="16">
        <f t="shared" si="33"/>
        <v>0</v>
      </c>
      <c r="J187" s="15"/>
      <c r="K187" s="16">
        <f t="shared" si="26"/>
        <v>0</v>
      </c>
      <c r="L187" s="15"/>
      <c r="M187" s="16">
        <f t="shared" si="27"/>
        <v>0</v>
      </c>
      <c r="N187" s="15"/>
      <c r="O187" s="16">
        <f t="shared" si="28"/>
        <v>0</v>
      </c>
      <c r="P187" s="15"/>
      <c r="Q187" s="16">
        <f t="shared" si="29"/>
        <v>0</v>
      </c>
      <c r="R187" s="15"/>
      <c r="S187" s="16">
        <f t="shared" si="30"/>
        <v>0</v>
      </c>
      <c r="T187" s="15"/>
      <c r="U187" s="16">
        <f t="shared" si="31"/>
        <v>0</v>
      </c>
      <c r="V187" s="15"/>
      <c r="W187" s="16">
        <f t="shared" si="32"/>
        <v>0</v>
      </c>
      <c r="X187" s="14"/>
      <c r="Y187" s="14"/>
    </row>
    <row r="188" spans="1:25" ht="25.5" x14ac:dyDescent="0.25">
      <c r="A188" s="4" t="s">
        <v>345</v>
      </c>
      <c r="B188" s="5" t="s">
        <v>346</v>
      </c>
      <c r="C188" s="4">
        <v>1</v>
      </c>
      <c r="D188" s="5" t="s">
        <v>32</v>
      </c>
      <c r="E188" s="1">
        <v>440000</v>
      </c>
      <c r="F188" s="9">
        <f>+ROUND(E188*19%,2)</f>
        <v>83600</v>
      </c>
      <c r="G188" s="10">
        <f>+E188+F188</f>
        <v>523600</v>
      </c>
      <c r="H188" s="15"/>
      <c r="I188" s="16">
        <f t="shared" si="33"/>
        <v>0</v>
      </c>
      <c r="J188" s="15"/>
      <c r="K188" s="16">
        <f t="shared" si="26"/>
        <v>0</v>
      </c>
      <c r="L188" s="15"/>
      <c r="M188" s="16">
        <f t="shared" si="27"/>
        <v>0</v>
      </c>
      <c r="N188" s="15"/>
      <c r="O188" s="16">
        <f t="shared" si="28"/>
        <v>0</v>
      </c>
      <c r="P188" s="15"/>
      <c r="Q188" s="16">
        <f t="shared" si="29"/>
        <v>0</v>
      </c>
      <c r="R188" s="15"/>
      <c r="S188" s="16">
        <f t="shared" si="30"/>
        <v>0</v>
      </c>
      <c r="T188" s="15"/>
      <c r="U188" s="16">
        <f t="shared" si="31"/>
        <v>0</v>
      </c>
      <c r="V188" s="15"/>
      <c r="W188" s="16">
        <f t="shared" si="32"/>
        <v>0</v>
      </c>
      <c r="X188" s="14"/>
      <c r="Y188" s="14"/>
    </row>
    <row r="189" spans="1:25" ht="15" x14ac:dyDescent="0.25">
      <c r="A189" s="11" t="s">
        <v>347</v>
      </c>
      <c r="B189" s="60" t="s">
        <v>98</v>
      </c>
      <c r="C189" s="61"/>
      <c r="D189" s="62"/>
      <c r="E189" s="18"/>
      <c r="F189" s="18"/>
      <c r="G189" s="18"/>
      <c r="H189" s="18"/>
      <c r="I189" s="18"/>
      <c r="J189" s="18"/>
      <c r="K189" s="18"/>
      <c r="L189" s="18"/>
      <c r="M189" s="18"/>
      <c r="N189" s="18"/>
      <c r="O189" s="18"/>
      <c r="P189" s="18"/>
      <c r="Q189" s="18"/>
      <c r="R189" s="18"/>
      <c r="S189" s="18"/>
      <c r="T189" s="18"/>
      <c r="U189" s="18"/>
      <c r="V189" s="18"/>
      <c r="W189" s="18"/>
      <c r="X189" s="14"/>
      <c r="Y189" s="14"/>
    </row>
    <row r="190" spans="1:25" ht="25.5" x14ac:dyDescent="0.25">
      <c r="A190" s="4" t="s">
        <v>348</v>
      </c>
      <c r="B190" s="5" t="s">
        <v>349</v>
      </c>
      <c r="C190" s="4">
        <v>1</v>
      </c>
      <c r="D190" s="5" t="s">
        <v>32</v>
      </c>
      <c r="E190" s="1">
        <v>1250000</v>
      </c>
      <c r="F190" s="9">
        <f>+ROUND(E190*19%,2)</f>
        <v>237500</v>
      </c>
      <c r="G190" s="10">
        <f>+E190+F190</f>
        <v>1487500</v>
      </c>
      <c r="H190" s="15"/>
      <c r="I190" s="16">
        <f t="shared" si="33"/>
        <v>0</v>
      </c>
      <c r="J190" s="15"/>
      <c r="K190" s="16">
        <f t="shared" si="26"/>
        <v>0</v>
      </c>
      <c r="L190" s="15"/>
      <c r="M190" s="16">
        <f t="shared" si="27"/>
        <v>0</v>
      </c>
      <c r="N190" s="15"/>
      <c r="O190" s="16">
        <f t="shared" si="28"/>
        <v>0</v>
      </c>
      <c r="P190" s="15"/>
      <c r="Q190" s="16">
        <f t="shared" si="29"/>
        <v>0</v>
      </c>
      <c r="R190" s="15"/>
      <c r="S190" s="16">
        <f t="shared" si="30"/>
        <v>0</v>
      </c>
      <c r="T190" s="15"/>
      <c r="U190" s="16">
        <f t="shared" si="31"/>
        <v>0</v>
      </c>
      <c r="V190" s="15"/>
      <c r="W190" s="16">
        <f t="shared" si="32"/>
        <v>0</v>
      </c>
      <c r="X190" s="14"/>
      <c r="Y190" s="14"/>
    </row>
    <row r="191" spans="1:25" ht="25.5" x14ac:dyDescent="0.25">
      <c r="A191" s="4" t="s">
        <v>350</v>
      </c>
      <c r="B191" s="5" t="s">
        <v>341</v>
      </c>
      <c r="C191" s="4">
        <v>1</v>
      </c>
      <c r="D191" s="5" t="s">
        <v>32</v>
      </c>
      <c r="E191" s="1">
        <v>440000</v>
      </c>
      <c r="F191" s="9">
        <f>+ROUND(E191*19%,2)</f>
        <v>83600</v>
      </c>
      <c r="G191" s="10">
        <f>+E191+F191</f>
        <v>523600</v>
      </c>
      <c r="H191" s="15"/>
      <c r="I191" s="16">
        <f t="shared" si="33"/>
        <v>0</v>
      </c>
      <c r="J191" s="15"/>
      <c r="K191" s="16">
        <f t="shared" si="26"/>
        <v>0</v>
      </c>
      <c r="L191" s="15"/>
      <c r="M191" s="16">
        <f t="shared" si="27"/>
        <v>0</v>
      </c>
      <c r="N191" s="15"/>
      <c r="O191" s="16">
        <f t="shared" si="28"/>
        <v>0</v>
      </c>
      <c r="P191" s="15"/>
      <c r="Q191" s="16">
        <f t="shared" si="29"/>
        <v>0</v>
      </c>
      <c r="R191" s="15"/>
      <c r="S191" s="16">
        <f t="shared" si="30"/>
        <v>0</v>
      </c>
      <c r="T191" s="15"/>
      <c r="U191" s="16">
        <f t="shared" si="31"/>
        <v>0</v>
      </c>
      <c r="V191" s="15"/>
      <c r="W191" s="16">
        <f t="shared" si="32"/>
        <v>0</v>
      </c>
      <c r="X191" s="14"/>
      <c r="Y191" s="14"/>
    </row>
    <row r="192" spans="1:25" ht="51" x14ac:dyDescent="0.25">
      <c r="A192" s="4" t="s">
        <v>351</v>
      </c>
      <c r="B192" s="5" t="s">
        <v>352</v>
      </c>
      <c r="C192" s="4">
        <v>1</v>
      </c>
      <c r="D192" s="5" t="s">
        <v>32</v>
      </c>
      <c r="E192" s="1">
        <v>1591000</v>
      </c>
      <c r="F192" s="9">
        <f>+ROUND(E192*19%,2)</f>
        <v>302290</v>
      </c>
      <c r="G192" s="10">
        <f>+E192+F192</f>
        <v>1893290</v>
      </c>
      <c r="H192" s="15"/>
      <c r="I192" s="16">
        <f t="shared" si="33"/>
        <v>0</v>
      </c>
      <c r="J192" s="15"/>
      <c r="K192" s="16">
        <f t="shared" si="26"/>
        <v>0</v>
      </c>
      <c r="L192" s="15"/>
      <c r="M192" s="16">
        <f t="shared" si="27"/>
        <v>0</v>
      </c>
      <c r="N192" s="15"/>
      <c r="O192" s="16">
        <f t="shared" si="28"/>
        <v>0</v>
      </c>
      <c r="P192" s="15"/>
      <c r="Q192" s="16">
        <f t="shared" si="29"/>
        <v>0</v>
      </c>
      <c r="R192" s="15"/>
      <c r="S192" s="16">
        <f t="shared" si="30"/>
        <v>0</v>
      </c>
      <c r="T192" s="15"/>
      <c r="U192" s="16">
        <f t="shared" si="31"/>
        <v>0</v>
      </c>
      <c r="V192" s="15"/>
      <c r="W192" s="16">
        <f t="shared" si="32"/>
        <v>0</v>
      </c>
      <c r="X192" s="14"/>
      <c r="Y192" s="14"/>
    </row>
    <row r="193" spans="1:25" ht="15" x14ac:dyDescent="0.25">
      <c r="A193" s="11" t="s">
        <v>353</v>
      </c>
      <c r="B193" s="60" t="s">
        <v>109</v>
      </c>
      <c r="C193" s="61"/>
      <c r="D193" s="62"/>
      <c r="E193" s="18"/>
      <c r="F193" s="18"/>
      <c r="G193" s="18"/>
      <c r="H193" s="18"/>
      <c r="I193" s="18"/>
      <c r="J193" s="18"/>
      <c r="K193" s="18"/>
      <c r="L193" s="18"/>
      <c r="M193" s="18"/>
      <c r="N193" s="18"/>
      <c r="O193" s="18"/>
      <c r="P193" s="18"/>
      <c r="Q193" s="18"/>
      <c r="R193" s="18"/>
      <c r="S193" s="18"/>
      <c r="T193" s="18"/>
      <c r="U193" s="18"/>
      <c r="V193" s="18"/>
      <c r="W193" s="18"/>
      <c r="X193" s="14"/>
      <c r="Y193" s="14"/>
    </row>
    <row r="194" spans="1:25" ht="63.75" x14ac:dyDescent="0.25">
      <c r="A194" s="4" t="s">
        <v>354</v>
      </c>
      <c r="B194" s="5" t="s">
        <v>355</v>
      </c>
      <c r="C194" s="4">
        <v>1</v>
      </c>
      <c r="D194" s="5" t="s">
        <v>32</v>
      </c>
      <c r="E194" s="1">
        <v>5704000</v>
      </c>
      <c r="F194" s="9">
        <f>+ROUND(E194*19%,2)</f>
        <v>1083760</v>
      </c>
      <c r="G194" s="10">
        <f>+E194+F194</f>
        <v>6787760</v>
      </c>
      <c r="H194" s="15"/>
      <c r="I194" s="16">
        <f t="shared" si="33"/>
        <v>0</v>
      </c>
      <c r="J194" s="15"/>
      <c r="K194" s="16">
        <f t="shared" si="26"/>
        <v>0</v>
      </c>
      <c r="L194" s="15"/>
      <c r="M194" s="16">
        <f t="shared" si="27"/>
        <v>0</v>
      </c>
      <c r="N194" s="15"/>
      <c r="O194" s="16">
        <f t="shared" si="28"/>
        <v>0</v>
      </c>
      <c r="P194" s="15"/>
      <c r="Q194" s="16">
        <f t="shared" si="29"/>
        <v>0</v>
      </c>
      <c r="R194" s="15"/>
      <c r="S194" s="16">
        <f t="shared" si="30"/>
        <v>0</v>
      </c>
      <c r="T194" s="15"/>
      <c r="U194" s="16">
        <f t="shared" si="31"/>
        <v>0</v>
      </c>
      <c r="V194" s="15"/>
      <c r="W194" s="16">
        <f t="shared" si="32"/>
        <v>0</v>
      </c>
      <c r="X194" s="14"/>
      <c r="Y194" s="14"/>
    </row>
    <row r="195" spans="1:25" ht="25.5" x14ac:dyDescent="0.25">
      <c r="A195" s="4" t="s">
        <v>356</v>
      </c>
      <c r="B195" s="5" t="s">
        <v>357</v>
      </c>
      <c r="C195" s="4">
        <v>1</v>
      </c>
      <c r="D195" s="5" t="s">
        <v>32</v>
      </c>
      <c r="E195" s="1">
        <v>313000</v>
      </c>
      <c r="F195" s="9">
        <f>+ROUND(E195*19%,2)</f>
        <v>59470</v>
      </c>
      <c r="G195" s="10">
        <f>+E195+F195</f>
        <v>372470</v>
      </c>
      <c r="H195" s="15"/>
      <c r="I195" s="16">
        <f t="shared" si="33"/>
        <v>0</v>
      </c>
      <c r="J195" s="15"/>
      <c r="K195" s="16">
        <f t="shared" si="26"/>
        <v>0</v>
      </c>
      <c r="L195" s="15"/>
      <c r="M195" s="16">
        <f t="shared" si="27"/>
        <v>0</v>
      </c>
      <c r="N195" s="15"/>
      <c r="O195" s="16">
        <f t="shared" si="28"/>
        <v>0</v>
      </c>
      <c r="P195" s="15"/>
      <c r="Q195" s="16">
        <f t="shared" si="29"/>
        <v>0</v>
      </c>
      <c r="R195" s="15"/>
      <c r="S195" s="16">
        <f t="shared" si="30"/>
        <v>0</v>
      </c>
      <c r="T195" s="15"/>
      <c r="U195" s="16">
        <f t="shared" si="31"/>
        <v>0</v>
      </c>
      <c r="V195" s="15"/>
      <c r="W195" s="16">
        <f t="shared" si="32"/>
        <v>0</v>
      </c>
      <c r="X195" s="14"/>
      <c r="Y195" s="14"/>
    </row>
    <row r="196" spans="1:25" ht="15" x14ac:dyDescent="0.25">
      <c r="A196" s="11" t="s">
        <v>358</v>
      </c>
      <c r="B196" s="60" t="s">
        <v>118</v>
      </c>
      <c r="C196" s="61"/>
      <c r="D196" s="62"/>
      <c r="E196" s="18"/>
      <c r="F196" s="18"/>
      <c r="G196" s="18"/>
      <c r="H196" s="18"/>
      <c r="I196" s="18"/>
      <c r="J196" s="18"/>
      <c r="K196" s="18"/>
      <c r="L196" s="18"/>
      <c r="M196" s="18"/>
      <c r="N196" s="18"/>
      <c r="O196" s="18"/>
      <c r="P196" s="18"/>
      <c r="Q196" s="18"/>
      <c r="R196" s="18"/>
      <c r="S196" s="18"/>
      <c r="T196" s="18"/>
      <c r="U196" s="18"/>
      <c r="V196" s="18"/>
      <c r="W196" s="18"/>
      <c r="X196" s="14"/>
      <c r="Y196" s="14"/>
    </row>
    <row r="197" spans="1:25" ht="25.5" x14ac:dyDescent="0.25">
      <c r="A197" s="4" t="s">
        <v>359</v>
      </c>
      <c r="B197" s="5" t="s">
        <v>360</v>
      </c>
      <c r="C197" s="4">
        <v>1</v>
      </c>
      <c r="D197" s="5" t="s">
        <v>32</v>
      </c>
      <c r="E197" s="1">
        <v>979000</v>
      </c>
      <c r="F197" s="9">
        <f>+ROUND(E197*19%,2)</f>
        <v>186010</v>
      </c>
      <c r="G197" s="10">
        <f>+E197+F197</f>
        <v>1165010</v>
      </c>
      <c r="H197" s="15"/>
      <c r="I197" s="16">
        <f t="shared" si="33"/>
        <v>0</v>
      </c>
      <c r="J197" s="15"/>
      <c r="K197" s="16">
        <f t="shared" si="26"/>
        <v>0</v>
      </c>
      <c r="L197" s="15"/>
      <c r="M197" s="16">
        <f t="shared" si="27"/>
        <v>0</v>
      </c>
      <c r="N197" s="15"/>
      <c r="O197" s="16">
        <f t="shared" si="28"/>
        <v>0</v>
      </c>
      <c r="P197" s="15"/>
      <c r="Q197" s="16">
        <f t="shared" si="29"/>
        <v>0</v>
      </c>
      <c r="R197" s="15"/>
      <c r="S197" s="16">
        <f t="shared" si="30"/>
        <v>0</v>
      </c>
      <c r="T197" s="15"/>
      <c r="U197" s="16">
        <f t="shared" si="31"/>
        <v>0</v>
      </c>
      <c r="V197" s="15"/>
      <c r="W197" s="16">
        <f t="shared" si="32"/>
        <v>0</v>
      </c>
      <c r="X197" s="14"/>
      <c r="Y197" s="14"/>
    </row>
    <row r="198" spans="1:25" ht="63.75" x14ac:dyDescent="0.25">
      <c r="A198" s="4" t="s">
        <v>361</v>
      </c>
      <c r="B198" s="5" t="s">
        <v>362</v>
      </c>
      <c r="C198" s="4">
        <v>1</v>
      </c>
      <c r="D198" s="5" t="s">
        <v>32</v>
      </c>
      <c r="E198" s="1">
        <v>2211000</v>
      </c>
      <c r="F198" s="9">
        <f>+ROUND(E198*19%,2)</f>
        <v>420090</v>
      </c>
      <c r="G198" s="10">
        <f>+E198+F198</f>
        <v>2631090</v>
      </c>
      <c r="H198" s="15"/>
      <c r="I198" s="16">
        <f t="shared" si="33"/>
        <v>0</v>
      </c>
      <c r="J198" s="15"/>
      <c r="K198" s="16">
        <f t="shared" si="26"/>
        <v>0</v>
      </c>
      <c r="L198" s="15"/>
      <c r="M198" s="16">
        <f t="shared" si="27"/>
        <v>0</v>
      </c>
      <c r="N198" s="15"/>
      <c r="O198" s="16">
        <f t="shared" si="28"/>
        <v>0</v>
      </c>
      <c r="P198" s="15"/>
      <c r="Q198" s="16">
        <f t="shared" si="29"/>
        <v>0</v>
      </c>
      <c r="R198" s="15"/>
      <c r="S198" s="16">
        <f t="shared" si="30"/>
        <v>0</v>
      </c>
      <c r="T198" s="15"/>
      <c r="U198" s="16">
        <f t="shared" si="31"/>
        <v>0</v>
      </c>
      <c r="V198" s="15"/>
      <c r="W198" s="16">
        <f t="shared" si="32"/>
        <v>0</v>
      </c>
      <c r="X198" s="14"/>
      <c r="Y198" s="14"/>
    </row>
    <row r="199" spans="1:25" ht="25.5" x14ac:dyDescent="0.25">
      <c r="A199" s="4" t="s">
        <v>363</v>
      </c>
      <c r="B199" s="5" t="s">
        <v>364</v>
      </c>
      <c r="C199" s="4">
        <v>1</v>
      </c>
      <c r="D199" s="5" t="s">
        <v>32</v>
      </c>
      <c r="E199" s="1">
        <v>225000</v>
      </c>
      <c r="F199" s="9">
        <f>+ROUND(E199*19%,2)</f>
        <v>42750</v>
      </c>
      <c r="G199" s="10">
        <f>+E199+F199</f>
        <v>267750</v>
      </c>
      <c r="H199" s="15"/>
      <c r="I199" s="16">
        <f t="shared" si="33"/>
        <v>0</v>
      </c>
      <c r="J199" s="15"/>
      <c r="K199" s="16">
        <f t="shared" si="26"/>
        <v>0</v>
      </c>
      <c r="L199" s="15"/>
      <c r="M199" s="16">
        <f t="shared" si="27"/>
        <v>0</v>
      </c>
      <c r="N199" s="15"/>
      <c r="O199" s="16">
        <f t="shared" si="28"/>
        <v>0</v>
      </c>
      <c r="P199" s="15"/>
      <c r="Q199" s="16">
        <f t="shared" si="29"/>
        <v>0</v>
      </c>
      <c r="R199" s="15"/>
      <c r="S199" s="16">
        <f t="shared" si="30"/>
        <v>0</v>
      </c>
      <c r="T199" s="15"/>
      <c r="U199" s="16">
        <f t="shared" si="31"/>
        <v>0</v>
      </c>
      <c r="V199" s="15"/>
      <c r="W199" s="16">
        <f t="shared" si="32"/>
        <v>0</v>
      </c>
      <c r="X199" s="14"/>
      <c r="Y199" s="14"/>
    </row>
    <row r="200" spans="1:25" ht="15" x14ac:dyDescent="0.25">
      <c r="A200" s="11">
        <v>7</v>
      </c>
      <c r="B200" s="60" t="s">
        <v>365</v>
      </c>
      <c r="C200" s="61"/>
      <c r="D200" s="62"/>
      <c r="E200" s="18"/>
      <c r="F200" s="18"/>
      <c r="G200" s="18"/>
      <c r="H200" s="18"/>
      <c r="I200" s="18"/>
      <c r="J200" s="18"/>
      <c r="K200" s="18"/>
      <c r="L200" s="18"/>
      <c r="M200" s="18"/>
      <c r="N200" s="18"/>
      <c r="O200" s="18"/>
      <c r="P200" s="18"/>
      <c r="Q200" s="18"/>
      <c r="R200" s="18"/>
      <c r="S200" s="18"/>
      <c r="T200" s="18"/>
      <c r="U200" s="18"/>
      <c r="V200" s="18"/>
      <c r="W200" s="18"/>
      <c r="X200" s="14"/>
      <c r="Y200" s="14"/>
    </row>
    <row r="201" spans="1:25" ht="15" x14ac:dyDescent="0.25">
      <c r="A201" s="11" t="s">
        <v>366</v>
      </c>
      <c r="B201" s="60" t="s">
        <v>76</v>
      </c>
      <c r="C201" s="61"/>
      <c r="D201" s="62"/>
      <c r="E201" s="18"/>
      <c r="F201" s="18"/>
      <c r="G201" s="18"/>
      <c r="H201" s="18"/>
      <c r="I201" s="18"/>
      <c r="J201" s="18"/>
      <c r="K201" s="18"/>
      <c r="L201" s="18"/>
      <c r="M201" s="18"/>
      <c r="N201" s="18"/>
      <c r="O201" s="18"/>
      <c r="P201" s="18"/>
      <c r="Q201" s="18"/>
      <c r="R201" s="18"/>
      <c r="S201" s="18"/>
      <c r="T201" s="18"/>
      <c r="U201" s="18"/>
      <c r="V201" s="18"/>
      <c r="W201" s="18"/>
      <c r="X201" s="14"/>
      <c r="Y201" s="14"/>
    </row>
    <row r="202" spans="1:25" ht="51" x14ac:dyDescent="0.25">
      <c r="A202" s="4" t="s">
        <v>367</v>
      </c>
      <c r="B202" s="5" t="s">
        <v>368</v>
      </c>
      <c r="C202" s="4">
        <v>1</v>
      </c>
      <c r="D202" s="5" t="s">
        <v>32</v>
      </c>
      <c r="E202" s="1">
        <v>484000</v>
      </c>
      <c r="F202" s="9">
        <f>+ROUND(E202*19%,2)</f>
        <v>91960</v>
      </c>
      <c r="G202" s="10">
        <f>+E202+F202</f>
        <v>575960</v>
      </c>
      <c r="H202" s="15"/>
      <c r="I202" s="16">
        <f t="shared" si="33"/>
        <v>0</v>
      </c>
      <c r="J202" s="15"/>
      <c r="K202" s="16">
        <f t="shared" ref="K202:K264" si="40">J202*$G202</f>
        <v>0</v>
      </c>
      <c r="L202" s="15"/>
      <c r="M202" s="16">
        <f t="shared" ref="M202:M264" si="41">L202*$G202</f>
        <v>0</v>
      </c>
      <c r="N202" s="15"/>
      <c r="O202" s="16">
        <f t="shared" ref="O202:O264" si="42">N202*$G202</f>
        <v>0</v>
      </c>
      <c r="P202" s="15"/>
      <c r="Q202" s="16">
        <f t="shared" ref="Q202:Q264" si="43">P202*$G202</f>
        <v>0</v>
      </c>
      <c r="R202" s="15"/>
      <c r="S202" s="16">
        <f t="shared" ref="S202:S264" si="44">R202*$G202</f>
        <v>0</v>
      </c>
      <c r="T202" s="15"/>
      <c r="U202" s="16">
        <f t="shared" ref="U202:U264" si="45">T202*$G202</f>
        <v>0</v>
      </c>
      <c r="V202" s="15"/>
      <c r="W202" s="16">
        <f t="shared" si="32"/>
        <v>0</v>
      </c>
      <c r="X202" s="14"/>
      <c r="Y202" s="14"/>
    </row>
    <row r="203" spans="1:25" ht="38.25" x14ac:dyDescent="0.25">
      <c r="A203" s="4" t="s">
        <v>369</v>
      </c>
      <c r="B203" s="5" t="s">
        <v>370</v>
      </c>
      <c r="C203" s="4">
        <v>1</v>
      </c>
      <c r="D203" s="5" t="s">
        <v>32</v>
      </c>
      <c r="E203" s="1">
        <v>548000</v>
      </c>
      <c r="F203" s="9">
        <f>+ROUND(E203*19%,2)</f>
        <v>104120</v>
      </c>
      <c r="G203" s="10">
        <f>+E203+F203</f>
        <v>652120</v>
      </c>
      <c r="H203" s="15"/>
      <c r="I203" s="16">
        <f t="shared" si="33"/>
        <v>0</v>
      </c>
      <c r="J203" s="15"/>
      <c r="K203" s="16">
        <f t="shared" si="40"/>
        <v>0</v>
      </c>
      <c r="L203" s="15"/>
      <c r="M203" s="16">
        <f t="shared" si="41"/>
        <v>0</v>
      </c>
      <c r="N203" s="15"/>
      <c r="O203" s="16">
        <f t="shared" si="42"/>
        <v>0</v>
      </c>
      <c r="P203" s="15"/>
      <c r="Q203" s="16">
        <f t="shared" si="43"/>
        <v>0</v>
      </c>
      <c r="R203" s="15"/>
      <c r="S203" s="16">
        <f t="shared" si="44"/>
        <v>0</v>
      </c>
      <c r="T203" s="15"/>
      <c r="U203" s="16">
        <f t="shared" si="45"/>
        <v>0</v>
      </c>
      <c r="V203" s="15"/>
      <c r="W203" s="16">
        <f t="shared" si="32"/>
        <v>0</v>
      </c>
      <c r="X203" s="14"/>
      <c r="Y203" s="14"/>
    </row>
    <row r="204" spans="1:25" ht="15" x14ac:dyDescent="0.25">
      <c r="A204" s="11" t="s">
        <v>371</v>
      </c>
      <c r="B204" s="60" t="s">
        <v>88</v>
      </c>
      <c r="C204" s="61"/>
      <c r="D204" s="62"/>
      <c r="E204" s="18"/>
      <c r="F204" s="18"/>
      <c r="G204" s="18"/>
      <c r="H204" s="18"/>
      <c r="I204" s="18"/>
      <c r="J204" s="18"/>
      <c r="K204" s="18"/>
      <c r="L204" s="18"/>
      <c r="M204" s="18"/>
      <c r="N204" s="18"/>
      <c r="O204" s="18"/>
      <c r="P204" s="18"/>
      <c r="Q204" s="18"/>
      <c r="R204" s="18"/>
      <c r="S204" s="18"/>
      <c r="T204" s="18"/>
      <c r="U204" s="18"/>
      <c r="V204" s="18"/>
      <c r="W204" s="18"/>
      <c r="X204" s="14"/>
      <c r="Y204" s="14"/>
    </row>
    <row r="205" spans="1:25" ht="38.25" x14ac:dyDescent="0.25">
      <c r="A205" s="4" t="s">
        <v>372</v>
      </c>
      <c r="B205" s="5" t="s">
        <v>373</v>
      </c>
      <c r="C205" s="4">
        <v>1</v>
      </c>
      <c r="D205" s="5" t="s">
        <v>32</v>
      </c>
      <c r="E205" s="1">
        <v>424000</v>
      </c>
      <c r="F205" s="9">
        <f>+ROUND(E205*19%,2)</f>
        <v>80560</v>
      </c>
      <c r="G205" s="10">
        <f>+E205+F205</f>
        <v>504560</v>
      </c>
      <c r="H205" s="15"/>
      <c r="I205" s="16">
        <f t="shared" si="33"/>
        <v>0</v>
      </c>
      <c r="J205" s="15"/>
      <c r="K205" s="16">
        <f t="shared" si="40"/>
        <v>0</v>
      </c>
      <c r="L205" s="15"/>
      <c r="M205" s="16">
        <f t="shared" si="41"/>
        <v>0</v>
      </c>
      <c r="N205" s="15"/>
      <c r="O205" s="16">
        <f t="shared" si="42"/>
        <v>0</v>
      </c>
      <c r="P205" s="15"/>
      <c r="Q205" s="16">
        <f t="shared" si="43"/>
        <v>0</v>
      </c>
      <c r="R205" s="15"/>
      <c r="S205" s="16">
        <f t="shared" si="44"/>
        <v>0</v>
      </c>
      <c r="T205" s="15"/>
      <c r="U205" s="16">
        <f t="shared" si="45"/>
        <v>0</v>
      </c>
      <c r="V205" s="15"/>
      <c r="W205" s="16">
        <f t="shared" si="32"/>
        <v>0</v>
      </c>
      <c r="X205" s="14"/>
      <c r="Y205" s="14"/>
    </row>
    <row r="206" spans="1:25" ht="38.25" x14ac:dyDescent="0.25">
      <c r="A206" s="4" t="s">
        <v>374</v>
      </c>
      <c r="B206" s="5" t="s">
        <v>370</v>
      </c>
      <c r="C206" s="4">
        <v>1</v>
      </c>
      <c r="D206" s="5" t="s">
        <v>32</v>
      </c>
      <c r="E206" s="1">
        <v>523000</v>
      </c>
      <c r="F206" s="9">
        <f>+ROUND(E206*19%,2)</f>
        <v>99370</v>
      </c>
      <c r="G206" s="10">
        <f>+E206+F206</f>
        <v>622370</v>
      </c>
      <c r="H206" s="15"/>
      <c r="I206" s="16">
        <f t="shared" si="33"/>
        <v>0</v>
      </c>
      <c r="J206" s="15"/>
      <c r="K206" s="16">
        <f t="shared" si="40"/>
        <v>0</v>
      </c>
      <c r="L206" s="15"/>
      <c r="M206" s="16">
        <f t="shared" si="41"/>
        <v>0</v>
      </c>
      <c r="N206" s="15"/>
      <c r="O206" s="16">
        <f t="shared" si="42"/>
        <v>0</v>
      </c>
      <c r="P206" s="15"/>
      <c r="Q206" s="16">
        <f t="shared" si="43"/>
        <v>0</v>
      </c>
      <c r="R206" s="15"/>
      <c r="S206" s="16">
        <f t="shared" si="44"/>
        <v>0</v>
      </c>
      <c r="T206" s="15"/>
      <c r="U206" s="16">
        <f t="shared" si="45"/>
        <v>0</v>
      </c>
      <c r="V206" s="15"/>
      <c r="W206" s="16">
        <f t="shared" si="32"/>
        <v>0</v>
      </c>
      <c r="X206" s="14"/>
      <c r="Y206" s="14"/>
    </row>
    <row r="207" spans="1:25" ht="15" x14ac:dyDescent="0.25">
      <c r="A207" s="11" t="s">
        <v>375</v>
      </c>
      <c r="B207" s="60" t="s">
        <v>98</v>
      </c>
      <c r="C207" s="61"/>
      <c r="D207" s="62"/>
      <c r="E207" s="18"/>
      <c r="F207" s="18"/>
      <c r="G207" s="18"/>
      <c r="H207" s="18"/>
      <c r="I207" s="18"/>
      <c r="J207" s="18"/>
      <c r="K207" s="18"/>
      <c r="L207" s="18"/>
      <c r="M207" s="18"/>
      <c r="N207" s="18"/>
      <c r="O207" s="18"/>
      <c r="P207" s="18"/>
      <c r="Q207" s="18"/>
      <c r="R207" s="18"/>
      <c r="S207" s="18"/>
      <c r="T207" s="18"/>
      <c r="U207" s="18"/>
      <c r="V207" s="18"/>
      <c r="W207" s="18"/>
      <c r="X207" s="14"/>
      <c r="Y207" s="14"/>
    </row>
    <row r="208" spans="1:25" ht="38.25" x14ac:dyDescent="0.25">
      <c r="A208" s="4" t="s">
        <v>376</v>
      </c>
      <c r="B208" s="5" t="s">
        <v>377</v>
      </c>
      <c r="C208" s="4">
        <v>1</v>
      </c>
      <c r="D208" s="5" t="s">
        <v>32</v>
      </c>
      <c r="E208" s="1">
        <v>347000</v>
      </c>
      <c r="F208" s="9">
        <f>+ROUND(E208*19%,2)</f>
        <v>65930</v>
      </c>
      <c r="G208" s="10">
        <f>+E208+F208</f>
        <v>412930</v>
      </c>
      <c r="H208" s="15"/>
      <c r="I208" s="16">
        <f t="shared" si="33"/>
        <v>0</v>
      </c>
      <c r="J208" s="15"/>
      <c r="K208" s="16">
        <f t="shared" si="40"/>
        <v>0</v>
      </c>
      <c r="L208" s="15"/>
      <c r="M208" s="16">
        <f t="shared" si="41"/>
        <v>0</v>
      </c>
      <c r="N208" s="15"/>
      <c r="O208" s="16">
        <f t="shared" si="42"/>
        <v>0</v>
      </c>
      <c r="P208" s="15"/>
      <c r="Q208" s="16">
        <f t="shared" si="43"/>
        <v>0</v>
      </c>
      <c r="R208" s="15"/>
      <c r="S208" s="16">
        <f t="shared" si="44"/>
        <v>0</v>
      </c>
      <c r="T208" s="15"/>
      <c r="U208" s="16">
        <f t="shared" si="45"/>
        <v>0</v>
      </c>
      <c r="V208" s="15"/>
      <c r="W208" s="16">
        <f t="shared" ref="W208:W271" si="46">V208*$G208</f>
        <v>0</v>
      </c>
      <c r="X208" s="14"/>
      <c r="Y208" s="14"/>
    </row>
    <row r="209" spans="1:25" ht="38.25" x14ac:dyDescent="0.25">
      <c r="A209" s="4" t="s">
        <v>378</v>
      </c>
      <c r="B209" s="5" t="s">
        <v>370</v>
      </c>
      <c r="C209" s="4">
        <v>1</v>
      </c>
      <c r="D209" s="5" t="s">
        <v>32</v>
      </c>
      <c r="E209" s="1">
        <v>313000</v>
      </c>
      <c r="F209" s="9">
        <f>+ROUND(E209*19%,2)</f>
        <v>59470</v>
      </c>
      <c r="G209" s="10">
        <f>+E209+F209</f>
        <v>372470</v>
      </c>
      <c r="H209" s="15"/>
      <c r="I209" s="16">
        <f t="shared" si="33"/>
        <v>0</v>
      </c>
      <c r="J209" s="15"/>
      <c r="K209" s="16">
        <f t="shared" si="40"/>
        <v>0</v>
      </c>
      <c r="L209" s="15"/>
      <c r="M209" s="16">
        <f t="shared" si="41"/>
        <v>0</v>
      </c>
      <c r="N209" s="15"/>
      <c r="O209" s="16">
        <f t="shared" si="42"/>
        <v>0</v>
      </c>
      <c r="P209" s="15"/>
      <c r="Q209" s="16">
        <f t="shared" si="43"/>
        <v>0</v>
      </c>
      <c r="R209" s="15"/>
      <c r="S209" s="16">
        <f t="shared" si="44"/>
        <v>0</v>
      </c>
      <c r="T209" s="15"/>
      <c r="U209" s="16">
        <f t="shared" si="45"/>
        <v>0</v>
      </c>
      <c r="V209" s="15"/>
      <c r="W209" s="16">
        <f t="shared" si="46"/>
        <v>0</v>
      </c>
      <c r="X209" s="14"/>
      <c r="Y209" s="14"/>
    </row>
    <row r="210" spans="1:25" ht="15" x14ac:dyDescent="0.25">
      <c r="A210" s="11" t="s">
        <v>379</v>
      </c>
      <c r="B210" s="60" t="s">
        <v>118</v>
      </c>
      <c r="C210" s="61"/>
      <c r="D210" s="62"/>
      <c r="E210" s="18"/>
      <c r="F210" s="18"/>
      <c r="G210" s="18"/>
      <c r="H210" s="18"/>
      <c r="I210" s="18"/>
      <c r="J210" s="18"/>
      <c r="K210" s="18"/>
      <c r="L210" s="18"/>
      <c r="M210" s="18"/>
      <c r="N210" s="18"/>
      <c r="O210" s="18"/>
      <c r="P210" s="18"/>
      <c r="Q210" s="18"/>
      <c r="R210" s="18"/>
      <c r="S210" s="18"/>
      <c r="T210" s="18"/>
      <c r="U210" s="18"/>
      <c r="V210" s="18"/>
      <c r="W210" s="18"/>
      <c r="X210" s="14"/>
      <c r="Y210" s="14"/>
    </row>
    <row r="211" spans="1:25" ht="51" x14ac:dyDescent="0.25">
      <c r="A211" s="4" t="s">
        <v>380</v>
      </c>
      <c r="B211" s="5" t="s">
        <v>381</v>
      </c>
      <c r="C211" s="4">
        <v>1</v>
      </c>
      <c r="D211" s="5" t="s">
        <v>32</v>
      </c>
      <c r="E211" s="1">
        <v>357000</v>
      </c>
      <c r="F211" s="9">
        <f>+ROUND(E211*19%,2)</f>
        <v>67830</v>
      </c>
      <c r="G211" s="10">
        <f>+E211+F211</f>
        <v>424830</v>
      </c>
      <c r="H211" s="15"/>
      <c r="I211" s="16">
        <f t="shared" ref="I211:I273" si="47">H211*$G211</f>
        <v>0</v>
      </c>
      <c r="J211" s="15"/>
      <c r="K211" s="16">
        <f t="shared" si="40"/>
        <v>0</v>
      </c>
      <c r="L211" s="15"/>
      <c r="M211" s="16">
        <f t="shared" si="41"/>
        <v>0</v>
      </c>
      <c r="N211" s="15"/>
      <c r="O211" s="16">
        <f t="shared" si="42"/>
        <v>0</v>
      </c>
      <c r="P211" s="15"/>
      <c r="Q211" s="16">
        <f t="shared" si="43"/>
        <v>0</v>
      </c>
      <c r="R211" s="15"/>
      <c r="S211" s="16">
        <f t="shared" si="44"/>
        <v>0</v>
      </c>
      <c r="T211" s="15"/>
      <c r="U211" s="16">
        <f t="shared" si="45"/>
        <v>0</v>
      </c>
      <c r="V211" s="15"/>
      <c r="W211" s="16">
        <f t="shared" si="46"/>
        <v>0</v>
      </c>
      <c r="X211" s="14"/>
      <c r="Y211" s="14"/>
    </row>
    <row r="212" spans="1:25" ht="24.75" customHeight="1" x14ac:dyDescent="0.25">
      <c r="A212" s="4" t="s">
        <v>382</v>
      </c>
      <c r="B212" s="5" t="s">
        <v>383</v>
      </c>
      <c r="C212" s="4">
        <v>1</v>
      </c>
      <c r="D212" s="5" t="s">
        <v>32</v>
      </c>
      <c r="E212" s="1">
        <v>313000</v>
      </c>
      <c r="F212" s="9">
        <f>+ROUND(E212*19%,2)</f>
        <v>59470</v>
      </c>
      <c r="G212" s="10">
        <f>+E212+F212</f>
        <v>372470</v>
      </c>
      <c r="H212" s="15"/>
      <c r="I212" s="16">
        <f t="shared" si="47"/>
        <v>0</v>
      </c>
      <c r="J212" s="15"/>
      <c r="K212" s="16">
        <f t="shared" si="40"/>
        <v>0</v>
      </c>
      <c r="L212" s="15"/>
      <c r="M212" s="16">
        <f t="shared" si="41"/>
        <v>0</v>
      </c>
      <c r="N212" s="15"/>
      <c r="O212" s="16">
        <f t="shared" si="42"/>
        <v>0</v>
      </c>
      <c r="P212" s="15"/>
      <c r="Q212" s="16">
        <f t="shared" si="43"/>
        <v>0</v>
      </c>
      <c r="R212" s="15"/>
      <c r="S212" s="16">
        <f t="shared" si="44"/>
        <v>0</v>
      </c>
      <c r="T212" s="15"/>
      <c r="U212" s="16">
        <f t="shared" si="45"/>
        <v>0</v>
      </c>
      <c r="V212" s="15"/>
      <c r="W212" s="16">
        <f t="shared" si="46"/>
        <v>0</v>
      </c>
      <c r="X212" s="14"/>
      <c r="Y212" s="14"/>
    </row>
    <row r="213" spans="1:25" ht="15" x14ac:dyDescent="0.25">
      <c r="A213" s="11">
        <v>8</v>
      </c>
      <c r="B213" s="60" t="s">
        <v>384</v>
      </c>
      <c r="C213" s="61"/>
      <c r="D213" s="62"/>
      <c r="E213" s="18"/>
      <c r="F213" s="18"/>
      <c r="G213" s="18"/>
      <c r="H213" s="18"/>
      <c r="I213" s="18"/>
      <c r="J213" s="18"/>
      <c r="K213" s="18"/>
      <c r="L213" s="18"/>
      <c r="M213" s="18"/>
      <c r="N213" s="18"/>
      <c r="O213" s="18"/>
      <c r="P213" s="18"/>
      <c r="Q213" s="18"/>
      <c r="R213" s="18"/>
      <c r="S213" s="18"/>
      <c r="T213" s="18"/>
      <c r="U213" s="18"/>
      <c r="V213" s="18"/>
      <c r="W213" s="18"/>
      <c r="X213" s="14"/>
      <c r="Y213" s="14"/>
    </row>
    <row r="214" spans="1:25" ht="15" x14ac:dyDescent="0.25">
      <c r="A214" s="11" t="s">
        <v>385</v>
      </c>
      <c r="B214" s="60" t="s">
        <v>88</v>
      </c>
      <c r="C214" s="61"/>
      <c r="D214" s="62"/>
      <c r="E214" s="18"/>
      <c r="F214" s="18"/>
      <c r="G214" s="18"/>
      <c r="H214" s="18"/>
      <c r="I214" s="18"/>
      <c r="J214" s="18"/>
      <c r="K214" s="18"/>
      <c r="L214" s="18"/>
      <c r="M214" s="18"/>
      <c r="N214" s="18"/>
      <c r="O214" s="18"/>
      <c r="P214" s="18"/>
      <c r="Q214" s="18"/>
      <c r="R214" s="18"/>
      <c r="S214" s="18"/>
      <c r="T214" s="18"/>
      <c r="U214" s="18"/>
      <c r="V214" s="18"/>
      <c r="W214" s="18"/>
      <c r="X214" s="14"/>
      <c r="Y214" s="14"/>
    </row>
    <row r="215" spans="1:25" ht="38.25" x14ac:dyDescent="0.25">
      <c r="A215" s="4" t="s">
        <v>386</v>
      </c>
      <c r="B215" s="5" t="s">
        <v>387</v>
      </c>
      <c r="C215" s="4">
        <v>1</v>
      </c>
      <c r="D215" s="5" t="s">
        <v>32</v>
      </c>
      <c r="E215" s="1">
        <v>1358000</v>
      </c>
      <c r="F215" s="9">
        <f>+ROUND(E215*19%,2)</f>
        <v>258020</v>
      </c>
      <c r="G215" s="10">
        <f>+E215+F215</f>
        <v>1616020</v>
      </c>
      <c r="H215" s="15"/>
      <c r="I215" s="16">
        <f t="shared" si="47"/>
        <v>0</v>
      </c>
      <c r="J215" s="15"/>
      <c r="K215" s="16">
        <f t="shared" si="40"/>
        <v>0</v>
      </c>
      <c r="L215" s="15"/>
      <c r="M215" s="16">
        <f t="shared" si="41"/>
        <v>0</v>
      </c>
      <c r="N215" s="15"/>
      <c r="O215" s="16">
        <f t="shared" si="42"/>
        <v>0</v>
      </c>
      <c r="P215" s="15"/>
      <c r="Q215" s="16">
        <f t="shared" si="43"/>
        <v>0</v>
      </c>
      <c r="R215" s="15"/>
      <c r="S215" s="16">
        <f t="shared" si="44"/>
        <v>0</v>
      </c>
      <c r="T215" s="15"/>
      <c r="U215" s="16">
        <f t="shared" si="45"/>
        <v>0</v>
      </c>
      <c r="V215" s="15"/>
      <c r="W215" s="16">
        <f t="shared" si="46"/>
        <v>0</v>
      </c>
      <c r="X215" s="14"/>
      <c r="Y215" s="14"/>
    </row>
    <row r="216" spans="1:25" ht="89.25" x14ac:dyDescent="0.25">
      <c r="A216" s="4" t="s">
        <v>388</v>
      </c>
      <c r="B216" s="19" t="s">
        <v>389</v>
      </c>
      <c r="C216" s="4">
        <v>1</v>
      </c>
      <c r="D216" s="5" t="s">
        <v>32</v>
      </c>
      <c r="E216" s="1">
        <v>3741000</v>
      </c>
      <c r="F216" s="9">
        <f>+ROUND(E216*19%,2)</f>
        <v>710790</v>
      </c>
      <c r="G216" s="10">
        <f>+E216+F216</f>
        <v>4451790</v>
      </c>
      <c r="H216" s="15"/>
      <c r="I216" s="16">
        <f t="shared" si="47"/>
        <v>0</v>
      </c>
      <c r="J216" s="15"/>
      <c r="K216" s="16">
        <f t="shared" si="40"/>
        <v>0</v>
      </c>
      <c r="L216" s="15"/>
      <c r="M216" s="16">
        <f t="shared" si="41"/>
        <v>0</v>
      </c>
      <c r="N216" s="15"/>
      <c r="O216" s="16">
        <f t="shared" si="42"/>
        <v>0</v>
      </c>
      <c r="P216" s="15"/>
      <c r="Q216" s="16">
        <f t="shared" si="43"/>
        <v>0</v>
      </c>
      <c r="R216" s="15"/>
      <c r="S216" s="16">
        <f t="shared" si="44"/>
        <v>0</v>
      </c>
      <c r="T216" s="15"/>
      <c r="U216" s="16">
        <f t="shared" si="45"/>
        <v>0</v>
      </c>
      <c r="V216" s="15"/>
      <c r="W216" s="16">
        <f t="shared" si="46"/>
        <v>0</v>
      </c>
      <c r="X216" s="14"/>
      <c r="Y216" s="14"/>
    </row>
    <row r="217" spans="1:25" ht="15" x14ac:dyDescent="0.25">
      <c r="A217" s="11" t="s">
        <v>390</v>
      </c>
      <c r="B217" s="60" t="s">
        <v>118</v>
      </c>
      <c r="C217" s="61"/>
      <c r="D217" s="62"/>
      <c r="E217" s="18"/>
      <c r="F217" s="18"/>
      <c r="G217" s="18"/>
      <c r="H217" s="18"/>
      <c r="I217" s="18"/>
      <c r="J217" s="18"/>
      <c r="K217" s="18"/>
      <c r="L217" s="18"/>
      <c r="M217" s="18"/>
      <c r="N217" s="18"/>
      <c r="O217" s="18"/>
      <c r="P217" s="18"/>
      <c r="Q217" s="18"/>
      <c r="R217" s="18"/>
      <c r="S217" s="18"/>
      <c r="T217" s="18"/>
      <c r="U217" s="18"/>
      <c r="V217" s="18"/>
      <c r="W217" s="18"/>
      <c r="X217" s="14"/>
      <c r="Y217" s="14"/>
    </row>
    <row r="218" spans="1:25" ht="38.25" x14ac:dyDescent="0.25">
      <c r="A218" s="4" t="s">
        <v>391</v>
      </c>
      <c r="B218" s="5" t="s">
        <v>392</v>
      </c>
      <c r="C218" s="4">
        <v>1</v>
      </c>
      <c r="D218" s="5" t="s">
        <v>32</v>
      </c>
      <c r="E218" s="1">
        <v>1215000</v>
      </c>
      <c r="F218" s="9">
        <f>+ROUND(E218*19%,2)</f>
        <v>230850</v>
      </c>
      <c r="G218" s="10">
        <f>+E218+F218</f>
        <v>1445850</v>
      </c>
      <c r="H218" s="15"/>
      <c r="I218" s="16">
        <f t="shared" si="47"/>
        <v>0</v>
      </c>
      <c r="J218" s="15"/>
      <c r="K218" s="16">
        <f t="shared" si="40"/>
        <v>0</v>
      </c>
      <c r="L218" s="15"/>
      <c r="M218" s="16">
        <f t="shared" si="41"/>
        <v>0</v>
      </c>
      <c r="N218" s="15"/>
      <c r="O218" s="16">
        <f t="shared" si="42"/>
        <v>0</v>
      </c>
      <c r="P218" s="15"/>
      <c r="Q218" s="16">
        <f t="shared" si="43"/>
        <v>0</v>
      </c>
      <c r="R218" s="15"/>
      <c r="S218" s="16">
        <f t="shared" si="44"/>
        <v>0</v>
      </c>
      <c r="T218" s="15"/>
      <c r="U218" s="16">
        <f t="shared" si="45"/>
        <v>0</v>
      </c>
      <c r="V218" s="15"/>
      <c r="W218" s="16">
        <f t="shared" si="46"/>
        <v>0</v>
      </c>
      <c r="X218" s="14"/>
      <c r="Y218" s="14"/>
    </row>
    <row r="219" spans="1:25" ht="89.25" x14ac:dyDescent="0.25">
      <c r="A219" s="4" t="s">
        <v>393</v>
      </c>
      <c r="B219" s="19" t="s">
        <v>389</v>
      </c>
      <c r="C219" s="4">
        <v>1</v>
      </c>
      <c r="D219" s="5" t="s">
        <v>32</v>
      </c>
      <c r="E219" s="1">
        <v>3741000</v>
      </c>
      <c r="F219" s="9">
        <f>+ROUND(E219*19%,2)</f>
        <v>710790</v>
      </c>
      <c r="G219" s="10">
        <f>+E219+F219</f>
        <v>4451790</v>
      </c>
      <c r="H219" s="15"/>
      <c r="I219" s="16">
        <f t="shared" si="47"/>
        <v>0</v>
      </c>
      <c r="J219" s="15"/>
      <c r="K219" s="16">
        <f t="shared" si="40"/>
        <v>0</v>
      </c>
      <c r="L219" s="15"/>
      <c r="M219" s="16">
        <f t="shared" si="41"/>
        <v>0</v>
      </c>
      <c r="N219" s="15"/>
      <c r="O219" s="16">
        <f t="shared" si="42"/>
        <v>0</v>
      </c>
      <c r="P219" s="15"/>
      <c r="Q219" s="16">
        <f t="shared" si="43"/>
        <v>0</v>
      </c>
      <c r="R219" s="15"/>
      <c r="S219" s="16">
        <f t="shared" si="44"/>
        <v>0</v>
      </c>
      <c r="T219" s="15"/>
      <c r="U219" s="16">
        <f t="shared" si="45"/>
        <v>0</v>
      </c>
      <c r="V219" s="15"/>
      <c r="W219" s="16">
        <f t="shared" si="46"/>
        <v>0</v>
      </c>
      <c r="X219" s="14"/>
      <c r="Y219" s="14"/>
    </row>
    <row r="220" spans="1:25" ht="15" x14ac:dyDescent="0.25">
      <c r="A220" s="11">
        <v>9</v>
      </c>
      <c r="B220" s="60" t="s">
        <v>394</v>
      </c>
      <c r="C220" s="61"/>
      <c r="D220" s="62"/>
      <c r="E220" s="18"/>
      <c r="F220" s="18"/>
      <c r="G220" s="18"/>
      <c r="H220" s="18"/>
      <c r="I220" s="18"/>
      <c r="J220" s="18"/>
      <c r="K220" s="18"/>
      <c r="L220" s="18"/>
      <c r="M220" s="18"/>
      <c r="N220" s="18"/>
      <c r="O220" s="18"/>
      <c r="P220" s="18"/>
      <c r="Q220" s="18"/>
      <c r="R220" s="18"/>
      <c r="S220" s="18"/>
      <c r="T220" s="18"/>
      <c r="U220" s="18"/>
      <c r="V220" s="18"/>
      <c r="W220" s="18"/>
      <c r="X220" s="14"/>
      <c r="Y220" s="14"/>
    </row>
    <row r="221" spans="1:25" ht="12.75" customHeight="1" x14ac:dyDescent="0.25">
      <c r="A221" s="11" t="s">
        <v>395</v>
      </c>
      <c r="B221" s="60" t="s">
        <v>136</v>
      </c>
      <c r="C221" s="61"/>
      <c r="D221" s="62"/>
      <c r="E221" s="18"/>
      <c r="F221" s="18"/>
      <c r="G221" s="18"/>
      <c r="H221" s="18"/>
      <c r="I221" s="18"/>
      <c r="J221" s="18"/>
      <c r="K221" s="18"/>
      <c r="L221" s="18"/>
      <c r="M221" s="18"/>
      <c r="N221" s="18"/>
      <c r="O221" s="18"/>
      <c r="P221" s="18"/>
      <c r="Q221" s="18"/>
      <c r="R221" s="18"/>
      <c r="S221" s="18"/>
      <c r="T221" s="18"/>
      <c r="U221" s="18"/>
      <c r="V221" s="18"/>
      <c r="W221" s="18"/>
      <c r="X221" s="14"/>
      <c r="Y221" s="14"/>
    </row>
    <row r="222" spans="1:25" ht="12.75" x14ac:dyDescent="0.25">
      <c r="A222" s="4" t="s">
        <v>396</v>
      </c>
      <c r="B222" s="5" t="s">
        <v>397</v>
      </c>
      <c r="C222" s="4">
        <v>1</v>
      </c>
      <c r="D222" s="5" t="s">
        <v>32</v>
      </c>
      <c r="E222" s="1">
        <v>328000</v>
      </c>
      <c r="F222" s="9">
        <f>+ROUND(E222*19%,2)</f>
        <v>62320</v>
      </c>
      <c r="G222" s="10">
        <f>+E222+F222</f>
        <v>390320</v>
      </c>
      <c r="H222" s="15"/>
      <c r="I222" s="16">
        <f t="shared" si="47"/>
        <v>0</v>
      </c>
      <c r="J222" s="15"/>
      <c r="K222" s="16">
        <f t="shared" si="40"/>
        <v>0</v>
      </c>
      <c r="L222" s="15"/>
      <c r="M222" s="16">
        <f t="shared" si="41"/>
        <v>0</v>
      </c>
      <c r="N222" s="15"/>
      <c r="O222" s="16">
        <f t="shared" si="42"/>
        <v>0</v>
      </c>
      <c r="P222" s="15"/>
      <c r="Q222" s="16">
        <f t="shared" si="43"/>
        <v>0</v>
      </c>
      <c r="R222" s="15"/>
      <c r="S222" s="16">
        <f t="shared" si="44"/>
        <v>0</v>
      </c>
      <c r="T222" s="15"/>
      <c r="U222" s="16">
        <f t="shared" si="45"/>
        <v>0</v>
      </c>
      <c r="V222" s="15"/>
      <c r="W222" s="16">
        <f t="shared" si="46"/>
        <v>0</v>
      </c>
      <c r="X222" s="14"/>
      <c r="Y222" s="14"/>
    </row>
    <row r="223" spans="1:25" ht="12.75" x14ac:dyDescent="0.25">
      <c r="A223" s="4" t="s">
        <v>398</v>
      </c>
      <c r="B223" s="5" t="s">
        <v>399</v>
      </c>
      <c r="C223" s="4">
        <v>1</v>
      </c>
      <c r="D223" s="5" t="s">
        <v>32</v>
      </c>
      <c r="E223" s="1">
        <v>538000</v>
      </c>
      <c r="F223" s="9">
        <f>+ROUND(E223*19%,2)</f>
        <v>102220</v>
      </c>
      <c r="G223" s="10">
        <f>+E223+F223</f>
        <v>640220</v>
      </c>
      <c r="H223" s="15"/>
      <c r="I223" s="16">
        <f t="shared" si="47"/>
        <v>0</v>
      </c>
      <c r="J223" s="15"/>
      <c r="K223" s="16">
        <f t="shared" si="40"/>
        <v>0</v>
      </c>
      <c r="L223" s="15"/>
      <c r="M223" s="16">
        <f t="shared" si="41"/>
        <v>0</v>
      </c>
      <c r="N223" s="15"/>
      <c r="O223" s="16">
        <f t="shared" si="42"/>
        <v>0</v>
      </c>
      <c r="P223" s="15"/>
      <c r="Q223" s="16">
        <f t="shared" si="43"/>
        <v>0</v>
      </c>
      <c r="R223" s="15"/>
      <c r="S223" s="16">
        <f t="shared" si="44"/>
        <v>0</v>
      </c>
      <c r="T223" s="15"/>
      <c r="U223" s="16">
        <f t="shared" si="45"/>
        <v>0</v>
      </c>
      <c r="V223" s="15"/>
      <c r="W223" s="16">
        <f t="shared" si="46"/>
        <v>0</v>
      </c>
      <c r="X223" s="14"/>
      <c r="Y223" s="14"/>
    </row>
    <row r="224" spans="1:25" ht="12.75" x14ac:dyDescent="0.25">
      <c r="A224" s="4" t="s">
        <v>400</v>
      </c>
      <c r="B224" s="5" t="s">
        <v>401</v>
      </c>
      <c r="C224" s="4">
        <v>1</v>
      </c>
      <c r="D224" s="5" t="s">
        <v>32</v>
      </c>
      <c r="E224" s="1">
        <v>200000</v>
      </c>
      <c r="F224" s="9">
        <f>+ROUND(E224*19%,2)</f>
        <v>38000</v>
      </c>
      <c r="G224" s="10">
        <f>+E224+F224</f>
        <v>238000</v>
      </c>
      <c r="H224" s="15"/>
      <c r="I224" s="16">
        <f t="shared" si="47"/>
        <v>0</v>
      </c>
      <c r="J224" s="15"/>
      <c r="K224" s="16">
        <f t="shared" si="40"/>
        <v>0</v>
      </c>
      <c r="L224" s="15"/>
      <c r="M224" s="16">
        <f t="shared" si="41"/>
        <v>0</v>
      </c>
      <c r="N224" s="15"/>
      <c r="O224" s="16">
        <f t="shared" si="42"/>
        <v>0</v>
      </c>
      <c r="P224" s="15"/>
      <c r="Q224" s="16">
        <f t="shared" si="43"/>
        <v>0</v>
      </c>
      <c r="R224" s="15"/>
      <c r="S224" s="16">
        <f t="shared" si="44"/>
        <v>0</v>
      </c>
      <c r="T224" s="15"/>
      <c r="U224" s="16">
        <f t="shared" si="45"/>
        <v>0</v>
      </c>
      <c r="V224" s="15"/>
      <c r="W224" s="16">
        <f t="shared" si="46"/>
        <v>0</v>
      </c>
      <c r="X224" s="14"/>
      <c r="Y224" s="14"/>
    </row>
    <row r="225" spans="1:25" ht="51" x14ac:dyDescent="0.25">
      <c r="A225" s="4" t="s">
        <v>402</v>
      </c>
      <c r="B225" s="5" t="s">
        <v>403</v>
      </c>
      <c r="C225" s="4">
        <v>1</v>
      </c>
      <c r="D225" s="5" t="s">
        <v>32</v>
      </c>
      <c r="E225" s="1">
        <v>636000</v>
      </c>
      <c r="F225" s="9">
        <f>+ROUND(E225*19%,2)</f>
        <v>120840</v>
      </c>
      <c r="G225" s="10">
        <f>+E225+F225</f>
        <v>756840</v>
      </c>
      <c r="H225" s="15"/>
      <c r="I225" s="16">
        <f t="shared" si="47"/>
        <v>0</v>
      </c>
      <c r="J225" s="15"/>
      <c r="K225" s="16">
        <f t="shared" si="40"/>
        <v>0</v>
      </c>
      <c r="L225" s="15"/>
      <c r="M225" s="16">
        <f t="shared" si="41"/>
        <v>0</v>
      </c>
      <c r="N225" s="15"/>
      <c r="O225" s="16">
        <f t="shared" si="42"/>
        <v>0</v>
      </c>
      <c r="P225" s="15"/>
      <c r="Q225" s="16">
        <f t="shared" si="43"/>
        <v>0</v>
      </c>
      <c r="R225" s="15"/>
      <c r="S225" s="16">
        <f t="shared" si="44"/>
        <v>0</v>
      </c>
      <c r="T225" s="15"/>
      <c r="U225" s="16">
        <f t="shared" si="45"/>
        <v>0</v>
      </c>
      <c r="V225" s="15"/>
      <c r="W225" s="16">
        <f t="shared" si="46"/>
        <v>0</v>
      </c>
      <c r="X225" s="14"/>
      <c r="Y225" s="14"/>
    </row>
    <row r="226" spans="1:25" ht="51" x14ac:dyDescent="0.25">
      <c r="A226" s="4" t="s">
        <v>404</v>
      </c>
      <c r="B226" s="5" t="s">
        <v>405</v>
      </c>
      <c r="C226" s="4">
        <v>1</v>
      </c>
      <c r="D226" s="5" t="s">
        <v>32</v>
      </c>
      <c r="E226" s="1">
        <v>563000</v>
      </c>
      <c r="F226" s="9">
        <f>+ROUND(E226*19%,2)</f>
        <v>106970</v>
      </c>
      <c r="G226" s="10">
        <f>+E226+F226</f>
        <v>669970</v>
      </c>
      <c r="H226" s="15"/>
      <c r="I226" s="16">
        <f t="shared" si="47"/>
        <v>0</v>
      </c>
      <c r="J226" s="15"/>
      <c r="K226" s="16">
        <f t="shared" si="40"/>
        <v>0</v>
      </c>
      <c r="L226" s="15"/>
      <c r="M226" s="16">
        <f t="shared" si="41"/>
        <v>0</v>
      </c>
      <c r="N226" s="15"/>
      <c r="O226" s="16">
        <f t="shared" si="42"/>
        <v>0</v>
      </c>
      <c r="P226" s="15"/>
      <c r="Q226" s="16">
        <f t="shared" si="43"/>
        <v>0</v>
      </c>
      <c r="R226" s="15"/>
      <c r="S226" s="16">
        <f t="shared" si="44"/>
        <v>0</v>
      </c>
      <c r="T226" s="15"/>
      <c r="U226" s="16">
        <f t="shared" si="45"/>
        <v>0</v>
      </c>
      <c r="V226" s="15"/>
      <c r="W226" s="16">
        <f t="shared" si="46"/>
        <v>0</v>
      </c>
      <c r="X226" s="14"/>
      <c r="Y226" s="14"/>
    </row>
    <row r="227" spans="1:25" ht="15" x14ac:dyDescent="0.25">
      <c r="A227" s="11">
        <v>10</v>
      </c>
      <c r="B227" s="60" t="s">
        <v>406</v>
      </c>
      <c r="C227" s="61"/>
      <c r="D227" s="62"/>
      <c r="E227" s="18"/>
      <c r="F227" s="18"/>
      <c r="G227" s="18"/>
      <c r="H227" s="18"/>
      <c r="I227" s="18"/>
      <c r="J227" s="18"/>
      <c r="K227" s="18"/>
      <c r="L227" s="18"/>
      <c r="M227" s="18"/>
      <c r="N227" s="18"/>
      <c r="O227" s="18"/>
      <c r="P227" s="18"/>
      <c r="Q227" s="18"/>
      <c r="R227" s="18"/>
      <c r="S227" s="18"/>
      <c r="T227" s="18"/>
      <c r="U227" s="18"/>
      <c r="V227" s="18"/>
      <c r="W227" s="18"/>
      <c r="X227" s="14"/>
      <c r="Y227" s="14"/>
    </row>
    <row r="228" spans="1:25" ht="15" x14ac:dyDescent="0.25">
      <c r="A228" s="11" t="s">
        <v>407</v>
      </c>
      <c r="B228" s="60" t="s">
        <v>408</v>
      </c>
      <c r="C228" s="61"/>
      <c r="D228" s="62"/>
      <c r="E228" s="18"/>
      <c r="F228" s="18"/>
      <c r="G228" s="18"/>
      <c r="H228" s="18"/>
      <c r="I228" s="18"/>
      <c r="J228" s="18"/>
      <c r="K228" s="18"/>
      <c r="L228" s="18"/>
      <c r="M228" s="18"/>
      <c r="N228" s="18"/>
      <c r="O228" s="18"/>
      <c r="P228" s="18"/>
      <c r="Q228" s="18"/>
      <c r="R228" s="18"/>
      <c r="S228" s="18"/>
      <c r="T228" s="18"/>
      <c r="U228" s="18"/>
      <c r="V228" s="18"/>
      <c r="W228" s="18"/>
      <c r="X228" s="14"/>
      <c r="Y228" s="14"/>
    </row>
    <row r="229" spans="1:25" ht="12.75" x14ac:dyDescent="0.25">
      <c r="A229" s="4" t="s">
        <v>409</v>
      </c>
      <c r="B229" s="5" t="s">
        <v>410</v>
      </c>
      <c r="C229" s="4">
        <v>1</v>
      </c>
      <c r="D229" s="5" t="s">
        <v>32</v>
      </c>
      <c r="E229" s="1">
        <v>902000</v>
      </c>
      <c r="F229" s="9">
        <f>+ROUND(E229*19%,2)</f>
        <v>171380</v>
      </c>
      <c r="G229" s="10">
        <f>+E229+F229</f>
        <v>1073380</v>
      </c>
      <c r="H229" s="15"/>
      <c r="I229" s="16">
        <f t="shared" si="47"/>
        <v>0</v>
      </c>
      <c r="J229" s="15"/>
      <c r="K229" s="16">
        <f t="shared" si="40"/>
        <v>0</v>
      </c>
      <c r="L229" s="15"/>
      <c r="M229" s="16">
        <f t="shared" si="41"/>
        <v>0</v>
      </c>
      <c r="N229" s="15">
        <v>1</v>
      </c>
      <c r="O229" s="16">
        <f t="shared" si="42"/>
        <v>1073380</v>
      </c>
      <c r="P229" s="15"/>
      <c r="Q229" s="16">
        <f t="shared" si="43"/>
        <v>0</v>
      </c>
      <c r="R229" s="15"/>
      <c r="S229" s="16">
        <f t="shared" si="44"/>
        <v>0</v>
      </c>
      <c r="T229" s="15"/>
      <c r="U229" s="16">
        <f t="shared" si="45"/>
        <v>0</v>
      </c>
      <c r="V229" s="15"/>
      <c r="W229" s="16">
        <f t="shared" si="46"/>
        <v>0</v>
      </c>
      <c r="X229" s="14"/>
      <c r="Y229" s="14"/>
    </row>
    <row r="230" spans="1:25" ht="25.5" x14ac:dyDescent="0.25">
      <c r="A230" s="4" t="s">
        <v>411</v>
      </c>
      <c r="B230" s="5" t="s">
        <v>412</v>
      </c>
      <c r="C230" s="4">
        <v>1</v>
      </c>
      <c r="D230" s="5" t="s">
        <v>32</v>
      </c>
      <c r="E230" s="1">
        <v>955000</v>
      </c>
      <c r="F230" s="9">
        <f>+ROUND(E230*19%,2)</f>
        <v>181450</v>
      </c>
      <c r="G230" s="10">
        <f>+E230+F230</f>
        <v>1136450</v>
      </c>
      <c r="H230" s="15"/>
      <c r="I230" s="16">
        <f t="shared" si="47"/>
        <v>0</v>
      </c>
      <c r="J230" s="15"/>
      <c r="K230" s="16">
        <f t="shared" si="40"/>
        <v>0</v>
      </c>
      <c r="L230" s="15"/>
      <c r="M230" s="16">
        <f t="shared" si="41"/>
        <v>0</v>
      </c>
      <c r="N230" s="15">
        <v>1</v>
      </c>
      <c r="O230" s="16">
        <f t="shared" si="42"/>
        <v>1136450</v>
      </c>
      <c r="P230" s="15"/>
      <c r="Q230" s="16">
        <f t="shared" si="43"/>
        <v>0</v>
      </c>
      <c r="R230" s="15"/>
      <c r="S230" s="16">
        <f t="shared" si="44"/>
        <v>0</v>
      </c>
      <c r="T230" s="15"/>
      <c r="U230" s="16">
        <f t="shared" si="45"/>
        <v>0</v>
      </c>
      <c r="V230" s="15"/>
      <c r="W230" s="16">
        <f t="shared" si="46"/>
        <v>0</v>
      </c>
      <c r="X230" s="14"/>
      <c r="Y230" s="14"/>
    </row>
    <row r="231" spans="1:25" ht="25.5" x14ac:dyDescent="0.25">
      <c r="A231" s="4" t="s">
        <v>413</v>
      </c>
      <c r="B231" s="5" t="s">
        <v>414</v>
      </c>
      <c r="C231" s="4">
        <v>1</v>
      </c>
      <c r="D231" s="5" t="s">
        <v>32</v>
      </c>
      <c r="E231" s="1">
        <v>902000</v>
      </c>
      <c r="F231" s="9">
        <f>+ROUND(E231*19%,2)</f>
        <v>171380</v>
      </c>
      <c r="G231" s="10">
        <f>+E231+F231</f>
        <v>1073380</v>
      </c>
      <c r="H231" s="15"/>
      <c r="I231" s="16">
        <f t="shared" si="47"/>
        <v>0</v>
      </c>
      <c r="J231" s="15"/>
      <c r="K231" s="16">
        <f t="shared" si="40"/>
        <v>0</v>
      </c>
      <c r="L231" s="15"/>
      <c r="M231" s="16">
        <f t="shared" si="41"/>
        <v>0</v>
      </c>
      <c r="N231" s="15">
        <v>1</v>
      </c>
      <c r="O231" s="16">
        <f t="shared" si="42"/>
        <v>1073380</v>
      </c>
      <c r="P231" s="15"/>
      <c r="Q231" s="16">
        <f t="shared" si="43"/>
        <v>0</v>
      </c>
      <c r="R231" s="15"/>
      <c r="S231" s="16">
        <f t="shared" si="44"/>
        <v>0</v>
      </c>
      <c r="T231" s="15"/>
      <c r="U231" s="16">
        <f t="shared" si="45"/>
        <v>0</v>
      </c>
      <c r="V231" s="15"/>
      <c r="W231" s="16">
        <f t="shared" si="46"/>
        <v>0</v>
      </c>
      <c r="X231" s="14"/>
      <c r="Y231" s="14"/>
    </row>
    <row r="232" spans="1:25" ht="15" x14ac:dyDescent="0.25">
      <c r="A232" s="11">
        <v>11</v>
      </c>
      <c r="B232" s="60" t="s">
        <v>415</v>
      </c>
      <c r="C232" s="61"/>
      <c r="D232" s="62"/>
      <c r="E232" s="18"/>
      <c r="F232" s="18"/>
      <c r="G232" s="18"/>
      <c r="H232" s="18"/>
      <c r="I232" s="18"/>
      <c r="J232" s="18"/>
      <c r="K232" s="18"/>
      <c r="L232" s="18"/>
      <c r="M232" s="18"/>
      <c r="N232" s="18"/>
      <c r="O232" s="18"/>
      <c r="P232" s="18"/>
      <c r="Q232" s="18"/>
      <c r="R232" s="18"/>
      <c r="S232" s="18"/>
      <c r="T232" s="18"/>
      <c r="U232" s="18"/>
      <c r="V232" s="18"/>
      <c r="W232" s="18"/>
      <c r="X232" s="14"/>
      <c r="Y232" s="14"/>
    </row>
    <row r="233" spans="1:25" ht="25.5" x14ac:dyDescent="0.25">
      <c r="A233" s="4">
        <v>11.1</v>
      </c>
      <c r="B233" s="5" t="s">
        <v>416</v>
      </c>
      <c r="C233" s="4">
        <v>1</v>
      </c>
      <c r="D233" s="5" t="s">
        <v>417</v>
      </c>
      <c r="E233" s="1">
        <v>641000</v>
      </c>
      <c r="F233" s="9">
        <f>+ROUND(E233*19%,2)</f>
        <v>121790</v>
      </c>
      <c r="G233" s="10">
        <f>+E233+F233</f>
        <v>762790</v>
      </c>
      <c r="H233" s="15">
        <v>8</v>
      </c>
      <c r="I233" s="16">
        <f t="shared" si="47"/>
        <v>6102320</v>
      </c>
      <c r="J233" s="15">
        <v>23</v>
      </c>
      <c r="K233" s="16">
        <f t="shared" si="40"/>
        <v>17544170</v>
      </c>
      <c r="L233" s="15">
        <v>25</v>
      </c>
      <c r="M233" s="16">
        <f t="shared" si="41"/>
        <v>19069750</v>
      </c>
      <c r="N233" s="15">
        <v>20</v>
      </c>
      <c r="O233" s="16">
        <f t="shared" si="42"/>
        <v>15255800</v>
      </c>
      <c r="P233" s="15"/>
      <c r="Q233" s="16">
        <f t="shared" si="43"/>
        <v>0</v>
      </c>
      <c r="R233" s="15"/>
      <c r="S233" s="16">
        <f t="shared" si="44"/>
        <v>0</v>
      </c>
      <c r="T233" s="15"/>
      <c r="U233" s="16">
        <f t="shared" si="45"/>
        <v>0</v>
      </c>
      <c r="V233" s="15"/>
      <c r="W233" s="16">
        <f t="shared" si="46"/>
        <v>0</v>
      </c>
      <c r="X233" s="14"/>
      <c r="Y233" s="14"/>
    </row>
    <row r="234" spans="1:25" ht="25.5" x14ac:dyDescent="0.25">
      <c r="A234" s="4">
        <v>11.2</v>
      </c>
      <c r="B234" s="5" t="s">
        <v>418</v>
      </c>
      <c r="C234" s="4">
        <v>1</v>
      </c>
      <c r="D234" s="5" t="s">
        <v>417</v>
      </c>
      <c r="E234" s="1">
        <v>758000</v>
      </c>
      <c r="F234" s="9">
        <f>+ROUND(E234*19%,2)</f>
        <v>144020</v>
      </c>
      <c r="G234" s="10">
        <f>+E234+F234</f>
        <v>902020</v>
      </c>
      <c r="H234" s="15"/>
      <c r="I234" s="16">
        <f t="shared" si="47"/>
        <v>0</v>
      </c>
      <c r="J234" s="15"/>
      <c r="K234" s="16">
        <f t="shared" si="40"/>
        <v>0</v>
      </c>
      <c r="L234" s="15"/>
      <c r="M234" s="16">
        <f t="shared" si="41"/>
        <v>0</v>
      </c>
      <c r="N234" s="15"/>
      <c r="O234" s="16">
        <f t="shared" si="42"/>
        <v>0</v>
      </c>
      <c r="P234" s="15"/>
      <c r="Q234" s="16">
        <f t="shared" si="43"/>
        <v>0</v>
      </c>
      <c r="R234" s="15"/>
      <c r="S234" s="16">
        <f t="shared" si="44"/>
        <v>0</v>
      </c>
      <c r="T234" s="15"/>
      <c r="U234" s="16">
        <f t="shared" si="45"/>
        <v>0</v>
      </c>
      <c r="V234" s="15"/>
      <c r="W234" s="16">
        <f t="shared" si="46"/>
        <v>0</v>
      </c>
      <c r="X234" s="14"/>
      <c r="Y234" s="14"/>
    </row>
    <row r="235" spans="1:25" ht="15" x14ac:dyDescent="0.25">
      <c r="A235" s="11">
        <v>12</v>
      </c>
      <c r="B235" s="60" t="s">
        <v>419</v>
      </c>
      <c r="C235" s="61"/>
      <c r="D235" s="62"/>
      <c r="E235" s="18"/>
      <c r="F235" s="18"/>
      <c r="G235" s="18"/>
      <c r="H235" s="18"/>
      <c r="I235" s="18"/>
      <c r="J235" s="18"/>
      <c r="K235" s="18"/>
      <c r="L235" s="18"/>
      <c r="M235" s="18"/>
      <c r="N235" s="18"/>
      <c r="O235" s="18"/>
      <c r="P235" s="18"/>
      <c r="Q235" s="18"/>
      <c r="R235" s="18"/>
      <c r="S235" s="18"/>
      <c r="T235" s="18"/>
      <c r="U235" s="18"/>
      <c r="V235" s="18"/>
      <c r="W235" s="18"/>
      <c r="X235" s="14"/>
      <c r="Y235" s="14"/>
    </row>
    <row r="236" spans="1:25" ht="12.75" x14ac:dyDescent="0.25">
      <c r="A236" s="4" t="s">
        <v>420</v>
      </c>
      <c r="B236" s="5" t="s">
        <v>421</v>
      </c>
      <c r="C236" s="4">
        <v>1</v>
      </c>
      <c r="D236" s="5" t="s">
        <v>32</v>
      </c>
      <c r="E236" s="1">
        <v>721000</v>
      </c>
      <c r="F236" s="9">
        <f t="shared" ref="F236:F299" si="48">+ROUND(E236*19%,2)</f>
        <v>136990</v>
      </c>
      <c r="G236" s="10">
        <f t="shared" ref="G236:G299" si="49">+E236+F236</f>
        <v>857990</v>
      </c>
      <c r="H236" s="15"/>
      <c r="I236" s="16">
        <f t="shared" si="47"/>
        <v>0</v>
      </c>
      <c r="J236" s="15"/>
      <c r="K236" s="16">
        <f t="shared" si="40"/>
        <v>0</v>
      </c>
      <c r="L236" s="15"/>
      <c r="M236" s="16">
        <f t="shared" si="41"/>
        <v>0</v>
      </c>
      <c r="N236" s="15"/>
      <c r="O236" s="16">
        <f t="shared" si="42"/>
        <v>0</v>
      </c>
      <c r="P236" s="15"/>
      <c r="Q236" s="16">
        <f t="shared" si="43"/>
        <v>0</v>
      </c>
      <c r="R236" s="15"/>
      <c r="S236" s="16">
        <f t="shared" si="44"/>
        <v>0</v>
      </c>
      <c r="T236" s="15"/>
      <c r="U236" s="16">
        <f t="shared" si="45"/>
        <v>0</v>
      </c>
      <c r="V236" s="15"/>
      <c r="W236" s="16">
        <f t="shared" si="46"/>
        <v>0</v>
      </c>
      <c r="X236" s="14"/>
      <c r="Y236" s="14"/>
    </row>
    <row r="237" spans="1:25" ht="12.75" x14ac:dyDescent="0.25">
      <c r="A237" s="4" t="s">
        <v>422</v>
      </c>
      <c r="B237" s="5" t="s">
        <v>423</v>
      </c>
      <c r="C237" s="4">
        <v>1</v>
      </c>
      <c r="D237" s="5" t="s">
        <v>32</v>
      </c>
      <c r="E237" s="1">
        <v>1322000</v>
      </c>
      <c r="F237" s="9">
        <f t="shared" si="48"/>
        <v>251180</v>
      </c>
      <c r="G237" s="10">
        <f t="shared" si="49"/>
        <v>1573180</v>
      </c>
      <c r="H237" s="15"/>
      <c r="I237" s="16">
        <f t="shared" si="47"/>
        <v>0</v>
      </c>
      <c r="J237" s="15"/>
      <c r="K237" s="16">
        <f t="shared" si="40"/>
        <v>0</v>
      </c>
      <c r="L237" s="15"/>
      <c r="M237" s="16">
        <f t="shared" si="41"/>
        <v>0</v>
      </c>
      <c r="N237" s="15"/>
      <c r="O237" s="16">
        <f t="shared" si="42"/>
        <v>0</v>
      </c>
      <c r="P237" s="15"/>
      <c r="Q237" s="16">
        <f t="shared" si="43"/>
        <v>0</v>
      </c>
      <c r="R237" s="15"/>
      <c r="S237" s="16">
        <f t="shared" si="44"/>
        <v>0</v>
      </c>
      <c r="T237" s="15"/>
      <c r="U237" s="16">
        <f t="shared" si="45"/>
        <v>0</v>
      </c>
      <c r="V237" s="15"/>
      <c r="W237" s="16">
        <f t="shared" si="46"/>
        <v>0</v>
      </c>
      <c r="X237" s="14"/>
      <c r="Y237" s="14"/>
    </row>
    <row r="238" spans="1:25" ht="12.75" x14ac:dyDescent="0.25">
      <c r="A238" s="4" t="s">
        <v>424</v>
      </c>
      <c r="B238" s="5" t="s">
        <v>425</v>
      </c>
      <c r="C238" s="4">
        <v>1</v>
      </c>
      <c r="D238" s="5" t="s">
        <v>32</v>
      </c>
      <c r="E238" s="1">
        <v>1880000</v>
      </c>
      <c r="F238" s="9">
        <f t="shared" si="48"/>
        <v>357200</v>
      </c>
      <c r="G238" s="10">
        <f t="shared" si="49"/>
        <v>2237200</v>
      </c>
      <c r="H238" s="15"/>
      <c r="I238" s="16">
        <f t="shared" si="47"/>
        <v>0</v>
      </c>
      <c r="J238" s="15"/>
      <c r="K238" s="16">
        <f t="shared" si="40"/>
        <v>0</v>
      </c>
      <c r="L238" s="15"/>
      <c r="M238" s="16">
        <f t="shared" si="41"/>
        <v>0</v>
      </c>
      <c r="N238" s="15"/>
      <c r="O238" s="16">
        <f t="shared" si="42"/>
        <v>0</v>
      </c>
      <c r="P238" s="15"/>
      <c r="Q238" s="16">
        <f t="shared" si="43"/>
        <v>0</v>
      </c>
      <c r="R238" s="15"/>
      <c r="S238" s="16">
        <f t="shared" si="44"/>
        <v>0</v>
      </c>
      <c r="T238" s="15"/>
      <c r="U238" s="16">
        <f t="shared" si="45"/>
        <v>0</v>
      </c>
      <c r="V238" s="15"/>
      <c r="W238" s="16">
        <f t="shared" si="46"/>
        <v>0</v>
      </c>
      <c r="X238" s="14"/>
      <c r="Y238" s="14"/>
    </row>
    <row r="239" spans="1:25" ht="22.5" customHeight="1" x14ac:dyDescent="0.25">
      <c r="A239" s="4" t="s">
        <v>426</v>
      </c>
      <c r="B239" s="5" t="s">
        <v>427</v>
      </c>
      <c r="C239" s="4">
        <v>1</v>
      </c>
      <c r="D239" s="5" t="s">
        <v>32</v>
      </c>
      <c r="E239" s="1">
        <v>3232000</v>
      </c>
      <c r="F239" s="9">
        <f t="shared" si="48"/>
        <v>614080</v>
      </c>
      <c r="G239" s="10">
        <f t="shared" si="49"/>
        <v>3846080</v>
      </c>
      <c r="H239" s="15"/>
      <c r="I239" s="16">
        <f t="shared" si="47"/>
        <v>0</v>
      </c>
      <c r="J239" s="15"/>
      <c r="K239" s="16">
        <f t="shared" si="40"/>
        <v>0</v>
      </c>
      <c r="L239" s="15"/>
      <c r="M239" s="16">
        <f t="shared" si="41"/>
        <v>0</v>
      </c>
      <c r="N239" s="15"/>
      <c r="O239" s="16">
        <f t="shared" si="42"/>
        <v>0</v>
      </c>
      <c r="P239" s="15"/>
      <c r="Q239" s="16">
        <f t="shared" si="43"/>
        <v>0</v>
      </c>
      <c r="R239" s="15"/>
      <c r="S239" s="16">
        <f t="shared" si="44"/>
        <v>0</v>
      </c>
      <c r="T239" s="15"/>
      <c r="U239" s="16">
        <f t="shared" si="45"/>
        <v>0</v>
      </c>
      <c r="V239" s="15"/>
      <c r="W239" s="16">
        <f t="shared" si="46"/>
        <v>0</v>
      </c>
      <c r="X239" s="14"/>
      <c r="Y239" s="14"/>
    </row>
    <row r="240" spans="1:25" ht="12.75" x14ac:dyDescent="0.25">
      <c r="A240" s="4" t="s">
        <v>428</v>
      </c>
      <c r="B240" s="5" t="s">
        <v>429</v>
      </c>
      <c r="C240" s="4">
        <v>1</v>
      </c>
      <c r="D240" s="5" t="s">
        <v>32</v>
      </c>
      <c r="E240" s="1">
        <v>235000</v>
      </c>
      <c r="F240" s="9">
        <f t="shared" si="48"/>
        <v>44650</v>
      </c>
      <c r="G240" s="10">
        <f t="shared" si="49"/>
        <v>279650</v>
      </c>
      <c r="H240" s="15"/>
      <c r="I240" s="16">
        <f t="shared" si="47"/>
        <v>0</v>
      </c>
      <c r="J240" s="15"/>
      <c r="K240" s="16">
        <f t="shared" si="40"/>
        <v>0</v>
      </c>
      <c r="L240" s="15"/>
      <c r="M240" s="16">
        <f t="shared" si="41"/>
        <v>0</v>
      </c>
      <c r="N240" s="15"/>
      <c r="O240" s="16">
        <f t="shared" si="42"/>
        <v>0</v>
      </c>
      <c r="P240" s="15"/>
      <c r="Q240" s="16">
        <f t="shared" si="43"/>
        <v>0</v>
      </c>
      <c r="R240" s="15"/>
      <c r="S240" s="16">
        <f t="shared" si="44"/>
        <v>0</v>
      </c>
      <c r="T240" s="15"/>
      <c r="U240" s="16">
        <f t="shared" si="45"/>
        <v>0</v>
      </c>
      <c r="V240" s="15"/>
      <c r="W240" s="16">
        <f t="shared" si="46"/>
        <v>0</v>
      </c>
      <c r="X240" s="14"/>
      <c r="Y240" s="14"/>
    </row>
    <row r="241" spans="1:25" ht="12.75" x14ac:dyDescent="0.25">
      <c r="A241" s="4" t="s">
        <v>430</v>
      </c>
      <c r="B241" s="5" t="s">
        <v>431</v>
      </c>
      <c r="C241" s="4">
        <v>1</v>
      </c>
      <c r="D241" s="5" t="s">
        <v>32</v>
      </c>
      <c r="E241" s="1">
        <v>332000</v>
      </c>
      <c r="F241" s="9">
        <f t="shared" si="48"/>
        <v>63080</v>
      </c>
      <c r="G241" s="10">
        <f t="shared" si="49"/>
        <v>395080</v>
      </c>
      <c r="H241" s="15"/>
      <c r="I241" s="16">
        <f t="shared" si="47"/>
        <v>0</v>
      </c>
      <c r="J241" s="15"/>
      <c r="K241" s="16">
        <f t="shared" si="40"/>
        <v>0</v>
      </c>
      <c r="L241" s="15"/>
      <c r="M241" s="16">
        <f t="shared" si="41"/>
        <v>0</v>
      </c>
      <c r="N241" s="15"/>
      <c r="O241" s="16">
        <f t="shared" si="42"/>
        <v>0</v>
      </c>
      <c r="P241" s="15"/>
      <c r="Q241" s="16">
        <f t="shared" si="43"/>
        <v>0</v>
      </c>
      <c r="R241" s="15"/>
      <c r="S241" s="16">
        <f t="shared" si="44"/>
        <v>0</v>
      </c>
      <c r="T241" s="15"/>
      <c r="U241" s="16">
        <f t="shared" si="45"/>
        <v>0</v>
      </c>
      <c r="V241" s="15"/>
      <c r="W241" s="16">
        <f t="shared" si="46"/>
        <v>0</v>
      </c>
      <c r="X241" s="14"/>
      <c r="Y241" s="14"/>
    </row>
    <row r="242" spans="1:25" ht="12.75" x14ac:dyDescent="0.25">
      <c r="A242" s="4" t="s">
        <v>432</v>
      </c>
      <c r="B242" s="5" t="s">
        <v>433</v>
      </c>
      <c r="C242" s="4">
        <v>1</v>
      </c>
      <c r="D242" s="5" t="s">
        <v>32</v>
      </c>
      <c r="E242" s="1">
        <v>724000</v>
      </c>
      <c r="F242" s="9">
        <f t="shared" si="48"/>
        <v>137560</v>
      </c>
      <c r="G242" s="10">
        <f t="shared" si="49"/>
        <v>861560</v>
      </c>
      <c r="H242" s="15"/>
      <c r="I242" s="16">
        <f t="shared" si="47"/>
        <v>0</v>
      </c>
      <c r="J242" s="15"/>
      <c r="K242" s="16">
        <f t="shared" si="40"/>
        <v>0</v>
      </c>
      <c r="L242" s="15"/>
      <c r="M242" s="16">
        <f t="shared" si="41"/>
        <v>0</v>
      </c>
      <c r="N242" s="15"/>
      <c r="O242" s="16">
        <f t="shared" si="42"/>
        <v>0</v>
      </c>
      <c r="P242" s="15"/>
      <c r="Q242" s="16">
        <f t="shared" si="43"/>
        <v>0</v>
      </c>
      <c r="R242" s="15"/>
      <c r="S242" s="16">
        <f t="shared" si="44"/>
        <v>0</v>
      </c>
      <c r="T242" s="15"/>
      <c r="U242" s="16">
        <f t="shared" si="45"/>
        <v>0</v>
      </c>
      <c r="V242" s="15"/>
      <c r="W242" s="16">
        <f t="shared" si="46"/>
        <v>0</v>
      </c>
      <c r="X242" s="14"/>
      <c r="Y242" s="14"/>
    </row>
    <row r="243" spans="1:25" ht="12.75" x14ac:dyDescent="0.25">
      <c r="A243" s="4" t="s">
        <v>434</v>
      </c>
      <c r="B243" s="5" t="s">
        <v>435</v>
      </c>
      <c r="C243" s="4">
        <v>1</v>
      </c>
      <c r="D243" s="5" t="s">
        <v>32</v>
      </c>
      <c r="E243" s="1">
        <v>1034000</v>
      </c>
      <c r="F243" s="9">
        <f t="shared" si="48"/>
        <v>196460</v>
      </c>
      <c r="G243" s="10">
        <f t="shared" si="49"/>
        <v>1230460</v>
      </c>
      <c r="H243" s="15"/>
      <c r="I243" s="16">
        <f t="shared" si="47"/>
        <v>0</v>
      </c>
      <c r="J243" s="15"/>
      <c r="K243" s="16">
        <f t="shared" si="40"/>
        <v>0</v>
      </c>
      <c r="L243" s="15"/>
      <c r="M243" s="16">
        <f t="shared" si="41"/>
        <v>0</v>
      </c>
      <c r="N243" s="15"/>
      <c r="O243" s="16">
        <f t="shared" si="42"/>
        <v>0</v>
      </c>
      <c r="P243" s="15"/>
      <c r="Q243" s="16">
        <f t="shared" si="43"/>
        <v>0</v>
      </c>
      <c r="R243" s="15"/>
      <c r="S243" s="16">
        <f t="shared" si="44"/>
        <v>0</v>
      </c>
      <c r="T243" s="15"/>
      <c r="U243" s="16">
        <f t="shared" si="45"/>
        <v>0</v>
      </c>
      <c r="V243" s="15"/>
      <c r="W243" s="16">
        <f t="shared" si="46"/>
        <v>0</v>
      </c>
      <c r="X243" s="14"/>
      <c r="Y243" s="14"/>
    </row>
    <row r="244" spans="1:25" ht="25.5" customHeight="1" x14ac:dyDescent="0.25">
      <c r="A244" s="4" t="s">
        <v>436</v>
      </c>
      <c r="B244" s="5" t="s">
        <v>437</v>
      </c>
      <c r="C244" s="4">
        <v>1</v>
      </c>
      <c r="D244" s="5" t="s">
        <v>32</v>
      </c>
      <c r="E244" s="1">
        <v>1929000</v>
      </c>
      <c r="F244" s="9">
        <f t="shared" si="48"/>
        <v>366510</v>
      </c>
      <c r="G244" s="10">
        <f t="shared" si="49"/>
        <v>2295510</v>
      </c>
      <c r="H244" s="15"/>
      <c r="I244" s="16">
        <f t="shared" si="47"/>
        <v>0</v>
      </c>
      <c r="J244" s="15"/>
      <c r="K244" s="16">
        <f t="shared" si="40"/>
        <v>0</v>
      </c>
      <c r="L244" s="15"/>
      <c r="M244" s="16">
        <f t="shared" si="41"/>
        <v>0</v>
      </c>
      <c r="N244" s="15"/>
      <c r="O244" s="16">
        <f t="shared" si="42"/>
        <v>0</v>
      </c>
      <c r="P244" s="15"/>
      <c r="Q244" s="16">
        <f t="shared" si="43"/>
        <v>0</v>
      </c>
      <c r="R244" s="15"/>
      <c r="S244" s="16">
        <f t="shared" si="44"/>
        <v>0</v>
      </c>
      <c r="T244" s="15"/>
      <c r="U244" s="16">
        <f t="shared" si="45"/>
        <v>0</v>
      </c>
      <c r="V244" s="15"/>
      <c r="W244" s="16">
        <f t="shared" si="46"/>
        <v>0</v>
      </c>
      <c r="X244" s="14"/>
      <c r="Y244" s="14"/>
    </row>
    <row r="245" spans="1:25" ht="12.75" x14ac:dyDescent="0.25">
      <c r="A245" s="4" t="s">
        <v>438</v>
      </c>
      <c r="B245" s="5" t="s">
        <v>439</v>
      </c>
      <c r="C245" s="4">
        <v>1</v>
      </c>
      <c r="D245" s="5" t="s">
        <v>32</v>
      </c>
      <c r="E245" s="1">
        <v>106000</v>
      </c>
      <c r="F245" s="9">
        <f t="shared" si="48"/>
        <v>20140</v>
      </c>
      <c r="G245" s="10">
        <f t="shared" si="49"/>
        <v>126140</v>
      </c>
      <c r="H245" s="15"/>
      <c r="I245" s="16">
        <f t="shared" si="47"/>
        <v>0</v>
      </c>
      <c r="J245" s="15"/>
      <c r="K245" s="16">
        <f t="shared" si="40"/>
        <v>0</v>
      </c>
      <c r="L245" s="15"/>
      <c r="M245" s="16">
        <f t="shared" si="41"/>
        <v>0</v>
      </c>
      <c r="N245" s="15"/>
      <c r="O245" s="16">
        <f t="shared" si="42"/>
        <v>0</v>
      </c>
      <c r="P245" s="15"/>
      <c r="Q245" s="16">
        <f t="shared" si="43"/>
        <v>0</v>
      </c>
      <c r="R245" s="15"/>
      <c r="S245" s="16">
        <f t="shared" si="44"/>
        <v>0</v>
      </c>
      <c r="T245" s="15"/>
      <c r="U245" s="16">
        <f t="shared" si="45"/>
        <v>0</v>
      </c>
      <c r="V245" s="15"/>
      <c r="W245" s="16">
        <f t="shared" si="46"/>
        <v>0</v>
      </c>
      <c r="X245" s="14"/>
      <c r="Y245" s="14"/>
    </row>
    <row r="246" spans="1:25" ht="12.75" x14ac:dyDescent="0.25">
      <c r="A246" s="4" t="s">
        <v>440</v>
      </c>
      <c r="B246" s="5" t="s">
        <v>441</v>
      </c>
      <c r="C246" s="4">
        <v>1</v>
      </c>
      <c r="D246" s="5" t="s">
        <v>32</v>
      </c>
      <c r="E246" s="1">
        <v>189000</v>
      </c>
      <c r="F246" s="9">
        <f t="shared" si="48"/>
        <v>35910</v>
      </c>
      <c r="G246" s="10">
        <f t="shared" si="49"/>
        <v>224910</v>
      </c>
      <c r="H246" s="15"/>
      <c r="I246" s="16">
        <f t="shared" si="47"/>
        <v>0</v>
      </c>
      <c r="J246" s="15"/>
      <c r="K246" s="16">
        <f t="shared" si="40"/>
        <v>0</v>
      </c>
      <c r="L246" s="15"/>
      <c r="M246" s="16">
        <f t="shared" si="41"/>
        <v>0</v>
      </c>
      <c r="N246" s="15"/>
      <c r="O246" s="16">
        <f t="shared" si="42"/>
        <v>0</v>
      </c>
      <c r="P246" s="15"/>
      <c r="Q246" s="16">
        <f t="shared" si="43"/>
        <v>0</v>
      </c>
      <c r="R246" s="15"/>
      <c r="S246" s="16">
        <f t="shared" si="44"/>
        <v>0</v>
      </c>
      <c r="T246" s="15"/>
      <c r="U246" s="16">
        <f t="shared" si="45"/>
        <v>0</v>
      </c>
      <c r="V246" s="15"/>
      <c r="W246" s="16">
        <f t="shared" si="46"/>
        <v>0</v>
      </c>
      <c r="X246" s="14"/>
      <c r="Y246" s="14"/>
    </row>
    <row r="247" spans="1:25" ht="25.5" x14ac:dyDescent="0.25">
      <c r="A247" s="4" t="s">
        <v>442</v>
      </c>
      <c r="B247" s="5" t="s">
        <v>443</v>
      </c>
      <c r="C247" s="4">
        <v>1</v>
      </c>
      <c r="D247" s="5" t="s">
        <v>32</v>
      </c>
      <c r="E247" s="1">
        <v>253000</v>
      </c>
      <c r="F247" s="9">
        <f t="shared" si="48"/>
        <v>48070</v>
      </c>
      <c r="G247" s="10">
        <f t="shared" si="49"/>
        <v>301070</v>
      </c>
      <c r="H247" s="15"/>
      <c r="I247" s="16">
        <f t="shared" si="47"/>
        <v>0</v>
      </c>
      <c r="J247" s="15"/>
      <c r="K247" s="16">
        <f t="shared" si="40"/>
        <v>0</v>
      </c>
      <c r="L247" s="15"/>
      <c r="M247" s="16">
        <f t="shared" si="41"/>
        <v>0</v>
      </c>
      <c r="N247" s="15"/>
      <c r="O247" s="16">
        <f t="shared" si="42"/>
        <v>0</v>
      </c>
      <c r="P247" s="15"/>
      <c r="Q247" s="16">
        <f t="shared" si="43"/>
        <v>0</v>
      </c>
      <c r="R247" s="15"/>
      <c r="S247" s="16">
        <f t="shared" si="44"/>
        <v>0</v>
      </c>
      <c r="T247" s="15"/>
      <c r="U247" s="16">
        <f t="shared" si="45"/>
        <v>0</v>
      </c>
      <c r="V247" s="15"/>
      <c r="W247" s="16">
        <f t="shared" si="46"/>
        <v>0</v>
      </c>
      <c r="X247" s="14"/>
      <c r="Y247" s="14"/>
    </row>
    <row r="248" spans="1:25" ht="12.75" x14ac:dyDescent="0.25">
      <c r="A248" s="4" t="s">
        <v>444</v>
      </c>
      <c r="B248" s="5" t="s">
        <v>445</v>
      </c>
      <c r="C248" s="4">
        <v>1</v>
      </c>
      <c r="D248" s="5" t="s">
        <v>32</v>
      </c>
      <c r="E248" s="1">
        <v>254000</v>
      </c>
      <c r="F248" s="9">
        <f t="shared" si="48"/>
        <v>48260</v>
      </c>
      <c r="G248" s="10">
        <f t="shared" si="49"/>
        <v>302260</v>
      </c>
      <c r="H248" s="15"/>
      <c r="I248" s="16">
        <f t="shared" si="47"/>
        <v>0</v>
      </c>
      <c r="J248" s="15"/>
      <c r="K248" s="16">
        <f t="shared" si="40"/>
        <v>0</v>
      </c>
      <c r="L248" s="15"/>
      <c r="M248" s="16">
        <f t="shared" si="41"/>
        <v>0</v>
      </c>
      <c r="N248" s="15"/>
      <c r="O248" s="16">
        <f t="shared" si="42"/>
        <v>0</v>
      </c>
      <c r="P248" s="15"/>
      <c r="Q248" s="16">
        <f t="shared" si="43"/>
        <v>0</v>
      </c>
      <c r="R248" s="15"/>
      <c r="S248" s="16">
        <f t="shared" si="44"/>
        <v>0</v>
      </c>
      <c r="T248" s="15"/>
      <c r="U248" s="16">
        <f t="shared" si="45"/>
        <v>0</v>
      </c>
      <c r="V248" s="15"/>
      <c r="W248" s="16">
        <f t="shared" si="46"/>
        <v>0</v>
      </c>
      <c r="X248" s="14"/>
      <c r="Y248" s="14"/>
    </row>
    <row r="249" spans="1:25" ht="24.75" customHeight="1" x14ac:dyDescent="0.25">
      <c r="A249" s="8" t="s">
        <v>446</v>
      </c>
      <c r="B249" s="5" t="s">
        <v>447</v>
      </c>
      <c r="C249" s="4">
        <v>1</v>
      </c>
      <c r="D249" s="5" t="s">
        <v>32</v>
      </c>
      <c r="E249" s="1">
        <v>250000</v>
      </c>
      <c r="F249" s="9">
        <f t="shared" si="48"/>
        <v>47500</v>
      </c>
      <c r="G249" s="10">
        <f t="shared" si="49"/>
        <v>297500</v>
      </c>
      <c r="H249" s="15"/>
      <c r="I249" s="16">
        <f t="shared" si="47"/>
        <v>0</v>
      </c>
      <c r="J249" s="15"/>
      <c r="K249" s="16">
        <f t="shared" si="40"/>
        <v>0</v>
      </c>
      <c r="L249" s="15"/>
      <c r="M249" s="16">
        <f t="shared" si="41"/>
        <v>0</v>
      </c>
      <c r="N249" s="15"/>
      <c r="O249" s="16">
        <f t="shared" si="42"/>
        <v>0</v>
      </c>
      <c r="P249" s="15"/>
      <c r="Q249" s="16">
        <f t="shared" si="43"/>
        <v>0</v>
      </c>
      <c r="R249" s="15"/>
      <c r="S249" s="16">
        <f t="shared" si="44"/>
        <v>0</v>
      </c>
      <c r="T249" s="15"/>
      <c r="U249" s="16">
        <f t="shared" si="45"/>
        <v>0</v>
      </c>
      <c r="V249" s="15"/>
      <c r="W249" s="16">
        <f t="shared" si="46"/>
        <v>0</v>
      </c>
      <c r="X249" s="14"/>
      <c r="Y249" s="14"/>
    </row>
    <row r="250" spans="1:25" ht="25.5" x14ac:dyDescent="0.25">
      <c r="A250" s="8" t="s">
        <v>448</v>
      </c>
      <c r="B250" s="5" t="s">
        <v>449</v>
      </c>
      <c r="C250" s="4">
        <v>1</v>
      </c>
      <c r="D250" s="5" t="s">
        <v>32</v>
      </c>
      <c r="E250" s="1">
        <v>51000</v>
      </c>
      <c r="F250" s="9">
        <f t="shared" si="48"/>
        <v>9690</v>
      </c>
      <c r="G250" s="10">
        <f t="shared" si="49"/>
        <v>60690</v>
      </c>
      <c r="H250" s="15"/>
      <c r="I250" s="16">
        <f t="shared" si="47"/>
        <v>0</v>
      </c>
      <c r="J250" s="15"/>
      <c r="K250" s="16">
        <f t="shared" si="40"/>
        <v>0</v>
      </c>
      <c r="L250" s="15"/>
      <c r="M250" s="16">
        <f t="shared" si="41"/>
        <v>0</v>
      </c>
      <c r="N250" s="15"/>
      <c r="O250" s="16">
        <f t="shared" si="42"/>
        <v>0</v>
      </c>
      <c r="P250" s="15"/>
      <c r="Q250" s="16">
        <f t="shared" si="43"/>
        <v>0</v>
      </c>
      <c r="R250" s="15"/>
      <c r="S250" s="16">
        <f t="shared" si="44"/>
        <v>0</v>
      </c>
      <c r="T250" s="15"/>
      <c r="U250" s="16">
        <f t="shared" si="45"/>
        <v>0</v>
      </c>
      <c r="V250" s="15"/>
      <c r="W250" s="16">
        <f t="shared" si="46"/>
        <v>0</v>
      </c>
      <c r="X250" s="14"/>
      <c r="Y250" s="14"/>
    </row>
    <row r="251" spans="1:25" ht="25.5" x14ac:dyDescent="0.25">
      <c r="A251" s="8" t="s">
        <v>450</v>
      </c>
      <c r="B251" s="5" t="s">
        <v>451</v>
      </c>
      <c r="C251" s="4">
        <v>1</v>
      </c>
      <c r="D251" s="5" t="s">
        <v>32</v>
      </c>
      <c r="E251" s="1">
        <v>95000</v>
      </c>
      <c r="F251" s="9">
        <f t="shared" si="48"/>
        <v>18050</v>
      </c>
      <c r="G251" s="10">
        <f t="shared" si="49"/>
        <v>113050</v>
      </c>
      <c r="H251" s="15"/>
      <c r="I251" s="16">
        <f t="shared" si="47"/>
        <v>0</v>
      </c>
      <c r="J251" s="15"/>
      <c r="K251" s="16">
        <f t="shared" si="40"/>
        <v>0</v>
      </c>
      <c r="L251" s="15"/>
      <c r="M251" s="16">
        <f t="shared" si="41"/>
        <v>0</v>
      </c>
      <c r="N251" s="15"/>
      <c r="O251" s="16">
        <f t="shared" si="42"/>
        <v>0</v>
      </c>
      <c r="P251" s="15"/>
      <c r="Q251" s="16">
        <f t="shared" si="43"/>
        <v>0</v>
      </c>
      <c r="R251" s="15"/>
      <c r="S251" s="16">
        <f t="shared" si="44"/>
        <v>0</v>
      </c>
      <c r="T251" s="15"/>
      <c r="U251" s="16">
        <f t="shared" si="45"/>
        <v>0</v>
      </c>
      <c r="V251" s="15"/>
      <c r="W251" s="16">
        <f t="shared" si="46"/>
        <v>0</v>
      </c>
      <c r="X251" s="14"/>
      <c r="Y251" s="14"/>
    </row>
    <row r="252" spans="1:25" ht="25.5" x14ac:dyDescent="0.25">
      <c r="A252" s="8" t="s">
        <v>452</v>
      </c>
      <c r="B252" s="5" t="s">
        <v>453</v>
      </c>
      <c r="C252" s="4">
        <v>1</v>
      </c>
      <c r="D252" s="5" t="s">
        <v>32</v>
      </c>
      <c r="E252" s="1">
        <v>94000</v>
      </c>
      <c r="F252" s="9">
        <f t="shared" si="48"/>
        <v>17860</v>
      </c>
      <c r="G252" s="10">
        <f t="shared" si="49"/>
        <v>111860</v>
      </c>
      <c r="H252" s="15"/>
      <c r="I252" s="16">
        <f t="shared" si="47"/>
        <v>0</v>
      </c>
      <c r="J252" s="15"/>
      <c r="K252" s="16">
        <f t="shared" si="40"/>
        <v>0</v>
      </c>
      <c r="L252" s="15"/>
      <c r="M252" s="16">
        <f t="shared" si="41"/>
        <v>0</v>
      </c>
      <c r="N252" s="15"/>
      <c r="O252" s="16">
        <f t="shared" si="42"/>
        <v>0</v>
      </c>
      <c r="P252" s="15"/>
      <c r="Q252" s="16">
        <f t="shared" si="43"/>
        <v>0</v>
      </c>
      <c r="R252" s="15"/>
      <c r="S252" s="16">
        <f t="shared" si="44"/>
        <v>0</v>
      </c>
      <c r="T252" s="15"/>
      <c r="U252" s="16">
        <f t="shared" si="45"/>
        <v>0</v>
      </c>
      <c r="V252" s="15"/>
      <c r="W252" s="16">
        <f t="shared" si="46"/>
        <v>0</v>
      </c>
      <c r="X252" s="14"/>
      <c r="Y252" s="14"/>
    </row>
    <row r="253" spans="1:25" ht="25.5" x14ac:dyDescent="0.25">
      <c r="A253" s="8" t="s">
        <v>454</v>
      </c>
      <c r="B253" s="5" t="s">
        <v>455</v>
      </c>
      <c r="C253" s="4">
        <v>1</v>
      </c>
      <c r="D253" s="5" t="s">
        <v>32</v>
      </c>
      <c r="E253" s="1">
        <v>164000</v>
      </c>
      <c r="F253" s="9">
        <f t="shared" si="48"/>
        <v>31160</v>
      </c>
      <c r="G253" s="10">
        <f t="shared" si="49"/>
        <v>195160</v>
      </c>
      <c r="H253" s="15"/>
      <c r="I253" s="16">
        <f t="shared" si="47"/>
        <v>0</v>
      </c>
      <c r="J253" s="15"/>
      <c r="K253" s="16">
        <f t="shared" si="40"/>
        <v>0</v>
      </c>
      <c r="L253" s="15"/>
      <c r="M253" s="16">
        <f t="shared" si="41"/>
        <v>0</v>
      </c>
      <c r="N253" s="15"/>
      <c r="O253" s="16">
        <f t="shared" si="42"/>
        <v>0</v>
      </c>
      <c r="P253" s="15"/>
      <c r="Q253" s="16">
        <f t="shared" si="43"/>
        <v>0</v>
      </c>
      <c r="R253" s="15"/>
      <c r="S253" s="16">
        <f t="shared" si="44"/>
        <v>0</v>
      </c>
      <c r="T253" s="15"/>
      <c r="U253" s="16">
        <f t="shared" si="45"/>
        <v>0</v>
      </c>
      <c r="V253" s="15"/>
      <c r="W253" s="16">
        <f t="shared" si="46"/>
        <v>0</v>
      </c>
      <c r="X253" s="14"/>
      <c r="Y253" s="14"/>
    </row>
    <row r="254" spans="1:25" ht="25.5" x14ac:dyDescent="0.25">
      <c r="A254" s="8" t="s">
        <v>456</v>
      </c>
      <c r="B254" s="5" t="s">
        <v>457</v>
      </c>
      <c r="C254" s="4">
        <v>1</v>
      </c>
      <c r="D254" s="5" t="s">
        <v>32</v>
      </c>
      <c r="E254" s="1">
        <v>136000</v>
      </c>
      <c r="F254" s="9">
        <f t="shared" si="48"/>
        <v>25840</v>
      </c>
      <c r="G254" s="10">
        <f t="shared" si="49"/>
        <v>161840</v>
      </c>
      <c r="H254" s="15"/>
      <c r="I254" s="16">
        <f t="shared" si="47"/>
        <v>0</v>
      </c>
      <c r="J254" s="15"/>
      <c r="K254" s="16">
        <f t="shared" si="40"/>
        <v>0</v>
      </c>
      <c r="L254" s="15"/>
      <c r="M254" s="16">
        <f t="shared" si="41"/>
        <v>0</v>
      </c>
      <c r="N254" s="15"/>
      <c r="O254" s="16">
        <f t="shared" si="42"/>
        <v>0</v>
      </c>
      <c r="P254" s="15"/>
      <c r="Q254" s="16">
        <f t="shared" si="43"/>
        <v>0</v>
      </c>
      <c r="R254" s="15"/>
      <c r="S254" s="16">
        <f t="shared" si="44"/>
        <v>0</v>
      </c>
      <c r="T254" s="15"/>
      <c r="U254" s="16">
        <f t="shared" si="45"/>
        <v>0</v>
      </c>
      <c r="V254" s="15"/>
      <c r="W254" s="16">
        <f t="shared" si="46"/>
        <v>0</v>
      </c>
      <c r="X254" s="14"/>
      <c r="Y254" s="14"/>
    </row>
    <row r="255" spans="1:25" ht="25.5" x14ac:dyDescent="0.25">
      <c r="A255" s="8" t="s">
        <v>458</v>
      </c>
      <c r="B255" s="5" t="s">
        <v>459</v>
      </c>
      <c r="C255" s="4">
        <v>1</v>
      </c>
      <c r="D255" s="5" t="s">
        <v>32</v>
      </c>
      <c r="E255" s="1">
        <v>227000</v>
      </c>
      <c r="F255" s="9">
        <f t="shared" si="48"/>
        <v>43130</v>
      </c>
      <c r="G255" s="10">
        <f t="shared" si="49"/>
        <v>270130</v>
      </c>
      <c r="H255" s="15"/>
      <c r="I255" s="16">
        <f t="shared" si="47"/>
        <v>0</v>
      </c>
      <c r="J255" s="15"/>
      <c r="K255" s="16">
        <f t="shared" si="40"/>
        <v>0</v>
      </c>
      <c r="L255" s="15"/>
      <c r="M255" s="16">
        <f t="shared" si="41"/>
        <v>0</v>
      </c>
      <c r="N255" s="15"/>
      <c r="O255" s="16">
        <f t="shared" si="42"/>
        <v>0</v>
      </c>
      <c r="P255" s="15"/>
      <c r="Q255" s="16">
        <f t="shared" si="43"/>
        <v>0</v>
      </c>
      <c r="R255" s="15"/>
      <c r="S255" s="16">
        <f t="shared" si="44"/>
        <v>0</v>
      </c>
      <c r="T255" s="15"/>
      <c r="U255" s="16">
        <f t="shared" si="45"/>
        <v>0</v>
      </c>
      <c r="V255" s="15"/>
      <c r="W255" s="16">
        <f t="shared" si="46"/>
        <v>0</v>
      </c>
      <c r="X255" s="14"/>
      <c r="Y255" s="14"/>
    </row>
    <row r="256" spans="1:25" ht="12.75" x14ac:dyDescent="0.25">
      <c r="A256" s="8" t="s">
        <v>460</v>
      </c>
      <c r="B256" s="5" t="s">
        <v>461</v>
      </c>
      <c r="C256" s="4">
        <v>1</v>
      </c>
      <c r="D256" s="5" t="s">
        <v>32</v>
      </c>
      <c r="E256" s="1">
        <v>333000</v>
      </c>
      <c r="F256" s="9">
        <f t="shared" si="48"/>
        <v>63270</v>
      </c>
      <c r="G256" s="10">
        <f t="shared" si="49"/>
        <v>396270</v>
      </c>
      <c r="H256" s="15"/>
      <c r="I256" s="16">
        <f t="shared" si="47"/>
        <v>0</v>
      </c>
      <c r="J256" s="15"/>
      <c r="K256" s="16">
        <f t="shared" si="40"/>
        <v>0</v>
      </c>
      <c r="L256" s="15"/>
      <c r="M256" s="16">
        <f t="shared" si="41"/>
        <v>0</v>
      </c>
      <c r="N256" s="15"/>
      <c r="O256" s="16">
        <f t="shared" si="42"/>
        <v>0</v>
      </c>
      <c r="P256" s="15"/>
      <c r="Q256" s="16">
        <f t="shared" si="43"/>
        <v>0</v>
      </c>
      <c r="R256" s="15"/>
      <c r="S256" s="16">
        <f t="shared" si="44"/>
        <v>0</v>
      </c>
      <c r="T256" s="15"/>
      <c r="U256" s="16">
        <f t="shared" si="45"/>
        <v>0</v>
      </c>
      <c r="V256" s="15"/>
      <c r="W256" s="16">
        <f t="shared" si="46"/>
        <v>0</v>
      </c>
      <c r="X256" s="14"/>
      <c r="Y256" s="14"/>
    </row>
    <row r="257" spans="1:25" ht="12.75" x14ac:dyDescent="0.25">
      <c r="A257" s="8" t="s">
        <v>462</v>
      </c>
      <c r="B257" s="5" t="s">
        <v>463</v>
      </c>
      <c r="C257" s="4">
        <v>1</v>
      </c>
      <c r="D257" s="5" t="s">
        <v>32</v>
      </c>
      <c r="E257" s="1">
        <v>369000</v>
      </c>
      <c r="F257" s="9">
        <f t="shared" si="48"/>
        <v>70110</v>
      </c>
      <c r="G257" s="10">
        <f t="shared" si="49"/>
        <v>439110</v>
      </c>
      <c r="H257" s="15"/>
      <c r="I257" s="16">
        <f t="shared" si="47"/>
        <v>0</v>
      </c>
      <c r="J257" s="15"/>
      <c r="K257" s="16">
        <f t="shared" si="40"/>
        <v>0</v>
      </c>
      <c r="L257" s="15"/>
      <c r="M257" s="16">
        <f t="shared" si="41"/>
        <v>0</v>
      </c>
      <c r="N257" s="15"/>
      <c r="O257" s="16">
        <f t="shared" si="42"/>
        <v>0</v>
      </c>
      <c r="P257" s="15"/>
      <c r="Q257" s="16">
        <f t="shared" si="43"/>
        <v>0</v>
      </c>
      <c r="R257" s="15"/>
      <c r="S257" s="16">
        <f t="shared" si="44"/>
        <v>0</v>
      </c>
      <c r="T257" s="15"/>
      <c r="U257" s="16">
        <f t="shared" si="45"/>
        <v>0</v>
      </c>
      <c r="V257" s="15"/>
      <c r="W257" s="16">
        <f t="shared" si="46"/>
        <v>0</v>
      </c>
      <c r="X257" s="14"/>
      <c r="Y257" s="14"/>
    </row>
    <row r="258" spans="1:25" ht="25.5" customHeight="1" x14ac:dyDescent="0.25">
      <c r="A258" s="8" t="s">
        <v>464</v>
      </c>
      <c r="B258" s="7" t="s">
        <v>465</v>
      </c>
      <c r="C258" s="4">
        <v>1</v>
      </c>
      <c r="D258" s="5" t="s">
        <v>32</v>
      </c>
      <c r="E258" s="1">
        <v>100000</v>
      </c>
      <c r="F258" s="9">
        <f t="shared" si="48"/>
        <v>19000</v>
      </c>
      <c r="G258" s="10">
        <f t="shared" si="49"/>
        <v>119000</v>
      </c>
      <c r="H258" s="15"/>
      <c r="I258" s="16">
        <f t="shared" si="47"/>
        <v>0</v>
      </c>
      <c r="J258" s="15"/>
      <c r="K258" s="16">
        <f t="shared" si="40"/>
        <v>0</v>
      </c>
      <c r="L258" s="15"/>
      <c r="M258" s="16">
        <f t="shared" si="41"/>
        <v>0</v>
      </c>
      <c r="N258" s="15"/>
      <c r="O258" s="16">
        <f t="shared" si="42"/>
        <v>0</v>
      </c>
      <c r="P258" s="15"/>
      <c r="Q258" s="16">
        <f t="shared" si="43"/>
        <v>0</v>
      </c>
      <c r="R258" s="15"/>
      <c r="S258" s="16">
        <f t="shared" si="44"/>
        <v>0</v>
      </c>
      <c r="T258" s="15"/>
      <c r="U258" s="16">
        <f t="shared" si="45"/>
        <v>0</v>
      </c>
      <c r="V258" s="15"/>
      <c r="W258" s="16">
        <f t="shared" si="46"/>
        <v>0</v>
      </c>
      <c r="X258" s="14"/>
      <c r="Y258" s="14"/>
    </row>
    <row r="259" spans="1:25" ht="25.5" x14ac:dyDescent="0.25">
      <c r="A259" s="8" t="s">
        <v>466</v>
      </c>
      <c r="B259" s="5" t="s">
        <v>467</v>
      </c>
      <c r="C259" s="4">
        <v>1</v>
      </c>
      <c r="D259" s="5" t="s">
        <v>32</v>
      </c>
      <c r="E259" s="1">
        <v>325000</v>
      </c>
      <c r="F259" s="9">
        <f t="shared" si="48"/>
        <v>61750</v>
      </c>
      <c r="G259" s="10">
        <f t="shared" si="49"/>
        <v>386750</v>
      </c>
      <c r="H259" s="15"/>
      <c r="I259" s="16">
        <f t="shared" si="47"/>
        <v>0</v>
      </c>
      <c r="J259" s="15"/>
      <c r="K259" s="16">
        <f t="shared" si="40"/>
        <v>0</v>
      </c>
      <c r="L259" s="15"/>
      <c r="M259" s="16">
        <f t="shared" si="41"/>
        <v>0</v>
      </c>
      <c r="N259" s="15"/>
      <c r="O259" s="16">
        <f t="shared" si="42"/>
        <v>0</v>
      </c>
      <c r="P259" s="15"/>
      <c r="Q259" s="16">
        <f t="shared" si="43"/>
        <v>0</v>
      </c>
      <c r="R259" s="15"/>
      <c r="S259" s="16">
        <f t="shared" si="44"/>
        <v>0</v>
      </c>
      <c r="T259" s="15"/>
      <c r="U259" s="16">
        <f t="shared" si="45"/>
        <v>0</v>
      </c>
      <c r="V259" s="15"/>
      <c r="W259" s="16">
        <f t="shared" si="46"/>
        <v>0</v>
      </c>
      <c r="X259" s="14"/>
      <c r="Y259" s="14"/>
    </row>
    <row r="260" spans="1:25" ht="25.5" x14ac:dyDescent="0.25">
      <c r="A260" s="8" t="s">
        <v>468</v>
      </c>
      <c r="B260" s="5" t="s">
        <v>469</v>
      </c>
      <c r="C260" s="4">
        <v>1</v>
      </c>
      <c r="D260" s="5" t="s">
        <v>32</v>
      </c>
      <c r="E260" s="1">
        <v>435000</v>
      </c>
      <c r="F260" s="9">
        <f t="shared" si="48"/>
        <v>82650</v>
      </c>
      <c r="G260" s="10">
        <f t="shared" si="49"/>
        <v>517650</v>
      </c>
      <c r="H260" s="15"/>
      <c r="I260" s="16">
        <f t="shared" si="47"/>
        <v>0</v>
      </c>
      <c r="J260" s="15"/>
      <c r="K260" s="16">
        <f t="shared" si="40"/>
        <v>0</v>
      </c>
      <c r="L260" s="15"/>
      <c r="M260" s="16">
        <f t="shared" si="41"/>
        <v>0</v>
      </c>
      <c r="N260" s="15"/>
      <c r="O260" s="16">
        <f t="shared" si="42"/>
        <v>0</v>
      </c>
      <c r="P260" s="15"/>
      <c r="Q260" s="16">
        <f t="shared" si="43"/>
        <v>0</v>
      </c>
      <c r="R260" s="15"/>
      <c r="S260" s="16">
        <f t="shared" si="44"/>
        <v>0</v>
      </c>
      <c r="T260" s="15"/>
      <c r="U260" s="16">
        <f t="shared" si="45"/>
        <v>0</v>
      </c>
      <c r="V260" s="15"/>
      <c r="W260" s="16">
        <f t="shared" si="46"/>
        <v>0</v>
      </c>
      <c r="X260" s="14"/>
      <c r="Y260" s="14"/>
    </row>
    <row r="261" spans="1:25" ht="25.5" x14ac:dyDescent="0.25">
      <c r="A261" s="8" t="s">
        <v>470</v>
      </c>
      <c r="B261" s="5" t="s">
        <v>471</v>
      </c>
      <c r="C261" s="4">
        <v>1</v>
      </c>
      <c r="D261" s="5" t="s">
        <v>32</v>
      </c>
      <c r="E261" s="1">
        <v>577000</v>
      </c>
      <c r="F261" s="9">
        <f t="shared" si="48"/>
        <v>109630</v>
      </c>
      <c r="G261" s="10">
        <f t="shared" si="49"/>
        <v>686630</v>
      </c>
      <c r="H261" s="15"/>
      <c r="I261" s="16">
        <f t="shared" si="47"/>
        <v>0</v>
      </c>
      <c r="J261" s="15"/>
      <c r="K261" s="16">
        <f t="shared" si="40"/>
        <v>0</v>
      </c>
      <c r="L261" s="15"/>
      <c r="M261" s="16">
        <f t="shared" si="41"/>
        <v>0</v>
      </c>
      <c r="N261" s="15"/>
      <c r="O261" s="16">
        <f t="shared" si="42"/>
        <v>0</v>
      </c>
      <c r="P261" s="15"/>
      <c r="Q261" s="16">
        <f t="shared" si="43"/>
        <v>0</v>
      </c>
      <c r="R261" s="15"/>
      <c r="S261" s="16">
        <f t="shared" si="44"/>
        <v>0</v>
      </c>
      <c r="T261" s="15"/>
      <c r="U261" s="16">
        <f t="shared" si="45"/>
        <v>0</v>
      </c>
      <c r="V261" s="15"/>
      <c r="W261" s="16">
        <f t="shared" si="46"/>
        <v>0</v>
      </c>
      <c r="X261" s="14"/>
      <c r="Y261" s="14"/>
    </row>
    <row r="262" spans="1:25" ht="25.5" x14ac:dyDescent="0.25">
      <c r="A262" s="8" t="s">
        <v>472</v>
      </c>
      <c r="B262" s="5" t="s">
        <v>473</v>
      </c>
      <c r="C262" s="4">
        <v>1</v>
      </c>
      <c r="D262" s="5" t="s">
        <v>32</v>
      </c>
      <c r="E262" s="1">
        <v>362000</v>
      </c>
      <c r="F262" s="9">
        <f t="shared" si="48"/>
        <v>68780</v>
      </c>
      <c r="G262" s="10">
        <f t="shared" si="49"/>
        <v>430780</v>
      </c>
      <c r="H262" s="15"/>
      <c r="I262" s="16">
        <f t="shared" si="47"/>
        <v>0</v>
      </c>
      <c r="J262" s="15"/>
      <c r="K262" s="16">
        <f t="shared" si="40"/>
        <v>0</v>
      </c>
      <c r="L262" s="15"/>
      <c r="M262" s="16">
        <f t="shared" si="41"/>
        <v>0</v>
      </c>
      <c r="N262" s="15"/>
      <c r="O262" s="16">
        <f t="shared" si="42"/>
        <v>0</v>
      </c>
      <c r="P262" s="15"/>
      <c r="Q262" s="16">
        <f t="shared" si="43"/>
        <v>0</v>
      </c>
      <c r="R262" s="15"/>
      <c r="S262" s="16">
        <f t="shared" si="44"/>
        <v>0</v>
      </c>
      <c r="T262" s="15"/>
      <c r="U262" s="16">
        <f t="shared" si="45"/>
        <v>0</v>
      </c>
      <c r="V262" s="15"/>
      <c r="W262" s="16">
        <f t="shared" si="46"/>
        <v>0</v>
      </c>
      <c r="X262" s="14"/>
      <c r="Y262" s="14"/>
    </row>
    <row r="263" spans="1:25" ht="25.5" x14ac:dyDescent="0.25">
      <c r="A263" s="8" t="s">
        <v>474</v>
      </c>
      <c r="B263" s="5" t="s">
        <v>475</v>
      </c>
      <c r="C263" s="4">
        <v>1</v>
      </c>
      <c r="D263" s="5" t="s">
        <v>32</v>
      </c>
      <c r="E263" s="1">
        <v>537000</v>
      </c>
      <c r="F263" s="9">
        <f t="shared" si="48"/>
        <v>102030</v>
      </c>
      <c r="G263" s="10">
        <f t="shared" si="49"/>
        <v>639030</v>
      </c>
      <c r="H263" s="15"/>
      <c r="I263" s="16">
        <f t="shared" si="47"/>
        <v>0</v>
      </c>
      <c r="J263" s="15"/>
      <c r="K263" s="16">
        <f t="shared" si="40"/>
        <v>0</v>
      </c>
      <c r="L263" s="15"/>
      <c r="M263" s="16">
        <f t="shared" si="41"/>
        <v>0</v>
      </c>
      <c r="N263" s="15"/>
      <c r="O263" s="16">
        <f t="shared" si="42"/>
        <v>0</v>
      </c>
      <c r="P263" s="15"/>
      <c r="Q263" s="16">
        <f t="shared" si="43"/>
        <v>0</v>
      </c>
      <c r="R263" s="15"/>
      <c r="S263" s="16">
        <f t="shared" si="44"/>
        <v>0</v>
      </c>
      <c r="T263" s="15"/>
      <c r="U263" s="16">
        <f t="shared" si="45"/>
        <v>0</v>
      </c>
      <c r="V263" s="15"/>
      <c r="W263" s="16">
        <f t="shared" si="46"/>
        <v>0</v>
      </c>
      <c r="X263" s="14"/>
      <c r="Y263" s="14"/>
    </row>
    <row r="264" spans="1:25" ht="25.5" x14ac:dyDescent="0.25">
      <c r="A264" s="8" t="s">
        <v>476</v>
      </c>
      <c r="B264" s="5" t="s">
        <v>477</v>
      </c>
      <c r="C264" s="4">
        <v>1</v>
      </c>
      <c r="D264" s="5" t="s">
        <v>32</v>
      </c>
      <c r="E264" s="1">
        <v>661000</v>
      </c>
      <c r="F264" s="9">
        <f t="shared" si="48"/>
        <v>125590</v>
      </c>
      <c r="G264" s="10">
        <f t="shared" si="49"/>
        <v>786590</v>
      </c>
      <c r="H264" s="15"/>
      <c r="I264" s="16">
        <f t="shared" si="47"/>
        <v>0</v>
      </c>
      <c r="J264" s="15"/>
      <c r="K264" s="16">
        <f t="shared" si="40"/>
        <v>0</v>
      </c>
      <c r="L264" s="15"/>
      <c r="M264" s="16">
        <f t="shared" si="41"/>
        <v>0</v>
      </c>
      <c r="N264" s="15"/>
      <c r="O264" s="16">
        <f t="shared" si="42"/>
        <v>0</v>
      </c>
      <c r="P264" s="15"/>
      <c r="Q264" s="16">
        <f t="shared" si="43"/>
        <v>0</v>
      </c>
      <c r="R264" s="15"/>
      <c r="S264" s="16">
        <f t="shared" si="44"/>
        <v>0</v>
      </c>
      <c r="T264" s="15"/>
      <c r="U264" s="16">
        <f t="shared" si="45"/>
        <v>0</v>
      </c>
      <c r="V264" s="15"/>
      <c r="W264" s="16">
        <f t="shared" si="46"/>
        <v>0</v>
      </c>
      <c r="X264" s="14"/>
      <c r="Y264" s="14"/>
    </row>
    <row r="265" spans="1:25" ht="12.75" x14ac:dyDescent="0.25">
      <c r="A265" s="8" t="s">
        <v>478</v>
      </c>
      <c r="B265" s="5" t="s">
        <v>479</v>
      </c>
      <c r="C265" s="4">
        <v>1</v>
      </c>
      <c r="D265" s="5" t="s">
        <v>32</v>
      </c>
      <c r="E265" s="1">
        <v>421000</v>
      </c>
      <c r="F265" s="9">
        <f t="shared" si="48"/>
        <v>79990</v>
      </c>
      <c r="G265" s="10">
        <f t="shared" si="49"/>
        <v>500990</v>
      </c>
      <c r="H265" s="15"/>
      <c r="I265" s="16">
        <f t="shared" si="47"/>
        <v>0</v>
      </c>
      <c r="J265" s="15"/>
      <c r="K265" s="16">
        <f t="shared" ref="K265:K316" si="50">J265*$G265</f>
        <v>0</v>
      </c>
      <c r="L265" s="15"/>
      <c r="M265" s="16">
        <f t="shared" ref="M265:M316" si="51">L265*$G265</f>
        <v>0</v>
      </c>
      <c r="N265" s="15"/>
      <c r="O265" s="16">
        <f t="shared" ref="O265:O316" si="52">N265*$G265</f>
        <v>0</v>
      </c>
      <c r="P265" s="15"/>
      <c r="Q265" s="16">
        <f t="shared" ref="Q265:Q316" si="53">P265*$G265</f>
        <v>0</v>
      </c>
      <c r="R265" s="15"/>
      <c r="S265" s="16">
        <f t="shared" ref="S265:S316" si="54">R265*$G265</f>
        <v>0</v>
      </c>
      <c r="T265" s="15"/>
      <c r="U265" s="16">
        <f t="shared" ref="U265:U316" si="55">T265*$G265</f>
        <v>0</v>
      </c>
      <c r="V265" s="15"/>
      <c r="W265" s="16">
        <f t="shared" si="46"/>
        <v>0</v>
      </c>
      <c r="X265" s="14"/>
      <c r="Y265" s="14"/>
    </row>
    <row r="266" spans="1:25" ht="12.75" x14ac:dyDescent="0.25">
      <c r="A266" s="8" t="s">
        <v>480</v>
      </c>
      <c r="B266" s="5" t="s">
        <v>481</v>
      </c>
      <c r="C266" s="4">
        <v>1</v>
      </c>
      <c r="D266" s="5" t="s">
        <v>32</v>
      </c>
      <c r="E266" s="1">
        <v>631000</v>
      </c>
      <c r="F266" s="9">
        <f t="shared" si="48"/>
        <v>119890</v>
      </c>
      <c r="G266" s="10">
        <f t="shared" si="49"/>
        <v>750890</v>
      </c>
      <c r="H266" s="15"/>
      <c r="I266" s="16">
        <f t="shared" si="47"/>
        <v>0</v>
      </c>
      <c r="J266" s="15"/>
      <c r="K266" s="16">
        <f t="shared" si="50"/>
        <v>0</v>
      </c>
      <c r="L266" s="15"/>
      <c r="M266" s="16">
        <f t="shared" si="51"/>
        <v>0</v>
      </c>
      <c r="N266" s="15"/>
      <c r="O266" s="16">
        <f t="shared" si="52"/>
        <v>0</v>
      </c>
      <c r="P266" s="15"/>
      <c r="Q266" s="16">
        <f t="shared" si="53"/>
        <v>0</v>
      </c>
      <c r="R266" s="15"/>
      <c r="S266" s="16">
        <f t="shared" si="54"/>
        <v>0</v>
      </c>
      <c r="T266" s="15"/>
      <c r="U266" s="16">
        <f t="shared" si="55"/>
        <v>0</v>
      </c>
      <c r="V266" s="15"/>
      <c r="W266" s="16">
        <f t="shared" si="46"/>
        <v>0</v>
      </c>
      <c r="X266" s="14"/>
      <c r="Y266" s="14"/>
    </row>
    <row r="267" spans="1:25" ht="12.75" x14ac:dyDescent="0.25">
      <c r="A267" s="8" t="s">
        <v>482</v>
      </c>
      <c r="B267" s="5" t="s">
        <v>483</v>
      </c>
      <c r="C267" s="4">
        <v>1</v>
      </c>
      <c r="D267" s="5" t="s">
        <v>32</v>
      </c>
      <c r="E267" s="1">
        <v>478000</v>
      </c>
      <c r="F267" s="9">
        <f t="shared" si="48"/>
        <v>90820</v>
      </c>
      <c r="G267" s="10">
        <f t="shared" si="49"/>
        <v>568820</v>
      </c>
      <c r="H267" s="15"/>
      <c r="I267" s="16">
        <f t="shared" si="47"/>
        <v>0</v>
      </c>
      <c r="J267" s="15"/>
      <c r="K267" s="16">
        <f t="shared" si="50"/>
        <v>0</v>
      </c>
      <c r="L267" s="15"/>
      <c r="M267" s="16">
        <f t="shared" si="51"/>
        <v>0</v>
      </c>
      <c r="N267" s="15"/>
      <c r="O267" s="16">
        <f t="shared" si="52"/>
        <v>0</v>
      </c>
      <c r="P267" s="15"/>
      <c r="Q267" s="16">
        <f t="shared" si="53"/>
        <v>0</v>
      </c>
      <c r="R267" s="15"/>
      <c r="S267" s="16">
        <f t="shared" si="54"/>
        <v>0</v>
      </c>
      <c r="T267" s="15"/>
      <c r="U267" s="16">
        <f t="shared" si="55"/>
        <v>0</v>
      </c>
      <c r="V267" s="15"/>
      <c r="W267" s="16">
        <f t="shared" si="46"/>
        <v>0</v>
      </c>
      <c r="X267" s="14"/>
      <c r="Y267" s="14"/>
    </row>
    <row r="268" spans="1:25" ht="12.75" x14ac:dyDescent="0.25">
      <c r="A268" s="8" t="s">
        <v>484</v>
      </c>
      <c r="B268" s="5" t="s">
        <v>485</v>
      </c>
      <c r="C268" s="4">
        <v>1</v>
      </c>
      <c r="D268" s="5" t="s">
        <v>32</v>
      </c>
      <c r="E268" s="1">
        <v>351000</v>
      </c>
      <c r="F268" s="9">
        <f t="shared" si="48"/>
        <v>66690</v>
      </c>
      <c r="G268" s="10">
        <f t="shared" si="49"/>
        <v>417690</v>
      </c>
      <c r="H268" s="15"/>
      <c r="I268" s="16">
        <f t="shared" si="47"/>
        <v>0</v>
      </c>
      <c r="J268" s="15"/>
      <c r="K268" s="16">
        <f t="shared" si="50"/>
        <v>0</v>
      </c>
      <c r="L268" s="15"/>
      <c r="M268" s="16">
        <f t="shared" si="51"/>
        <v>0</v>
      </c>
      <c r="N268" s="15"/>
      <c r="O268" s="16">
        <f t="shared" si="52"/>
        <v>0</v>
      </c>
      <c r="P268" s="15"/>
      <c r="Q268" s="16">
        <f t="shared" si="53"/>
        <v>0</v>
      </c>
      <c r="R268" s="15"/>
      <c r="S268" s="16">
        <f t="shared" si="54"/>
        <v>0</v>
      </c>
      <c r="T268" s="15"/>
      <c r="U268" s="16">
        <f t="shared" si="55"/>
        <v>0</v>
      </c>
      <c r="V268" s="15"/>
      <c r="W268" s="16">
        <f t="shared" si="46"/>
        <v>0</v>
      </c>
      <c r="X268" s="14"/>
      <c r="Y268" s="14"/>
    </row>
    <row r="269" spans="1:25" ht="12.75" x14ac:dyDescent="0.25">
      <c r="A269" s="8" t="s">
        <v>486</v>
      </c>
      <c r="B269" s="5" t="s">
        <v>487</v>
      </c>
      <c r="C269" s="4">
        <v>1</v>
      </c>
      <c r="D269" s="5" t="s">
        <v>32</v>
      </c>
      <c r="E269" s="1">
        <v>1745000</v>
      </c>
      <c r="F269" s="9">
        <f t="shared" si="48"/>
        <v>331550</v>
      </c>
      <c r="G269" s="10">
        <f t="shared" si="49"/>
        <v>2076550</v>
      </c>
      <c r="H269" s="15"/>
      <c r="I269" s="16">
        <f t="shared" si="47"/>
        <v>0</v>
      </c>
      <c r="J269" s="15"/>
      <c r="K269" s="16">
        <f t="shared" si="50"/>
        <v>0</v>
      </c>
      <c r="L269" s="15"/>
      <c r="M269" s="16">
        <f t="shared" si="51"/>
        <v>0</v>
      </c>
      <c r="N269" s="15"/>
      <c r="O269" s="16">
        <f t="shared" si="52"/>
        <v>0</v>
      </c>
      <c r="P269" s="15"/>
      <c r="Q269" s="16">
        <f t="shared" si="53"/>
        <v>0</v>
      </c>
      <c r="R269" s="15"/>
      <c r="S269" s="16">
        <f t="shared" si="54"/>
        <v>0</v>
      </c>
      <c r="T269" s="15"/>
      <c r="U269" s="16">
        <f t="shared" si="55"/>
        <v>0</v>
      </c>
      <c r="V269" s="15"/>
      <c r="W269" s="16">
        <f t="shared" si="46"/>
        <v>0</v>
      </c>
      <c r="X269" s="14"/>
      <c r="Y269" s="14"/>
    </row>
    <row r="270" spans="1:25" ht="12.75" x14ac:dyDescent="0.25">
      <c r="A270" s="8" t="s">
        <v>488</v>
      </c>
      <c r="B270" s="5" t="s">
        <v>489</v>
      </c>
      <c r="C270" s="4">
        <v>1</v>
      </c>
      <c r="D270" s="5" t="s">
        <v>32</v>
      </c>
      <c r="E270" s="1">
        <v>2205000</v>
      </c>
      <c r="F270" s="9">
        <f t="shared" si="48"/>
        <v>418950</v>
      </c>
      <c r="G270" s="10">
        <f t="shared" si="49"/>
        <v>2623950</v>
      </c>
      <c r="H270" s="15"/>
      <c r="I270" s="16">
        <f t="shared" si="47"/>
        <v>0</v>
      </c>
      <c r="J270" s="15"/>
      <c r="K270" s="16">
        <f t="shared" si="50"/>
        <v>0</v>
      </c>
      <c r="L270" s="15"/>
      <c r="M270" s="16">
        <f t="shared" si="51"/>
        <v>0</v>
      </c>
      <c r="N270" s="15"/>
      <c r="O270" s="16">
        <f t="shared" si="52"/>
        <v>0</v>
      </c>
      <c r="P270" s="15"/>
      <c r="Q270" s="16">
        <f t="shared" si="53"/>
        <v>0</v>
      </c>
      <c r="R270" s="15"/>
      <c r="S270" s="16">
        <f t="shared" si="54"/>
        <v>0</v>
      </c>
      <c r="T270" s="15"/>
      <c r="U270" s="16">
        <f t="shared" si="55"/>
        <v>0</v>
      </c>
      <c r="V270" s="15"/>
      <c r="W270" s="16">
        <f t="shared" si="46"/>
        <v>0</v>
      </c>
      <c r="X270" s="14"/>
      <c r="Y270" s="14"/>
    </row>
    <row r="271" spans="1:25" ht="12.75" x14ac:dyDescent="0.25">
      <c r="A271" s="8" t="s">
        <v>490</v>
      </c>
      <c r="B271" s="5" t="s">
        <v>491</v>
      </c>
      <c r="C271" s="4">
        <v>1</v>
      </c>
      <c r="D271" s="5" t="s">
        <v>32</v>
      </c>
      <c r="E271" s="1">
        <v>2931000</v>
      </c>
      <c r="F271" s="9">
        <f t="shared" si="48"/>
        <v>556890</v>
      </c>
      <c r="G271" s="10">
        <f t="shared" si="49"/>
        <v>3487890</v>
      </c>
      <c r="H271" s="15"/>
      <c r="I271" s="16">
        <f t="shared" si="47"/>
        <v>0</v>
      </c>
      <c r="J271" s="15"/>
      <c r="K271" s="16">
        <f t="shared" si="50"/>
        <v>0</v>
      </c>
      <c r="L271" s="15"/>
      <c r="M271" s="16">
        <f t="shared" si="51"/>
        <v>0</v>
      </c>
      <c r="N271" s="15"/>
      <c r="O271" s="16">
        <f t="shared" si="52"/>
        <v>0</v>
      </c>
      <c r="P271" s="15"/>
      <c r="Q271" s="16">
        <f t="shared" si="53"/>
        <v>0</v>
      </c>
      <c r="R271" s="15"/>
      <c r="S271" s="16">
        <f t="shared" si="54"/>
        <v>0</v>
      </c>
      <c r="T271" s="15"/>
      <c r="U271" s="16">
        <f t="shared" si="55"/>
        <v>0</v>
      </c>
      <c r="V271" s="15"/>
      <c r="W271" s="16">
        <f t="shared" si="46"/>
        <v>0</v>
      </c>
      <c r="X271" s="14"/>
      <c r="Y271" s="14"/>
    </row>
    <row r="272" spans="1:25" ht="12.75" x14ac:dyDescent="0.25">
      <c r="A272" s="8" t="s">
        <v>492</v>
      </c>
      <c r="B272" s="5" t="s">
        <v>493</v>
      </c>
      <c r="C272" s="4">
        <v>1</v>
      </c>
      <c r="D272" s="5" t="s">
        <v>32</v>
      </c>
      <c r="E272" s="1">
        <v>1263000</v>
      </c>
      <c r="F272" s="9">
        <f t="shared" si="48"/>
        <v>239970</v>
      </c>
      <c r="G272" s="10">
        <f t="shared" si="49"/>
        <v>1502970</v>
      </c>
      <c r="H272" s="15"/>
      <c r="I272" s="16">
        <f t="shared" si="47"/>
        <v>0</v>
      </c>
      <c r="J272" s="15"/>
      <c r="K272" s="16">
        <f t="shared" si="50"/>
        <v>0</v>
      </c>
      <c r="L272" s="15"/>
      <c r="M272" s="16">
        <f t="shared" si="51"/>
        <v>0</v>
      </c>
      <c r="N272" s="15"/>
      <c r="O272" s="16">
        <f t="shared" si="52"/>
        <v>0</v>
      </c>
      <c r="P272" s="15"/>
      <c r="Q272" s="16">
        <f t="shared" si="53"/>
        <v>0</v>
      </c>
      <c r="R272" s="15"/>
      <c r="S272" s="16">
        <f t="shared" si="54"/>
        <v>0</v>
      </c>
      <c r="T272" s="15"/>
      <c r="U272" s="16">
        <f t="shared" si="55"/>
        <v>0</v>
      </c>
      <c r="V272" s="15"/>
      <c r="W272" s="16">
        <f t="shared" ref="W272:W315" si="56">V272*$G272</f>
        <v>0</v>
      </c>
      <c r="X272" s="14"/>
      <c r="Y272" s="14"/>
    </row>
    <row r="273" spans="1:25" ht="12.75" x14ac:dyDescent="0.25">
      <c r="A273" s="8" t="s">
        <v>494</v>
      </c>
      <c r="B273" s="5" t="s">
        <v>495</v>
      </c>
      <c r="C273" s="4">
        <v>1</v>
      </c>
      <c r="D273" s="5" t="s">
        <v>32</v>
      </c>
      <c r="E273" s="1">
        <v>754000</v>
      </c>
      <c r="F273" s="9">
        <f t="shared" si="48"/>
        <v>143260</v>
      </c>
      <c r="G273" s="10">
        <f t="shared" si="49"/>
        <v>897260</v>
      </c>
      <c r="H273" s="15"/>
      <c r="I273" s="16">
        <f t="shared" si="47"/>
        <v>0</v>
      </c>
      <c r="J273" s="15"/>
      <c r="K273" s="16">
        <f t="shared" si="50"/>
        <v>0</v>
      </c>
      <c r="L273" s="15"/>
      <c r="M273" s="16">
        <f t="shared" si="51"/>
        <v>0</v>
      </c>
      <c r="N273" s="15"/>
      <c r="O273" s="16">
        <f t="shared" si="52"/>
        <v>0</v>
      </c>
      <c r="P273" s="15"/>
      <c r="Q273" s="16">
        <f t="shared" si="53"/>
        <v>0</v>
      </c>
      <c r="R273" s="15"/>
      <c r="S273" s="16">
        <f t="shared" si="54"/>
        <v>0</v>
      </c>
      <c r="T273" s="15"/>
      <c r="U273" s="16">
        <f t="shared" si="55"/>
        <v>0</v>
      </c>
      <c r="V273" s="15"/>
      <c r="W273" s="16">
        <f t="shared" si="56"/>
        <v>0</v>
      </c>
      <c r="X273" s="14"/>
      <c r="Y273" s="14"/>
    </row>
    <row r="274" spans="1:25" ht="12.75" x14ac:dyDescent="0.25">
      <c r="A274" s="8" t="s">
        <v>496</v>
      </c>
      <c r="B274" s="5" t="s">
        <v>497</v>
      </c>
      <c r="C274" s="4">
        <v>1</v>
      </c>
      <c r="D274" s="5" t="s">
        <v>32</v>
      </c>
      <c r="E274" s="1">
        <v>279000</v>
      </c>
      <c r="F274" s="9">
        <f t="shared" si="48"/>
        <v>53010</v>
      </c>
      <c r="G274" s="10">
        <f t="shared" si="49"/>
        <v>332010</v>
      </c>
      <c r="H274" s="15"/>
      <c r="I274" s="16">
        <f t="shared" ref="I274:I315" si="57">H274*$G274</f>
        <v>0</v>
      </c>
      <c r="J274" s="15"/>
      <c r="K274" s="16">
        <f t="shared" si="50"/>
        <v>0</v>
      </c>
      <c r="L274" s="15"/>
      <c r="M274" s="16">
        <f t="shared" si="51"/>
        <v>0</v>
      </c>
      <c r="N274" s="15"/>
      <c r="O274" s="16">
        <f t="shared" si="52"/>
        <v>0</v>
      </c>
      <c r="P274" s="15"/>
      <c r="Q274" s="16">
        <f t="shared" si="53"/>
        <v>0</v>
      </c>
      <c r="R274" s="15"/>
      <c r="S274" s="16">
        <f t="shared" si="54"/>
        <v>0</v>
      </c>
      <c r="T274" s="15"/>
      <c r="U274" s="16">
        <f t="shared" si="55"/>
        <v>0</v>
      </c>
      <c r="V274" s="15"/>
      <c r="W274" s="16">
        <f t="shared" si="56"/>
        <v>0</v>
      </c>
      <c r="X274" s="14"/>
      <c r="Y274" s="14"/>
    </row>
    <row r="275" spans="1:25" ht="12.75" x14ac:dyDescent="0.25">
      <c r="A275" s="8" t="s">
        <v>498</v>
      </c>
      <c r="B275" s="5" t="s">
        <v>499</v>
      </c>
      <c r="C275" s="4">
        <v>1</v>
      </c>
      <c r="D275" s="5" t="s">
        <v>32</v>
      </c>
      <c r="E275" s="1">
        <v>55000</v>
      </c>
      <c r="F275" s="9">
        <f t="shared" si="48"/>
        <v>10450</v>
      </c>
      <c r="G275" s="10">
        <f t="shared" si="49"/>
        <v>65450</v>
      </c>
      <c r="H275" s="15"/>
      <c r="I275" s="16">
        <f t="shared" si="57"/>
        <v>0</v>
      </c>
      <c r="J275" s="15"/>
      <c r="K275" s="16">
        <f t="shared" si="50"/>
        <v>0</v>
      </c>
      <c r="L275" s="15"/>
      <c r="M275" s="16">
        <f t="shared" si="51"/>
        <v>0</v>
      </c>
      <c r="N275" s="15"/>
      <c r="O275" s="16">
        <f t="shared" si="52"/>
        <v>0</v>
      </c>
      <c r="P275" s="15"/>
      <c r="Q275" s="16">
        <f t="shared" si="53"/>
        <v>0</v>
      </c>
      <c r="R275" s="15"/>
      <c r="S275" s="16">
        <f t="shared" si="54"/>
        <v>0</v>
      </c>
      <c r="T275" s="15"/>
      <c r="U275" s="16">
        <f t="shared" si="55"/>
        <v>0</v>
      </c>
      <c r="V275" s="15"/>
      <c r="W275" s="16">
        <f t="shared" si="56"/>
        <v>0</v>
      </c>
      <c r="X275" s="14"/>
      <c r="Y275" s="14"/>
    </row>
    <row r="276" spans="1:25" ht="12.75" x14ac:dyDescent="0.25">
      <c r="A276" s="8" t="s">
        <v>500</v>
      </c>
      <c r="B276" s="5" t="s">
        <v>501</v>
      </c>
      <c r="C276" s="4">
        <v>1</v>
      </c>
      <c r="D276" s="5" t="s">
        <v>32</v>
      </c>
      <c r="E276" s="1">
        <v>221000</v>
      </c>
      <c r="F276" s="9">
        <f t="shared" si="48"/>
        <v>41990</v>
      </c>
      <c r="G276" s="10">
        <f t="shared" si="49"/>
        <v>262990</v>
      </c>
      <c r="H276" s="15"/>
      <c r="I276" s="16">
        <f t="shared" si="57"/>
        <v>0</v>
      </c>
      <c r="J276" s="15"/>
      <c r="K276" s="16">
        <f t="shared" si="50"/>
        <v>0</v>
      </c>
      <c r="L276" s="15"/>
      <c r="M276" s="16">
        <f t="shared" si="51"/>
        <v>0</v>
      </c>
      <c r="N276" s="15"/>
      <c r="O276" s="16">
        <f t="shared" si="52"/>
        <v>0</v>
      </c>
      <c r="P276" s="15"/>
      <c r="Q276" s="16">
        <f t="shared" si="53"/>
        <v>0</v>
      </c>
      <c r="R276" s="15"/>
      <c r="S276" s="16">
        <f t="shared" si="54"/>
        <v>0</v>
      </c>
      <c r="T276" s="15"/>
      <c r="U276" s="16">
        <f t="shared" si="55"/>
        <v>0</v>
      </c>
      <c r="V276" s="15"/>
      <c r="W276" s="16">
        <f t="shared" si="56"/>
        <v>0</v>
      </c>
      <c r="X276" s="14"/>
      <c r="Y276" s="14"/>
    </row>
    <row r="277" spans="1:25" ht="12.75" x14ac:dyDescent="0.25">
      <c r="A277" s="8" t="s">
        <v>502</v>
      </c>
      <c r="B277" s="5" t="s">
        <v>503</v>
      </c>
      <c r="C277" s="4">
        <v>1</v>
      </c>
      <c r="D277" s="5" t="s">
        <v>32</v>
      </c>
      <c r="E277" s="1">
        <v>310000</v>
      </c>
      <c r="F277" s="9">
        <f t="shared" si="48"/>
        <v>58900</v>
      </c>
      <c r="G277" s="10">
        <f t="shared" si="49"/>
        <v>368900</v>
      </c>
      <c r="H277" s="15"/>
      <c r="I277" s="16">
        <f t="shared" si="57"/>
        <v>0</v>
      </c>
      <c r="J277" s="15"/>
      <c r="K277" s="16">
        <f t="shared" si="50"/>
        <v>0</v>
      </c>
      <c r="L277" s="15"/>
      <c r="M277" s="16">
        <f t="shared" si="51"/>
        <v>0</v>
      </c>
      <c r="N277" s="15"/>
      <c r="O277" s="16">
        <f t="shared" si="52"/>
        <v>0</v>
      </c>
      <c r="P277" s="15"/>
      <c r="Q277" s="16">
        <f t="shared" si="53"/>
        <v>0</v>
      </c>
      <c r="R277" s="15"/>
      <c r="S277" s="16">
        <f t="shared" si="54"/>
        <v>0</v>
      </c>
      <c r="T277" s="15"/>
      <c r="U277" s="16">
        <f t="shared" si="55"/>
        <v>0</v>
      </c>
      <c r="V277" s="15"/>
      <c r="W277" s="16">
        <f t="shared" si="56"/>
        <v>0</v>
      </c>
      <c r="X277" s="14"/>
      <c r="Y277" s="14"/>
    </row>
    <row r="278" spans="1:25" ht="12.75" x14ac:dyDescent="0.25">
      <c r="A278" s="8" t="s">
        <v>504</v>
      </c>
      <c r="B278" s="5" t="s">
        <v>505</v>
      </c>
      <c r="C278" s="4">
        <v>1</v>
      </c>
      <c r="D278" s="5" t="s">
        <v>32</v>
      </c>
      <c r="E278" s="1">
        <v>635000</v>
      </c>
      <c r="F278" s="9">
        <f t="shared" si="48"/>
        <v>120650</v>
      </c>
      <c r="G278" s="10">
        <f t="shared" si="49"/>
        <v>755650</v>
      </c>
      <c r="H278" s="15"/>
      <c r="I278" s="16">
        <f t="shared" si="57"/>
        <v>0</v>
      </c>
      <c r="J278" s="15"/>
      <c r="K278" s="16">
        <f t="shared" si="50"/>
        <v>0</v>
      </c>
      <c r="L278" s="15"/>
      <c r="M278" s="16">
        <f t="shared" si="51"/>
        <v>0</v>
      </c>
      <c r="N278" s="15"/>
      <c r="O278" s="16">
        <f t="shared" si="52"/>
        <v>0</v>
      </c>
      <c r="P278" s="15"/>
      <c r="Q278" s="16">
        <f t="shared" si="53"/>
        <v>0</v>
      </c>
      <c r="R278" s="15"/>
      <c r="S278" s="16">
        <f t="shared" si="54"/>
        <v>0</v>
      </c>
      <c r="T278" s="15"/>
      <c r="U278" s="16">
        <f t="shared" si="55"/>
        <v>0</v>
      </c>
      <c r="V278" s="15"/>
      <c r="W278" s="16">
        <f t="shared" si="56"/>
        <v>0</v>
      </c>
      <c r="X278" s="14"/>
      <c r="Y278" s="14"/>
    </row>
    <row r="279" spans="1:25" ht="12.75" x14ac:dyDescent="0.25">
      <c r="A279" s="8" t="s">
        <v>506</v>
      </c>
      <c r="B279" s="5" t="s">
        <v>507</v>
      </c>
      <c r="C279" s="4">
        <v>1</v>
      </c>
      <c r="D279" s="5" t="s">
        <v>32</v>
      </c>
      <c r="E279" s="1">
        <v>698000</v>
      </c>
      <c r="F279" s="9">
        <f t="shared" si="48"/>
        <v>132620</v>
      </c>
      <c r="G279" s="10">
        <f t="shared" si="49"/>
        <v>830620</v>
      </c>
      <c r="H279" s="15"/>
      <c r="I279" s="16">
        <f t="shared" si="57"/>
        <v>0</v>
      </c>
      <c r="J279" s="15"/>
      <c r="K279" s="16">
        <f t="shared" si="50"/>
        <v>0</v>
      </c>
      <c r="L279" s="15"/>
      <c r="M279" s="16">
        <f t="shared" si="51"/>
        <v>0</v>
      </c>
      <c r="N279" s="15"/>
      <c r="O279" s="16">
        <f t="shared" si="52"/>
        <v>0</v>
      </c>
      <c r="P279" s="15"/>
      <c r="Q279" s="16">
        <f t="shared" si="53"/>
        <v>0</v>
      </c>
      <c r="R279" s="15"/>
      <c r="S279" s="16">
        <f t="shared" si="54"/>
        <v>0</v>
      </c>
      <c r="T279" s="15"/>
      <c r="U279" s="16">
        <f t="shared" si="55"/>
        <v>0</v>
      </c>
      <c r="V279" s="15"/>
      <c r="W279" s="16">
        <f t="shared" si="56"/>
        <v>0</v>
      </c>
      <c r="X279" s="14"/>
      <c r="Y279" s="14"/>
    </row>
    <row r="280" spans="1:25" ht="12.75" x14ac:dyDescent="0.25">
      <c r="A280" s="8" t="s">
        <v>508</v>
      </c>
      <c r="B280" s="5" t="s">
        <v>509</v>
      </c>
      <c r="C280" s="4">
        <v>1</v>
      </c>
      <c r="D280" s="5" t="s">
        <v>32</v>
      </c>
      <c r="E280" s="1">
        <v>879000</v>
      </c>
      <c r="F280" s="9">
        <f t="shared" si="48"/>
        <v>167010</v>
      </c>
      <c r="G280" s="10">
        <f t="shared" si="49"/>
        <v>1046010</v>
      </c>
      <c r="H280" s="15"/>
      <c r="I280" s="16">
        <f t="shared" si="57"/>
        <v>0</v>
      </c>
      <c r="J280" s="15"/>
      <c r="K280" s="16">
        <f t="shared" si="50"/>
        <v>0</v>
      </c>
      <c r="L280" s="15"/>
      <c r="M280" s="16">
        <f t="shared" si="51"/>
        <v>0</v>
      </c>
      <c r="N280" s="15"/>
      <c r="O280" s="16">
        <f t="shared" si="52"/>
        <v>0</v>
      </c>
      <c r="P280" s="15"/>
      <c r="Q280" s="16">
        <f t="shared" si="53"/>
        <v>0</v>
      </c>
      <c r="R280" s="15"/>
      <c r="S280" s="16">
        <f t="shared" si="54"/>
        <v>0</v>
      </c>
      <c r="T280" s="15"/>
      <c r="U280" s="16">
        <f t="shared" si="55"/>
        <v>0</v>
      </c>
      <c r="V280" s="15"/>
      <c r="W280" s="16">
        <f t="shared" si="56"/>
        <v>0</v>
      </c>
      <c r="X280" s="14"/>
      <c r="Y280" s="14"/>
    </row>
    <row r="281" spans="1:25" ht="12.75" x14ac:dyDescent="0.25">
      <c r="A281" s="8" t="s">
        <v>510</v>
      </c>
      <c r="B281" s="5" t="s">
        <v>511</v>
      </c>
      <c r="C281" s="4">
        <v>1</v>
      </c>
      <c r="D281" s="5" t="s">
        <v>32</v>
      </c>
      <c r="E281" s="1">
        <v>1557000</v>
      </c>
      <c r="F281" s="9">
        <f t="shared" si="48"/>
        <v>295830</v>
      </c>
      <c r="G281" s="10">
        <f t="shared" si="49"/>
        <v>1852830</v>
      </c>
      <c r="H281" s="15"/>
      <c r="I281" s="16">
        <f t="shared" si="57"/>
        <v>0</v>
      </c>
      <c r="J281" s="15"/>
      <c r="K281" s="16">
        <f t="shared" si="50"/>
        <v>0</v>
      </c>
      <c r="L281" s="15"/>
      <c r="M281" s="16">
        <f t="shared" si="51"/>
        <v>0</v>
      </c>
      <c r="N281" s="15"/>
      <c r="O281" s="16">
        <f t="shared" si="52"/>
        <v>0</v>
      </c>
      <c r="P281" s="15"/>
      <c r="Q281" s="16">
        <f t="shared" si="53"/>
        <v>0</v>
      </c>
      <c r="R281" s="15"/>
      <c r="S281" s="16">
        <f t="shared" si="54"/>
        <v>0</v>
      </c>
      <c r="T281" s="15"/>
      <c r="U281" s="16">
        <f t="shared" si="55"/>
        <v>0</v>
      </c>
      <c r="V281" s="15"/>
      <c r="W281" s="16">
        <f t="shared" si="56"/>
        <v>0</v>
      </c>
      <c r="X281" s="14"/>
      <c r="Y281" s="14"/>
    </row>
    <row r="282" spans="1:25" ht="12.75" x14ac:dyDescent="0.25">
      <c r="A282" s="8" t="s">
        <v>512</v>
      </c>
      <c r="B282" s="5" t="s">
        <v>513</v>
      </c>
      <c r="C282" s="4">
        <v>1</v>
      </c>
      <c r="D282" s="5" t="s">
        <v>32</v>
      </c>
      <c r="E282" s="1">
        <v>2062000</v>
      </c>
      <c r="F282" s="9">
        <f t="shared" si="48"/>
        <v>391780</v>
      </c>
      <c r="G282" s="10">
        <f t="shared" si="49"/>
        <v>2453780</v>
      </c>
      <c r="H282" s="15"/>
      <c r="I282" s="16">
        <f t="shared" si="57"/>
        <v>0</v>
      </c>
      <c r="J282" s="15"/>
      <c r="K282" s="16">
        <f t="shared" si="50"/>
        <v>0</v>
      </c>
      <c r="L282" s="15"/>
      <c r="M282" s="16">
        <f t="shared" si="51"/>
        <v>0</v>
      </c>
      <c r="N282" s="15"/>
      <c r="O282" s="16">
        <f t="shared" si="52"/>
        <v>0</v>
      </c>
      <c r="P282" s="15"/>
      <c r="Q282" s="16">
        <f t="shared" si="53"/>
        <v>0</v>
      </c>
      <c r="R282" s="15"/>
      <c r="S282" s="16">
        <f t="shared" si="54"/>
        <v>0</v>
      </c>
      <c r="T282" s="15"/>
      <c r="U282" s="16">
        <f t="shared" si="55"/>
        <v>0</v>
      </c>
      <c r="V282" s="15"/>
      <c r="W282" s="16">
        <f t="shared" si="56"/>
        <v>0</v>
      </c>
      <c r="X282" s="14"/>
      <c r="Y282" s="14"/>
    </row>
    <row r="283" spans="1:25" ht="25.5" x14ac:dyDescent="0.25">
      <c r="A283" s="8" t="s">
        <v>514</v>
      </c>
      <c r="B283" s="5" t="s">
        <v>515</v>
      </c>
      <c r="C283" s="4">
        <v>1</v>
      </c>
      <c r="D283" s="5" t="s">
        <v>32</v>
      </c>
      <c r="E283" s="1">
        <v>208000</v>
      </c>
      <c r="F283" s="9">
        <f t="shared" si="48"/>
        <v>39520</v>
      </c>
      <c r="G283" s="10">
        <f t="shared" si="49"/>
        <v>247520</v>
      </c>
      <c r="H283" s="15"/>
      <c r="I283" s="16">
        <f t="shared" si="57"/>
        <v>0</v>
      </c>
      <c r="J283" s="15"/>
      <c r="K283" s="16">
        <f t="shared" si="50"/>
        <v>0</v>
      </c>
      <c r="L283" s="15"/>
      <c r="M283" s="16">
        <f t="shared" si="51"/>
        <v>0</v>
      </c>
      <c r="N283" s="15"/>
      <c r="O283" s="16">
        <f t="shared" si="52"/>
        <v>0</v>
      </c>
      <c r="P283" s="15"/>
      <c r="Q283" s="16">
        <f t="shared" si="53"/>
        <v>0</v>
      </c>
      <c r="R283" s="15"/>
      <c r="S283" s="16">
        <f t="shared" si="54"/>
        <v>0</v>
      </c>
      <c r="T283" s="15"/>
      <c r="U283" s="16">
        <f t="shared" si="55"/>
        <v>0</v>
      </c>
      <c r="V283" s="15"/>
      <c r="W283" s="16">
        <f t="shared" si="56"/>
        <v>0</v>
      </c>
      <c r="X283" s="14"/>
      <c r="Y283" s="14"/>
    </row>
    <row r="284" spans="1:25" ht="25.5" x14ac:dyDescent="0.25">
      <c r="A284" s="8" t="s">
        <v>516</v>
      </c>
      <c r="B284" s="5" t="s">
        <v>517</v>
      </c>
      <c r="C284" s="4">
        <v>1</v>
      </c>
      <c r="D284" s="5" t="s">
        <v>32</v>
      </c>
      <c r="E284" s="1">
        <v>1524000</v>
      </c>
      <c r="F284" s="9">
        <f t="shared" si="48"/>
        <v>289560</v>
      </c>
      <c r="G284" s="10">
        <f t="shared" si="49"/>
        <v>1813560</v>
      </c>
      <c r="H284" s="15"/>
      <c r="I284" s="16">
        <f t="shared" si="57"/>
        <v>0</v>
      </c>
      <c r="J284" s="15"/>
      <c r="K284" s="16">
        <f t="shared" si="50"/>
        <v>0</v>
      </c>
      <c r="L284" s="15"/>
      <c r="M284" s="16">
        <f t="shared" si="51"/>
        <v>0</v>
      </c>
      <c r="N284" s="15"/>
      <c r="O284" s="16">
        <f t="shared" si="52"/>
        <v>0</v>
      </c>
      <c r="P284" s="15"/>
      <c r="Q284" s="16">
        <f t="shared" si="53"/>
        <v>0</v>
      </c>
      <c r="R284" s="15"/>
      <c r="S284" s="16">
        <f t="shared" si="54"/>
        <v>0</v>
      </c>
      <c r="T284" s="15"/>
      <c r="U284" s="16">
        <f t="shared" si="55"/>
        <v>0</v>
      </c>
      <c r="V284" s="15"/>
      <c r="W284" s="16">
        <f t="shared" si="56"/>
        <v>0</v>
      </c>
      <c r="X284" s="14"/>
      <c r="Y284" s="14"/>
    </row>
    <row r="285" spans="1:25" ht="25.5" x14ac:dyDescent="0.25">
      <c r="A285" s="8" t="s">
        <v>518</v>
      </c>
      <c r="B285" s="5" t="s">
        <v>519</v>
      </c>
      <c r="C285" s="4">
        <v>1</v>
      </c>
      <c r="D285" s="5" t="s">
        <v>32</v>
      </c>
      <c r="E285" s="1">
        <v>1946000</v>
      </c>
      <c r="F285" s="9">
        <f t="shared" si="48"/>
        <v>369740</v>
      </c>
      <c r="G285" s="10">
        <f t="shared" si="49"/>
        <v>2315740</v>
      </c>
      <c r="H285" s="15"/>
      <c r="I285" s="16">
        <f t="shared" si="57"/>
        <v>0</v>
      </c>
      <c r="J285" s="15"/>
      <c r="K285" s="16">
        <f t="shared" si="50"/>
        <v>0</v>
      </c>
      <c r="L285" s="15"/>
      <c r="M285" s="16">
        <f t="shared" si="51"/>
        <v>0</v>
      </c>
      <c r="N285" s="15"/>
      <c r="O285" s="16">
        <f t="shared" si="52"/>
        <v>0</v>
      </c>
      <c r="P285" s="15"/>
      <c r="Q285" s="16">
        <f t="shared" si="53"/>
        <v>0</v>
      </c>
      <c r="R285" s="15"/>
      <c r="S285" s="16">
        <f t="shared" si="54"/>
        <v>0</v>
      </c>
      <c r="T285" s="15"/>
      <c r="U285" s="16">
        <f t="shared" si="55"/>
        <v>0</v>
      </c>
      <c r="V285" s="15"/>
      <c r="W285" s="16">
        <f t="shared" si="56"/>
        <v>0</v>
      </c>
      <c r="X285" s="14"/>
      <c r="Y285" s="14"/>
    </row>
    <row r="286" spans="1:25" ht="25.5" x14ac:dyDescent="0.25">
      <c r="A286" s="8" t="s">
        <v>520</v>
      </c>
      <c r="B286" s="5" t="s">
        <v>521</v>
      </c>
      <c r="C286" s="4">
        <v>1</v>
      </c>
      <c r="D286" s="5" t="s">
        <v>32</v>
      </c>
      <c r="E286" s="1">
        <v>494000</v>
      </c>
      <c r="F286" s="9">
        <f t="shared" si="48"/>
        <v>93860</v>
      </c>
      <c r="G286" s="10">
        <f t="shared" si="49"/>
        <v>587860</v>
      </c>
      <c r="H286" s="15"/>
      <c r="I286" s="16">
        <f t="shared" si="57"/>
        <v>0</v>
      </c>
      <c r="J286" s="15"/>
      <c r="K286" s="16">
        <f t="shared" si="50"/>
        <v>0</v>
      </c>
      <c r="L286" s="15"/>
      <c r="M286" s="16">
        <f t="shared" si="51"/>
        <v>0</v>
      </c>
      <c r="N286" s="15"/>
      <c r="O286" s="16">
        <f t="shared" si="52"/>
        <v>0</v>
      </c>
      <c r="P286" s="15"/>
      <c r="Q286" s="16">
        <f t="shared" si="53"/>
        <v>0</v>
      </c>
      <c r="R286" s="15"/>
      <c r="S286" s="16">
        <f t="shared" si="54"/>
        <v>0</v>
      </c>
      <c r="T286" s="15"/>
      <c r="U286" s="16">
        <f t="shared" si="55"/>
        <v>0</v>
      </c>
      <c r="V286" s="15"/>
      <c r="W286" s="16">
        <f t="shared" si="56"/>
        <v>0</v>
      </c>
      <c r="X286" s="14"/>
      <c r="Y286" s="14"/>
    </row>
    <row r="287" spans="1:25" ht="25.5" x14ac:dyDescent="0.25">
      <c r="A287" s="8" t="s">
        <v>522</v>
      </c>
      <c r="B287" s="5" t="s">
        <v>523</v>
      </c>
      <c r="C287" s="4">
        <v>1</v>
      </c>
      <c r="D287" s="5" t="s">
        <v>32</v>
      </c>
      <c r="E287" s="1">
        <v>998000</v>
      </c>
      <c r="F287" s="9">
        <f t="shared" si="48"/>
        <v>189620</v>
      </c>
      <c r="G287" s="10">
        <f t="shared" si="49"/>
        <v>1187620</v>
      </c>
      <c r="H287" s="15"/>
      <c r="I287" s="16">
        <f t="shared" si="57"/>
        <v>0</v>
      </c>
      <c r="J287" s="15"/>
      <c r="K287" s="16">
        <f t="shared" si="50"/>
        <v>0</v>
      </c>
      <c r="L287" s="15"/>
      <c r="M287" s="16">
        <f t="shared" si="51"/>
        <v>0</v>
      </c>
      <c r="N287" s="15"/>
      <c r="O287" s="16">
        <f t="shared" si="52"/>
        <v>0</v>
      </c>
      <c r="P287" s="15"/>
      <c r="Q287" s="16">
        <f t="shared" si="53"/>
        <v>0</v>
      </c>
      <c r="R287" s="15"/>
      <c r="S287" s="16">
        <f t="shared" si="54"/>
        <v>0</v>
      </c>
      <c r="T287" s="15"/>
      <c r="U287" s="16">
        <f t="shared" si="55"/>
        <v>0</v>
      </c>
      <c r="V287" s="15"/>
      <c r="W287" s="16">
        <f t="shared" si="56"/>
        <v>0</v>
      </c>
      <c r="X287" s="14"/>
      <c r="Y287" s="14"/>
    </row>
    <row r="288" spans="1:25" ht="25.5" x14ac:dyDescent="0.25">
      <c r="A288" s="8" t="s">
        <v>524</v>
      </c>
      <c r="B288" s="5" t="s">
        <v>525</v>
      </c>
      <c r="C288" s="4">
        <v>1</v>
      </c>
      <c r="D288" s="5" t="s">
        <v>32</v>
      </c>
      <c r="E288" s="1">
        <v>5948000</v>
      </c>
      <c r="F288" s="9">
        <f t="shared" si="48"/>
        <v>1130120</v>
      </c>
      <c r="G288" s="10">
        <f t="shared" si="49"/>
        <v>7078120</v>
      </c>
      <c r="H288" s="15"/>
      <c r="I288" s="16">
        <f t="shared" si="57"/>
        <v>0</v>
      </c>
      <c r="J288" s="15"/>
      <c r="K288" s="16">
        <f t="shared" si="50"/>
        <v>0</v>
      </c>
      <c r="L288" s="15"/>
      <c r="M288" s="16">
        <f t="shared" si="51"/>
        <v>0</v>
      </c>
      <c r="N288" s="15"/>
      <c r="O288" s="16">
        <f t="shared" si="52"/>
        <v>0</v>
      </c>
      <c r="P288" s="15"/>
      <c r="Q288" s="16">
        <f t="shared" si="53"/>
        <v>0</v>
      </c>
      <c r="R288" s="15"/>
      <c r="S288" s="16">
        <f t="shared" si="54"/>
        <v>0</v>
      </c>
      <c r="T288" s="15"/>
      <c r="U288" s="16">
        <f t="shared" si="55"/>
        <v>0</v>
      </c>
      <c r="V288" s="15"/>
      <c r="W288" s="16">
        <f t="shared" si="56"/>
        <v>0</v>
      </c>
      <c r="X288" s="14"/>
      <c r="Y288" s="14"/>
    </row>
    <row r="289" spans="1:25" ht="25.5" x14ac:dyDescent="0.25">
      <c r="A289" s="8" t="s">
        <v>526</v>
      </c>
      <c r="B289" s="5" t="s">
        <v>527</v>
      </c>
      <c r="C289" s="4">
        <v>1</v>
      </c>
      <c r="D289" s="5" t="s">
        <v>32</v>
      </c>
      <c r="E289" s="1">
        <v>13142000</v>
      </c>
      <c r="F289" s="9">
        <f t="shared" si="48"/>
        <v>2496980</v>
      </c>
      <c r="G289" s="10">
        <f t="shared" si="49"/>
        <v>15638980</v>
      </c>
      <c r="H289" s="15"/>
      <c r="I289" s="16">
        <f t="shared" si="57"/>
        <v>0</v>
      </c>
      <c r="J289" s="15"/>
      <c r="K289" s="16">
        <f t="shared" si="50"/>
        <v>0</v>
      </c>
      <c r="L289" s="15"/>
      <c r="M289" s="16">
        <f t="shared" si="51"/>
        <v>0</v>
      </c>
      <c r="N289" s="15"/>
      <c r="O289" s="16">
        <f t="shared" si="52"/>
        <v>0</v>
      </c>
      <c r="P289" s="15"/>
      <c r="Q289" s="16">
        <f t="shared" si="53"/>
        <v>0</v>
      </c>
      <c r="R289" s="15"/>
      <c r="S289" s="16">
        <f t="shared" si="54"/>
        <v>0</v>
      </c>
      <c r="T289" s="15"/>
      <c r="U289" s="16">
        <f t="shared" si="55"/>
        <v>0</v>
      </c>
      <c r="V289" s="15"/>
      <c r="W289" s="16">
        <f t="shared" si="56"/>
        <v>0</v>
      </c>
      <c r="X289" s="14"/>
      <c r="Y289" s="14"/>
    </row>
    <row r="290" spans="1:25" ht="12.75" x14ac:dyDescent="0.25">
      <c r="A290" s="8" t="s">
        <v>528</v>
      </c>
      <c r="B290" s="5" t="s">
        <v>529</v>
      </c>
      <c r="C290" s="4">
        <v>1</v>
      </c>
      <c r="D290" s="5" t="s">
        <v>32</v>
      </c>
      <c r="E290" s="1">
        <v>393000</v>
      </c>
      <c r="F290" s="9">
        <f t="shared" si="48"/>
        <v>74670</v>
      </c>
      <c r="G290" s="10">
        <f t="shared" si="49"/>
        <v>467670</v>
      </c>
      <c r="H290" s="15"/>
      <c r="I290" s="16">
        <f t="shared" si="57"/>
        <v>0</v>
      </c>
      <c r="J290" s="15"/>
      <c r="K290" s="16">
        <f t="shared" si="50"/>
        <v>0</v>
      </c>
      <c r="L290" s="15"/>
      <c r="M290" s="16">
        <f t="shared" si="51"/>
        <v>0</v>
      </c>
      <c r="N290" s="15"/>
      <c r="O290" s="16">
        <f t="shared" si="52"/>
        <v>0</v>
      </c>
      <c r="P290" s="15"/>
      <c r="Q290" s="16">
        <f t="shared" si="53"/>
        <v>0</v>
      </c>
      <c r="R290" s="15"/>
      <c r="S290" s="16">
        <f t="shared" si="54"/>
        <v>0</v>
      </c>
      <c r="T290" s="15"/>
      <c r="U290" s="16">
        <f t="shared" si="55"/>
        <v>0</v>
      </c>
      <c r="V290" s="15"/>
      <c r="W290" s="16">
        <f t="shared" si="56"/>
        <v>0</v>
      </c>
      <c r="X290" s="14"/>
      <c r="Y290" s="14"/>
    </row>
    <row r="291" spans="1:25" ht="12.75" x14ac:dyDescent="0.25">
      <c r="A291" s="8" t="s">
        <v>530</v>
      </c>
      <c r="B291" s="5" t="s">
        <v>531</v>
      </c>
      <c r="C291" s="4">
        <v>1</v>
      </c>
      <c r="D291" s="5" t="s">
        <v>32</v>
      </c>
      <c r="E291" s="1">
        <v>752000</v>
      </c>
      <c r="F291" s="9">
        <f t="shared" si="48"/>
        <v>142880</v>
      </c>
      <c r="G291" s="10">
        <f t="shared" si="49"/>
        <v>894880</v>
      </c>
      <c r="H291" s="15"/>
      <c r="I291" s="16">
        <f t="shared" si="57"/>
        <v>0</v>
      </c>
      <c r="J291" s="15"/>
      <c r="K291" s="16">
        <f t="shared" si="50"/>
        <v>0</v>
      </c>
      <c r="L291" s="15"/>
      <c r="M291" s="16">
        <f t="shared" si="51"/>
        <v>0</v>
      </c>
      <c r="N291" s="15"/>
      <c r="O291" s="16">
        <f t="shared" si="52"/>
        <v>0</v>
      </c>
      <c r="P291" s="15"/>
      <c r="Q291" s="16">
        <f t="shared" si="53"/>
        <v>0</v>
      </c>
      <c r="R291" s="15"/>
      <c r="S291" s="16">
        <f t="shared" si="54"/>
        <v>0</v>
      </c>
      <c r="T291" s="15"/>
      <c r="U291" s="16">
        <f t="shared" si="55"/>
        <v>0</v>
      </c>
      <c r="V291" s="15"/>
      <c r="W291" s="16">
        <f t="shared" si="56"/>
        <v>0</v>
      </c>
      <c r="X291" s="14"/>
      <c r="Y291" s="14"/>
    </row>
    <row r="292" spans="1:25" ht="12.75" x14ac:dyDescent="0.25">
      <c r="A292" s="8" t="s">
        <v>532</v>
      </c>
      <c r="B292" s="5" t="s">
        <v>533</v>
      </c>
      <c r="C292" s="4">
        <v>1</v>
      </c>
      <c r="D292" s="5" t="s">
        <v>32</v>
      </c>
      <c r="E292" s="1">
        <v>85000</v>
      </c>
      <c r="F292" s="9">
        <f t="shared" si="48"/>
        <v>16150</v>
      </c>
      <c r="G292" s="10">
        <f t="shared" si="49"/>
        <v>101150</v>
      </c>
      <c r="H292" s="15"/>
      <c r="I292" s="16">
        <f t="shared" si="57"/>
        <v>0</v>
      </c>
      <c r="J292" s="15"/>
      <c r="K292" s="16">
        <f t="shared" si="50"/>
        <v>0</v>
      </c>
      <c r="L292" s="15"/>
      <c r="M292" s="16">
        <f t="shared" si="51"/>
        <v>0</v>
      </c>
      <c r="N292" s="15"/>
      <c r="O292" s="16">
        <f t="shared" si="52"/>
        <v>0</v>
      </c>
      <c r="P292" s="15"/>
      <c r="Q292" s="16">
        <f t="shared" si="53"/>
        <v>0</v>
      </c>
      <c r="R292" s="15"/>
      <c r="S292" s="16">
        <f t="shared" si="54"/>
        <v>0</v>
      </c>
      <c r="T292" s="15"/>
      <c r="U292" s="16">
        <f t="shared" si="55"/>
        <v>0</v>
      </c>
      <c r="V292" s="15"/>
      <c r="W292" s="16">
        <f t="shared" si="56"/>
        <v>0</v>
      </c>
      <c r="X292" s="14"/>
      <c r="Y292" s="14"/>
    </row>
    <row r="293" spans="1:25" ht="12.75" x14ac:dyDescent="0.25">
      <c r="A293" s="8" t="s">
        <v>534</v>
      </c>
      <c r="B293" s="5" t="s">
        <v>535</v>
      </c>
      <c r="C293" s="4">
        <v>1</v>
      </c>
      <c r="D293" s="5" t="s">
        <v>32</v>
      </c>
      <c r="E293" s="1">
        <v>194000</v>
      </c>
      <c r="F293" s="9">
        <f t="shared" si="48"/>
        <v>36860</v>
      </c>
      <c r="G293" s="10">
        <f t="shared" si="49"/>
        <v>230860</v>
      </c>
      <c r="H293" s="15"/>
      <c r="I293" s="16">
        <f t="shared" si="57"/>
        <v>0</v>
      </c>
      <c r="J293" s="15"/>
      <c r="K293" s="16">
        <f t="shared" si="50"/>
        <v>0</v>
      </c>
      <c r="L293" s="15"/>
      <c r="M293" s="16">
        <f t="shared" si="51"/>
        <v>0</v>
      </c>
      <c r="N293" s="15"/>
      <c r="O293" s="16">
        <f t="shared" si="52"/>
        <v>0</v>
      </c>
      <c r="P293" s="15"/>
      <c r="Q293" s="16">
        <f t="shared" si="53"/>
        <v>0</v>
      </c>
      <c r="R293" s="15"/>
      <c r="S293" s="16">
        <f t="shared" si="54"/>
        <v>0</v>
      </c>
      <c r="T293" s="15"/>
      <c r="U293" s="16">
        <f t="shared" si="55"/>
        <v>0</v>
      </c>
      <c r="V293" s="15"/>
      <c r="W293" s="16">
        <f t="shared" si="56"/>
        <v>0</v>
      </c>
      <c r="X293" s="14"/>
      <c r="Y293" s="14"/>
    </row>
    <row r="294" spans="1:25" ht="12.75" x14ac:dyDescent="0.25">
      <c r="A294" s="8" t="s">
        <v>536</v>
      </c>
      <c r="B294" s="5" t="s">
        <v>537</v>
      </c>
      <c r="C294" s="4">
        <v>1</v>
      </c>
      <c r="D294" s="5" t="s">
        <v>32</v>
      </c>
      <c r="E294" s="1">
        <v>379000</v>
      </c>
      <c r="F294" s="9">
        <f t="shared" si="48"/>
        <v>72010</v>
      </c>
      <c r="G294" s="10">
        <f t="shared" si="49"/>
        <v>451010</v>
      </c>
      <c r="H294" s="15"/>
      <c r="I294" s="16">
        <f t="shared" si="57"/>
        <v>0</v>
      </c>
      <c r="J294" s="15"/>
      <c r="K294" s="16">
        <f t="shared" si="50"/>
        <v>0</v>
      </c>
      <c r="L294" s="15"/>
      <c r="M294" s="16">
        <f t="shared" si="51"/>
        <v>0</v>
      </c>
      <c r="N294" s="15"/>
      <c r="O294" s="16">
        <f t="shared" si="52"/>
        <v>0</v>
      </c>
      <c r="P294" s="15"/>
      <c r="Q294" s="16">
        <f t="shared" si="53"/>
        <v>0</v>
      </c>
      <c r="R294" s="15"/>
      <c r="S294" s="16">
        <f t="shared" si="54"/>
        <v>0</v>
      </c>
      <c r="T294" s="15"/>
      <c r="U294" s="16">
        <f t="shared" si="55"/>
        <v>0</v>
      </c>
      <c r="V294" s="15"/>
      <c r="W294" s="16">
        <f t="shared" si="56"/>
        <v>0</v>
      </c>
      <c r="X294" s="14"/>
      <c r="Y294" s="14"/>
    </row>
    <row r="295" spans="1:25" ht="12.75" x14ac:dyDescent="0.25">
      <c r="A295" s="8" t="s">
        <v>538</v>
      </c>
      <c r="B295" s="5" t="s">
        <v>539</v>
      </c>
      <c r="C295" s="4">
        <v>1</v>
      </c>
      <c r="D295" s="5" t="s">
        <v>32</v>
      </c>
      <c r="E295" s="1">
        <v>627000</v>
      </c>
      <c r="F295" s="9">
        <f t="shared" si="48"/>
        <v>119130</v>
      </c>
      <c r="G295" s="10">
        <f t="shared" si="49"/>
        <v>746130</v>
      </c>
      <c r="H295" s="15"/>
      <c r="I295" s="16">
        <f t="shared" si="57"/>
        <v>0</v>
      </c>
      <c r="J295" s="15"/>
      <c r="K295" s="16">
        <f t="shared" si="50"/>
        <v>0</v>
      </c>
      <c r="L295" s="15"/>
      <c r="M295" s="16">
        <f t="shared" si="51"/>
        <v>0</v>
      </c>
      <c r="N295" s="15"/>
      <c r="O295" s="16">
        <f t="shared" si="52"/>
        <v>0</v>
      </c>
      <c r="P295" s="15"/>
      <c r="Q295" s="16">
        <f t="shared" si="53"/>
        <v>0</v>
      </c>
      <c r="R295" s="15"/>
      <c r="S295" s="16">
        <f t="shared" si="54"/>
        <v>0</v>
      </c>
      <c r="T295" s="15"/>
      <c r="U295" s="16">
        <f t="shared" si="55"/>
        <v>0</v>
      </c>
      <c r="V295" s="15"/>
      <c r="W295" s="16">
        <f t="shared" si="56"/>
        <v>0</v>
      </c>
      <c r="X295" s="14"/>
      <c r="Y295" s="14"/>
    </row>
    <row r="296" spans="1:25" ht="25.5" x14ac:dyDescent="0.25">
      <c r="A296" s="8" t="s">
        <v>540</v>
      </c>
      <c r="B296" s="5" t="s">
        <v>541</v>
      </c>
      <c r="C296" s="4">
        <v>1</v>
      </c>
      <c r="D296" s="5" t="s">
        <v>32</v>
      </c>
      <c r="E296" s="1">
        <v>264000</v>
      </c>
      <c r="F296" s="9">
        <f t="shared" si="48"/>
        <v>50160</v>
      </c>
      <c r="G296" s="10">
        <f t="shared" si="49"/>
        <v>314160</v>
      </c>
      <c r="H296" s="15"/>
      <c r="I296" s="16">
        <f t="shared" si="57"/>
        <v>0</v>
      </c>
      <c r="J296" s="15"/>
      <c r="K296" s="16">
        <f t="shared" si="50"/>
        <v>0</v>
      </c>
      <c r="L296" s="15"/>
      <c r="M296" s="16">
        <f t="shared" si="51"/>
        <v>0</v>
      </c>
      <c r="N296" s="15"/>
      <c r="O296" s="16">
        <f t="shared" si="52"/>
        <v>0</v>
      </c>
      <c r="P296" s="15"/>
      <c r="Q296" s="16">
        <f t="shared" si="53"/>
        <v>0</v>
      </c>
      <c r="R296" s="15"/>
      <c r="S296" s="16">
        <f t="shared" si="54"/>
        <v>0</v>
      </c>
      <c r="T296" s="15"/>
      <c r="U296" s="16">
        <f t="shared" si="55"/>
        <v>0</v>
      </c>
      <c r="V296" s="15"/>
      <c r="W296" s="16">
        <f t="shared" si="56"/>
        <v>0</v>
      </c>
      <c r="X296" s="14"/>
      <c r="Y296" s="14"/>
    </row>
    <row r="297" spans="1:25" ht="12.75" x14ac:dyDescent="0.25">
      <c r="A297" s="8" t="s">
        <v>542</v>
      </c>
      <c r="B297" s="5" t="s">
        <v>543</v>
      </c>
      <c r="C297" s="4">
        <v>1</v>
      </c>
      <c r="D297" s="5" t="s">
        <v>32</v>
      </c>
      <c r="E297" s="1">
        <v>50000</v>
      </c>
      <c r="F297" s="9">
        <f t="shared" si="48"/>
        <v>9500</v>
      </c>
      <c r="G297" s="10">
        <f t="shared" si="49"/>
        <v>59500</v>
      </c>
      <c r="H297" s="15"/>
      <c r="I297" s="16">
        <f t="shared" si="57"/>
        <v>0</v>
      </c>
      <c r="J297" s="15"/>
      <c r="K297" s="16">
        <f t="shared" si="50"/>
        <v>0</v>
      </c>
      <c r="L297" s="15"/>
      <c r="M297" s="16">
        <f t="shared" si="51"/>
        <v>0</v>
      </c>
      <c r="N297" s="15"/>
      <c r="O297" s="16">
        <f t="shared" si="52"/>
        <v>0</v>
      </c>
      <c r="P297" s="15"/>
      <c r="Q297" s="16">
        <f t="shared" si="53"/>
        <v>0</v>
      </c>
      <c r="R297" s="15"/>
      <c r="S297" s="16">
        <f t="shared" si="54"/>
        <v>0</v>
      </c>
      <c r="T297" s="15"/>
      <c r="U297" s="16">
        <f t="shared" si="55"/>
        <v>0</v>
      </c>
      <c r="V297" s="15"/>
      <c r="W297" s="16">
        <f t="shared" si="56"/>
        <v>0</v>
      </c>
      <c r="X297" s="14"/>
      <c r="Y297" s="14"/>
    </row>
    <row r="298" spans="1:25" ht="12.75" x14ac:dyDescent="0.25">
      <c r="A298" s="8" t="s">
        <v>544</v>
      </c>
      <c r="B298" s="5" t="s">
        <v>545</v>
      </c>
      <c r="C298" s="4">
        <v>1</v>
      </c>
      <c r="D298" s="5" t="s">
        <v>32</v>
      </c>
      <c r="E298" s="1">
        <v>150000</v>
      </c>
      <c r="F298" s="9">
        <f t="shared" si="48"/>
        <v>28500</v>
      </c>
      <c r="G298" s="10">
        <f t="shared" si="49"/>
        <v>178500</v>
      </c>
      <c r="H298" s="15"/>
      <c r="I298" s="16">
        <f t="shared" si="57"/>
        <v>0</v>
      </c>
      <c r="J298" s="15"/>
      <c r="K298" s="16">
        <f t="shared" si="50"/>
        <v>0</v>
      </c>
      <c r="L298" s="15"/>
      <c r="M298" s="16">
        <f t="shared" si="51"/>
        <v>0</v>
      </c>
      <c r="N298" s="15"/>
      <c r="O298" s="16">
        <f t="shared" si="52"/>
        <v>0</v>
      </c>
      <c r="P298" s="15"/>
      <c r="Q298" s="16">
        <f t="shared" si="53"/>
        <v>0</v>
      </c>
      <c r="R298" s="15"/>
      <c r="S298" s="16">
        <f t="shared" si="54"/>
        <v>0</v>
      </c>
      <c r="T298" s="15"/>
      <c r="U298" s="16">
        <f t="shared" si="55"/>
        <v>0</v>
      </c>
      <c r="V298" s="15"/>
      <c r="W298" s="16">
        <f t="shared" si="56"/>
        <v>0</v>
      </c>
      <c r="X298" s="14"/>
      <c r="Y298" s="14"/>
    </row>
    <row r="299" spans="1:25" ht="12.75" x14ac:dyDescent="0.25">
      <c r="A299" s="8" t="s">
        <v>546</v>
      </c>
      <c r="B299" s="5" t="s">
        <v>547</v>
      </c>
      <c r="C299" s="4">
        <v>1</v>
      </c>
      <c r="D299" s="5" t="s">
        <v>32</v>
      </c>
      <c r="E299" s="1">
        <v>45000</v>
      </c>
      <c r="F299" s="9">
        <f t="shared" si="48"/>
        <v>8550</v>
      </c>
      <c r="G299" s="10">
        <f t="shared" si="49"/>
        <v>53550</v>
      </c>
      <c r="H299" s="15"/>
      <c r="I299" s="16">
        <f t="shared" si="57"/>
        <v>0</v>
      </c>
      <c r="J299" s="15"/>
      <c r="K299" s="16">
        <f t="shared" si="50"/>
        <v>0</v>
      </c>
      <c r="L299" s="15"/>
      <c r="M299" s="16">
        <f t="shared" si="51"/>
        <v>0</v>
      </c>
      <c r="N299" s="15"/>
      <c r="O299" s="16">
        <f t="shared" si="52"/>
        <v>0</v>
      </c>
      <c r="P299" s="15"/>
      <c r="Q299" s="16">
        <f t="shared" si="53"/>
        <v>0</v>
      </c>
      <c r="R299" s="15"/>
      <c r="S299" s="16">
        <f t="shared" si="54"/>
        <v>0</v>
      </c>
      <c r="T299" s="15"/>
      <c r="U299" s="16">
        <f t="shared" si="55"/>
        <v>0</v>
      </c>
      <c r="V299" s="15"/>
      <c r="W299" s="16">
        <f t="shared" si="56"/>
        <v>0</v>
      </c>
      <c r="X299" s="14"/>
      <c r="Y299" s="14"/>
    </row>
    <row r="300" spans="1:25" ht="25.5" x14ac:dyDescent="0.25">
      <c r="A300" s="8" t="s">
        <v>548</v>
      </c>
      <c r="B300" s="5" t="s">
        <v>549</v>
      </c>
      <c r="C300" s="4">
        <v>1</v>
      </c>
      <c r="D300" s="5" t="s">
        <v>32</v>
      </c>
      <c r="E300" s="1">
        <v>763000</v>
      </c>
      <c r="F300" s="9">
        <f t="shared" ref="F300:F316" si="58">+ROUND(E300*19%,2)</f>
        <v>144970</v>
      </c>
      <c r="G300" s="10">
        <f t="shared" ref="G300:G316" si="59">+E300+F300</f>
        <v>907970</v>
      </c>
      <c r="H300" s="15"/>
      <c r="I300" s="16">
        <f t="shared" si="57"/>
        <v>0</v>
      </c>
      <c r="J300" s="15"/>
      <c r="K300" s="16">
        <f t="shared" si="50"/>
        <v>0</v>
      </c>
      <c r="L300" s="15"/>
      <c r="M300" s="16">
        <f t="shared" si="51"/>
        <v>0</v>
      </c>
      <c r="N300" s="15"/>
      <c r="O300" s="16">
        <f t="shared" si="52"/>
        <v>0</v>
      </c>
      <c r="P300" s="15"/>
      <c r="Q300" s="16">
        <f t="shared" si="53"/>
        <v>0</v>
      </c>
      <c r="R300" s="15"/>
      <c r="S300" s="16">
        <f t="shared" si="54"/>
        <v>0</v>
      </c>
      <c r="T300" s="15"/>
      <c r="U300" s="16">
        <f t="shared" si="55"/>
        <v>0</v>
      </c>
      <c r="V300" s="15"/>
      <c r="W300" s="16">
        <f t="shared" si="56"/>
        <v>0</v>
      </c>
      <c r="X300" s="14"/>
      <c r="Y300" s="14"/>
    </row>
    <row r="301" spans="1:25" ht="12.75" x14ac:dyDescent="0.25">
      <c r="A301" s="8" t="s">
        <v>550</v>
      </c>
      <c r="B301" s="5" t="s">
        <v>551</v>
      </c>
      <c r="C301" s="4">
        <v>1</v>
      </c>
      <c r="D301" s="5" t="s">
        <v>32</v>
      </c>
      <c r="E301" s="1">
        <v>317000</v>
      </c>
      <c r="F301" s="9">
        <f t="shared" si="58"/>
        <v>60230</v>
      </c>
      <c r="G301" s="10">
        <f t="shared" si="59"/>
        <v>377230</v>
      </c>
      <c r="H301" s="15"/>
      <c r="I301" s="16">
        <f t="shared" si="57"/>
        <v>0</v>
      </c>
      <c r="J301" s="15"/>
      <c r="K301" s="16">
        <f t="shared" si="50"/>
        <v>0</v>
      </c>
      <c r="L301" s="15"/>
      <c r="M301" s="16">
        <f t="shared" si="51"/>
        <v>0</v>
      </c>
      <c r="N301" s="15"/>
      <c r="O301" s="16">
        <f t="shared" si="52"/>
        <v>0</v>
      </c>
      <c r="P301" s="15"/>
      <c r="Q301" s="16">
        <f t="shared" si="53"/>
        <v>0</v>
      </c>
      <c r="R301" s="15"/>
      <c r="S301" s="16">
        <f t="shared" si="54"/>
        <v>0</v>
      </c>
      <c r="T301" s="15"/>
      <c r="U301" s="16">
        <f t="shared" si="55"/>
        <v>0</v>
      </c>
      <c r="V301" s="15"/>
      <c r="W301" s="16">
        <f t="shared" si="56"/>
        <v>0</v>
      </c>
      <c r="X301" s="14"/>
      <c r="Y301" s="14"/>
    </row>
    <row r="302" spans="1:25" ht="12.75" x14ac:dyDescent="0.25">
      <c r="A302" s="8" t="s">
        <v>552</v>
      </c>
      <c r="B302" s="5" t="s">
        <v>553</v>
      </c>
      <c r="C302" s="4">
        <v>1</v>
      </c>
      <c r="D302" s="5" t="s">
        <v>32</v>
      </c>
      <c r="E302" s="1">
        <v>267000</v>
      </c>
      <c r="F302" s="9">
        <f t="shared" si="58"/>
        <v>50730</v>
      </c>
      <c r="G302" s="10">
        <f t="shared" si="59"/>
        <v>317730</v>
      </c>
      <c r="H302" s="15"/>
      <c r="I302" s="16">
        <f t="shared" si="57"/>
        <v>0</v>
      </c>
      <c r="J302" s="15"/>
      <c r="K302" s="16">
        <f t="shared" si="50"/>
        <v>0</v>
      </c>
      <c r="L302" s="15"/>
      <c r="M302" s="16">
        <f t="shared" si="51"/>
        <v>0</v>
      </c>
      <c r="N302" s="15"/>
      <c r="O302" s="16">
        <f t="shared" si="52"/>
        <v>0</v>
      </c>
      <c r="P302" s="15"/>
      <c r="Q302" s="16">
        <f t="shared" si="53"/>
        <v>0</v>
      </c>
      <c r="R302" s="15"/>
      <c r="S302" s="16">
        <f t="shared" si="54"/>
        <v>0</v>
      </c>
      <c r="T302" s="15"/>
      <c r="U302" s="16">
        <f t="shared" si="55"/>
        <v>0</v>
      </c>
      <c r="V302" s="15"/>
      <c r="W302" s="16">
        <f t="shared" si="56"/>
        <v>0</v>
      </c>
      <c r="X302" s="14"/>
      <c r="Y302" s="14"/>
    </row>
    <row r="303" spans="1:25" ht="12.75" x14ac:dyDescent="0.25">
      <c r="A303" s="8" t="s">
        <v>554</v>
      </c>
      <c r="B303" s="5" t="s">
        <v>555</v>
      </c>
      <c r="C303" s="4">
        <v>1</v>
      </c>
      <c r="D303" s="5" t="s">
        <v>32</v>
      </c>
      <c r="E303" s="1">
        <v>107000</v>
      </c>
      <c r="F303" s="9">
        <f t="shared" si="58"/>
        <v>20330</v>
      </c>
      <c r="G303" s="10">
        <f t="shared" si="59"/>
        <v>127330</v>
      </c>
      <c r="H303" s="15"/>
      <c r="I303" s="16">
        <f t="shared" si="57"/>
        <v>0</v>
      </c>
      <c r="J303" s="15"/>
      <c r="K303" s="16">
        <f t="shared" si="50"/>
        <v>0</v>
      </c>
      <c r="L303" s="15"/>
      <c r="M303" s="16">
        <f t="shared" si="51"/>
        <v>0</v>
      </c>
      <c r="N303" s="15"/>
      <c r="O303" s="16">
        <f t="shared" si="52"/>
        <v>0</v>
      </c>
      <c r="P303" s="15"/>
      <c r="Q303" s="16">
        <f t="shared" si="53"/>
        <v>0</v>
      </c>
      <c r="R303" s="15"/>
      <c r="S303" s="16">
        <f t="shared" si="54"/>
        <v>0</v>
      </c>
      <c r="T303" s="15"/>
      <c r="U303" s="16">
        <f t="shared" si="55"/>
        <v>0</v>
      </c>
      <c r="V303" s="15"/>
      <c r="W303" s="16">
        <f t="shared" si="56"/>
        <v>0</v>
      </c>
      <c r="X303" s="14"/>
      <c r="Y303" s="14"/>
    </row>
    <row r="304" spans="1:25" ht="25.5" x14ac:dyDescent="0.25">
      <c r="A304" s="8" t="s">
        <v>556</v>
      </c>
      <c r="B304" s="5" t="s">
        <v>557</v>
      </c>
      <c r="C304" s="4">
        <v>1</v>
      </c>
      <c r="D304" s="5" t="s">
        <v>32</v>
      </c>
      <c r="E304" s="1">
        <v>1169000</v>
      </c>
      <c r="F304" s="9">
        <f t="shared" si="58"/>
        <v>222110</v>
      </c>
      <c r="G304" s="10">
        <f t="shared" si="59"/>
        <v>1391110</v>
      </c>
      <c r="H304" s="15"/>
      <c r="I304" s="16">
        <f t="shared" si="57"/>
        <v>0</v>
      </c>
      <c r="J304" s="15"/>
      <c r="K304" s="16">
        <f t="shared" si="50"/>
        <v>0</v>
      </c>
      <c r="L304" s="15"/>
      <c r="M304" s="16">
        <f t="shared" si="51"/>
        <v>0</v>
      </c>
      <c r="N304" s="15"/>
      <c r="O304" s="16">
        <f t="shared" si="52"/>
        <v>0</v>
      </c>
      <c r="P304" s="15"/>
      <c r="Q304" s="16">
        <f t="shared" si="53"/>
        <v>0</v>
      </c>
      <c r="R304" s="15"/>
      <c r="S304" s="16">
        <f t="shared" si="54"/>
        <v>0</v>
      </c>
      <c r="T304" s="15"/>
      <c r="U304" s="16">
        <f t="shared" si="55"/>
        <v>0</v>
      </c>
      <c r="V304" s="15"/>
      <c r="W304" s="16">
        <f t="shared" si="56"/>
        <v>0</v>
      </c>
      <c r="X304" s="14"/>
      <c r="Y304" s="14"/>
    </row>
    <row r="305" spans="1:25" ht="12.75" x14ac:dyDescent="0.25">
      <c r="A305" s="8" t="s">
        <v>558</v>
      </c>
      <c r="B305" s="21" t="s">
        <v>559</v>
      </c>
      <c r="C305" s="4">
        <v>1</v>
      </c>
      <c r="D305" s="5" t="s">
        <v>32</v>
      </c>
      <c r="E305" s="1">
        <v>494000</v>
      </c>
      <c r="F305" s="9">
        <f t="shared" si="58"/>
        <v>93860</v>
      </c>
      <c r="G305" s="10">
        <f t="shared" si="59"/>
        <v>587860</v>
      </c>
      <c r="H305" s="15"/>
      <c r="I305" s="16">
        <f t="shared" si="57"/>
        <v>0</v>
      </c>
      <c r="J305" s="15"/>
      <c r="K305" s="16">
        <f t="shared" si="50"/>
        <v>0</v>
      </c>
      <c r="L305" s="15"/>
      <c r="M305" s="16">
        <f t="shared" si="51"/>
        <v>0</v>
      </c>
      <c r="N305" s="15"/>
      <c r="O305" s="16">
        <f t="shared" si="52"/>
        <v>0</v>
      </c>
      <c r="P305" s="15"/>
      <c r="Q305" s="16">
        <f t="shared" si="53"/>
        <v>0</v>
      </c>
      <c r="R305" s="15"/>
      <c r="S305" s="16">
        <f t="shared" si="54"/>
        <v>0</v>
      </c>
      <c r="T305" s="15"/>
      <c r="U305" s="16">
        <f t="shared" si="55"/>
        <v>0</v>
      </c>
      <c r="V305" s="15"/>
      <c r="W305" s="16">
        <f t="shared" si="56"/>
        <v>0</v>
      </c>
      <c r="X305" s="14"/>
      <c r="Y305" s="14"/>
    </row>
    <row r="306" spans="1:25" ht="12.75" x14ac:dyDescent="0.25">
      <c r="A306" s="8" t="s">
        <v>560</v>
      </c>
      <c r="B306" s="21" t="s">
        <v>561</v>
      </c>
      <c r="C306" s="4">
        <v>1</v>
      </c>
      <c r="D306" s="5" t="s">
        <v>32</v>
      </c>
      <c r="E306" s="1">
        <v>1150000</v>
      </c>
      <c r="F306" s="9">
        <f t="shared" si="58"/>
        <v>218500</v>
      </c>
      <c r="G306" s="10">
        <f t="shared" si="59"/>
        <v>1368500</v>
      </c>
      <c r="H306" s="15"/>
      <c r="I306" s="16">
        <f t="shared" si="57"/>
        <v>0</v>
      </c>
      <c r="J306" s="15"/>
      <c r="K306" s="16">
        <f t="shared" si="50"/>
        <v>0</v>
      </c>
      <c r="L306" s="15"/>
      <c r="M306" s="16">
        <f t="shared" si="51"/>
        <v>0</v>
      </c>
      <c r="N306" s="15"/>
      <c r="O306" s="16">
        <f t="shared" si="52"/>
        <v>0</v>
      </c>
      <c r="P306" s="15"/>
      <c r="Q306" s="16">
        <f t="shared" si="53"/>
        <v>0</v>
      </c>
      <c r="R306" s="15"/>
      <c r="S306" s="16">
        <f t="shared" si="54"/>
        <v>0</v>
      </c>
      <c r="T306" s="15"/>
      <c r="U306" s="16">
        <f t="shared" si="55"/>
        <v>0</v>
      </c>
      <c r="V306" s="15"/>
      <c r="W306" s="16">
        <f t="shared" si="56"/>
        <v>0</v>
      </c>
      <c r="X306" s="14"/>
      <c r="Y306" s="14"/>
    </row>
    <row r="307" spans="1:25" ht="12.75" x14ac:dyDescent="0.25">
      <c r="A307" s="8" t="s">
        <v>562</v>
      </c>
      <c r="B307" s="22" t="s">
        <v>563</v>
      </c>
      <c r="C307" s="4">
        <v>1</v>
      </c>
      <c r="D307" s="5" t="s">
        <v>32</v>
      </c>
      <c r="E307" s="1">
        <v>1760000</v>
      </c>
      <c r="F307" s="9">
        <f t="shared" si="58"/>
        <v>334400</v>
      </c>
      <c r="G307" s="10">
        <f t="shared" si="59"/>
        <v>2094400</v>
      </c>
      <c r="H307" s="15"/>
      <c r="I307" s="16">
        <f t="shared" si="57"/>
        <v>0</v>
      </c>
      <c r="J307" s="15"/>
      <c r="K307" s="16">
        <f t="shared" si="50"/>
        <v>0</v>
      </c>
      <c r="L307" s="15"/>
      <c r="M307" s="16">
        <f t="shared" si="51"/>
        <v>0</v>
      </c>
      <c r="N307" s="15"/>
      <c r="O307" s="16">
        <f t="shared" si="52"/>
        <v>0</v>
      </c>
      <c r="P307" s="15"/>
      <c r="Q307" s="16">
        <f t="shared" si="53"/>
        <v>0</v>
      </c>
      <c r="R307" s="15"/>
      <c r="S307" s="16">
        <f t="shared" si="54"/>
        <v>0</v>
      </c>
      <c r="T307" s="15"/>
      <c r="U307" s="16">
        <f t="shared" si="55"/>
        <v>0</v>
      </c>
      <c r="V307" s="15"/>
      <c r="W307" s="16">
        <f t="shared" si="56"/>
        <v>0</v>
      </c>
      <c r="X307" s="14"/>
      <c r="Y307" s="14"/>
    </row>
    <row r="308" spans="1:25" ht="12.75" x14ac:dyDescent="0.25">
      <c r="A308" s="8" t="s">
        <v>564</v>
      </c>
      <c r="B308" s="22" t="s">
        <v>565</v>
      </c>
      <c r="C308" s="4">
        <v>1</v>
      </c>
      <c r="D308" s="5" t="s">
        <v>32</v>
      </c>
      <c r="E308" s="1">
        <v>3273000</v>
      </c>
      <c r="F308" s="9">
        <f t="shared" si="58"/>
        <v>621870</v>
      </c>
      <c r="G308" s="10">
        <f t="shared" si="59"/>
        <v>3894870</v>
      </c>
      <c r="H308" s="15"/>
      <c r="I308" s="16">
        <f t="shared" si="57"/>
        <v>0</v>
      </c>
      <c r="J308" s="15"/>
      <c r="K308" s="16">
        <f t="shared" si="50"/>
        <v>0</v>
      </c>
      <c r="L308" s="15"/>
      <c r="M308" s="16">
        <f t="shared" si="51"/>
        <v>0</v>
      </c>
      <c r="N308" s="15"/>
      <c r="O308" s="16">
        <f t="shared" si="52"/>
        <v>0</v>
      </c>
      <c r="P308" s="15"/>
      <c r="Q308" s="16">
        <f t="shared" si="53"/>
        <v>0</v>
      </c>
      <c r="R308" s="15"/>
      <c r="S308" s="16">
        <f t="shared" si="54"/>
        <v>0</v>
      </c>
      <c r="T308" s="15"/>
      <c r="U308" s="16">
        <f t="shared" si="55"/>
        <v>0</v>
      </c>
      <c r="V308" s="15"/>
      <c r="W308" s="16">
        <f t="shared" si="56"/>
        <v>0</v>
      </c>
      <c r="X308" s="14"/>
      <c r="Y308" s="14"/>
    </row>
    <row r="309" spans="1:25" ht="12.75" x14ac:dyDescent="0.25">
      <c r="A309" s="8" t="s">
        <v>566</v>
      </c>
      <c r="B309" s="22" t="s">
        <v>567</v>
      </c>
      <c r="C309" s="4">
        <v>1</v>
      </c>
      <c r="D309" s="5" t="s">
        <v>32</v>
      </c>
      <c r="E309" s="1">
        <v>4062000</v>
      </c>
      <c r="F309" s="9">
        <f t="shared" si="58"/>
        <v>771780</v>
      </c>
      <c r="G309" s="10">
        <f t="shared" si="59"/>
        <v>4833780</v>
      </c>
      <c r="H309" s="15"/>
      <c r="I309" s="16">
        <f t="shared" si="57"/>
        <v>0</v>
      </c>
      <c r="J309" s="15"/>
      <c r="K309" s="16">
        <f t="shared" si="50"/>
        <v>0</v>
      </c>
      <c r="L309" s="15"/>
      <c r="M309" s="16">
        <f t="shared" si="51"/>
        <v>0</v>
      </c>
      <c r="N309" s="15"/>
      <c r="O309" s="16">
        <f t="shared" si="52"/>
        <v>0</v>
      </c>
      <c r="P309" s="15"/>
      <c r="Q309" s="16">
        <f t="shared" si="53"/>
        <v>0</v>
      </c>
      <c r="R309" s="15"/>
      <c r="S309" s="16">
        <f t="shared" si="54"/>
        <v>0</v>
      </c>
      <c r="T309" s="15"/>
      <c r="U309" s="16">
        <f t="shared" si="55"/>
        <v>0</v>
      </c>
      <c r="V309" s="15"/>
      <c r="W309" s="16">
        <f t="shared" si="56"/>
        <v>0</v>
      </c>
      <c r="X309" s="14"/>
      <c r="Y309" s="14"/>
    </row>
    <row r="310" spans="1:25" ht="12.75" x14ac:dyDescent="0.25">
      <c r="A310" s="8" t="s">
        <v>568</v>
      </c>
      <c r="B310" s="22" t="s">
        <v>569</v>
      </c>
      <c r="C310" s="4">
        <v>1</v>
      </c>
      <c r="D310" s="5" t="s">
        <v>32</v>
      </c>
      <c r="E310" s="1">
        <v>6835000</v>
      </c>
      <c r="F310" s="9">
        <f t="shared" si="58"/>
        <v>1298650</v>
      </c>
      <c r="G310" s="10">
        <f t="shared" si="59"/>
        <v>8133650</v>
      </c>
      <c r="H310" s="15"/>
      <c r="I310" s="16">
        <f t="shared" si="57"/>
        <v>0</v>
      </c>
      <c r="J310" s="15"/>
      <c r="K310" s="16">
        <f t="shared" si="50"/>
        <v>0</v>
      </c>
      <c r="L310" s="15"/>
      <c r="M310" s="16">
        <f t="shared" si="51"/>
        <v>0</v>
      </c>
      <c r="N310" s="15"/>
      <c r="O310" s="16">
        <f t="shared" si="52"/>
        <v>0</v>
      </c>
      <c r="P310" s="15"/>
      <c r="Q310" s="16">
        <f t="shared" si="53"/>
        <v>0</v>
      </c>
      <c r="R310" s="15"/>
      <c r="S310" s="16">
        <f t="shared" si="54"/>
        <v>0</v>
      </c>
      <c r="T310" s="15"/>
      <c r="U310" s="16">
        <f t="shared" si="55"/>
        <v>0</v>
      </c>
      <c r="V310" s="15"/>
      <c r="W310" s="16">
        <f t="shared" si="56"/>
        <v>0</v>
      </c>
      <c r="X310" s="14"/>
      <c r="Y310" s="14"/>
    </row>
    <row r="311" spans="1:25" ht="12.75" x14ac:dyDescent="0.25">
      <c r="A311" s="8" t="s">
        <v>570</v>
      </c>
      <c r="B311" s="22" t="s">
        <v>571</v>
      </c>
      <c r="C311" s="4">
        <v>1</v>
      </c>
      <c r="D311" s="5" t="s">
        <v>32</v>
      </c>
      <c r="E311" s="1">
        <v>10775353</v>
      </c>
      <c r="F311" s="9">
        <f t="shared" si="58"/>
        <v>2047317.07</v>
      </c>
      <c r="G311" s="10">
        <f t="shared" si="59"/>
        <v>12822670.07</v>
      </c>
      <c r="H311" s="15"/>
      <c r="I311" s="16">
        <f t="shared" si="57"/>
        <v>0</v>
      </c>
      <c r="J311" s="15"/>
      <c r="K311" s="16">
        <f t="shared" si="50"/>
        <v>0</v>
      </c>
      <c r="L311" s="15"/>
      <c r="M311" s="16">
        <f t="shared" si="51"/>
        <v>0</v>
      </c>
      <c r="N311" s="15"/>
      <c r="O311" s="16">
        <f t="shared" si="52"/>
        <v>0</v>
      </c>
      <c r="P311" s="15"/>
      <c r="Q311" s="16">
        <f t="shared" si="53"/>
        <v>0</v>
      </c>
      <c r="R311" s="15"/>
      <c r="S311" s="16">
        <f t="shared" si="54"/>
        <v>0</v>
      </c>
      <c r="T311" s="15"/>
      <c r="U311" s="16">
        <f t="shared" si="55"/>
        <v>0</v>
      </c>
      <c r="V311" s="15"/>
      <c r="W311" s="16">
        <f t="shared" si="56"/>
        <v>0</v>
      </c>
      <c r="X311" s="14"/>
      <c r="Y311" s="14"/>
    </row>
    <row r="312" spans="1:25" ht="12.75" x14ac:dyDescent="0.25">
      <c r="A312" s="8" t="s">
        <v>572</v>
      </c>
      <c r="B312" s="22" t="s">
        <v>573</v>
      </c>
      <c r="C312" s="4">
        <v>1</v>
      </c>
      <c r="D312" s="5" t="s">
        <v>32</v>
      </c>
      <c r="E312" s="1">
        <v>6639000</v>
      </c>
      <c r="F312" s="9">
        <f t="shared" si="58"/>
        <v>1261410</v>
      </c>
      <c r="G312" s="10">
        <f t="shared" si="59"/>
        <v>7900410</v>
      </c>
      <c r="H312" s="15"/>
      <c r="I312" s="16">
        <f t="shared" si="57"/>
        <v>0</v>
      </c>
      <c r="J312" s="15"/>
      <c r="K312" s="16">
        <f t="shared" si="50"/>
        <v>0</v>
      </c>
      <c r="L312" s="15"/>
      <c r="M312" s="16">
        <f t="shared" si="51"/>
        <v>0</v>
      </c>
      <c r="N312" s="15"/>
      <c r="O312" s="16">
        <f t="shared" si="52"/>
        <v>0</v>
      </c>
      <c r="P312" s="15"/>
      <c r="Q312" s="16">
        <f t="shared" si="53"/>
        <v>0</v>
      </c>
      <c r="R312" s="15"/>
      <c r="S312" s="16">
        <f t="shared" si="54"/>
        <v>0</v>
      </c>
      <c r="T312" s="15"/>
      <c r="U312" s="16">
        <f t="shared" si="55"/>
        <v>0</v>
      </c>
      <c r="V312" s="15"/>
      <c r="W312" s="16">
        <f t="shared" si="56"/>
        <v>0</v>
      </c>
      <c r="X312" s="14"/>
      <c r="Y312" s="14"/>
    </row>
    <row r="313" spans="1:25" ht="12.75" x14ac:dyDescent="0.25">
      <c r="A313" s="8" t="s">
        <v>574</v>
      </c>
      <c r="B313" s="22" t="s">
        <v>575</v>
      </c>
      <c r="C313" s="4">
        <v>1</v>
      </c>
      <c r="D313" s="5" t="s">
        <v>32</v>
      </c>
      <c r="E313" s="1">
        <v>12240000</v>
      </c>
      <c r="F313" s="9">
        <f t="shared" si="58"/>
        <v>2325600</v>
      </c>
      <c r="G313" s="10">
        <f t="shared" si="59"/>
        <v>14565600</v>
      </c>
      <c r="H313" s="15"/>
      <c r="I313" s="16">
        <f t="shared" si="57"/>
        <v>0</v>
      </c>
      <c r="J313" s="15"/>
      <c r="K313" s="16">
        <f t="shared" si="50"/>
        <v>0</v>
      </c>
      <c r="L313" s="15"/>
      <c r="M313" s="16">
        <f t="shared" si="51"/>
        <v>0</v>
      </c>
      <c r="N313" s="15"/>
      <c r="O313" s="16">
        <f t="shared" si="52"/>
        <v>0</v>
      </c>
      <c r="P313" s="15"/>
      <c r="Q313" s="16">
        <f t="shared" si="53"/>
        <v>0</v>
      </c>
      <c r="R313" s="15"/>
      <c r="S313" s="16">
        <f t="shared" si="54"/>
        <v>0</v>
      </c>
      <c r="T313" s="15"/>
      <c r="U313" s="16">
        <f t="shared" si="55"/>
        <v>0</v>
      </c>
      <c r="V313" s="15"/>
      <c r="W313" s="16">
        <f t="shared" si="56"/>
        <v>0</v>
      </c>
      <c r="X313" s="14"/>
      <c r="Y313" s="14"/>
    </row>
    <row r="314" spans="1:25" ht="12.75" x14ac:dyDescent="0.25">
      <c r="A314" s="8" t="s">
        <v>576</v>
      </c>
      <c r="B314" s="22" t="s">
        <v>577</v>
      </c>
      <c r="C314" s="4">
        <v>1</v>
      </c>
      <c r="D314" s="5" t="s">
        <v>32</v>
      </c>
      <c r="E314" s="1">
        <v>1995000</v>
      </c>
      <c r="F314" s="9">
        <f t="shared" si="58"/>
        <v>379050</v>
      </c>
      <c r="G314" s="10">
        <f t="shared" si="59"/>
        <v>2374050</v>
      </c>
      <c r="H314" s="15"/>
      <c r="I314" s="16">
        <f t="shared" si="57"/>
        <v>0</v>
      </c>
      <c r="J314" s="15"/>
      <c r="K314" s="16">
        <f t="shared" si="50"/>
        <v>0</v>
      </c>
      <c r="L314" s="15"/>
      <c r="M314" s="16">
        <f t="shared" si="51"/>
        <v>0</v>
      </c>
      <c r="N314" s="15"/>
      <c r="O314" s="16">
        <f t="shared" si="52"/>
        <v>0</v>
      </c>
      <c r="P314" s="15"/>
      <c r="Q314" s="16">
        <f t="shared" si="53"/>
        <v>0</v>
      </c>
      <c r="R314" s="15"/>
      <c r="S314" s="16">
        <f t="shared" si="54"/>
        <v>0</v>
      </c>
      <c r="T314" s="15"/>
      <c r="U314" s="16">
        <f t="shared" si="55"/>
        <v>0</v>
      </c>
      <c r="V314" s="15"/>
      <c r="W314" s="16">
        <f t="shared" si="56"/>
        <v>0</v>
      </c>
      <c r="X314" s="14"/>
      <c r="Y314" s="14"/>
    </row>
    <row r="315" spans="1:25" ht="12.75" x14ac:dyDescent="0.25">
      <c r="A315" s="8" t="s">
        <v>578</v>
      </c>
      <c r="B315" s="22" t="s">
        <v>579</v>
      </c>
      <c r="C315" s="4">
        <v>1</v>
      </c>
      <c r="D315" s="5" t="s">
        <v>32</v>
      </c>
      <c r="E315" s="1">
        <v>2252000</v>
      </c>
      <c r="F315" s="9">
        <f t="shared" si="58"/>
        <v>427880</v>
      </c>
      <c r="G315" s="10">
        <f t="shared" si="59"/>
        <v>2679880</v>
      </c>
      <c r="H315" s="15"/>
      <c r="I315" s="16">
        <f t="shared" si="57"/>
        <v>0</v>
      </c>
      <c r="J315" s="15"/>
      <c r="K315" s="16">
        <f t="shared" si="50"/>
        <v>0</v>
      </c>
      <c r="L315" s="15"/>
      <c r="M315" s="16">
        <f t="shared" si="51"/>
        <v>0</v>
      </c>
      <c r="N315" s="15"/>
      <c r="O315" s="16">
        <f t="shared" si="52"/>
        <v>0</v>
      </c>
      <c r="P315" s="15"/>
      <c r="Q315" s="16">
        <f t="shared" si="53"/>
        <v>0</v>
      </c>
      <c r="R315" s="15"/>
      <c r="S315" s="16">
        <f t="shared" si="54"/>
        <v>0</v>
      </c>
      <c r="T315" s="15"/>
      <c r="U315" s="16">
        <f t="shared" si="55"/>
        <v>0</v>
      </c>
      <c r="V315" s="15"/>
      <c r="W315" s="16">
        <f t="shared" si="56"/>
        <v>0</v>
      </c>
      <c r="X315" s="14"/>
      <c r="Y315" s="14"/>
    </row>
    <row r="316" spans="1:25" ht="12.75" x14ac:dyDescent="0.25">
      <c r="A316" s="8" t="s">
        <v>580</v>
      </c>
      <c r="B316" s="22" t="s">
        <v>581</v>
      </c>
      <c r="C316" s="4">
        <v>1</v>
      </c>
      <c r="D316" s="5" t="s">
        <v>32</v>
      </c>
      <c r="E316" s="1">
        <v>233000</v>
      </c>
      <c r="F316" s="9">
        <f t="shared" si="58"/>
        <v>44270</v>
      </c>
      <c r="G316" s="10">
        <f t="shared" si="59"/>
        <v>277270</v>
      </c>
      <c r="H316" s="15"/>
      <c r="I316" s="16">
        <f>H316*$G316</f>
        <v>0</v>
      </c>
      <c r="J316" s="15"/>
      <c r="K316" s="16">
        <f t="shared" si="50"/>
        <v>0</v>
      </c>
      <c r="L316" s="15"/>
      <c r="M316" s="16">
        <f t="shared" si="51"/>
        <v>0</v>
      </c>
      <c r="N316" s="15"/>
      <c r="O316" s="16">
        <f t="shared" si="52"/>
        <v>0</v>
      </c>
      <c r="P316" s="15"/>
      <c r="Q316" s="16">
        <f t="shared" si="53"/>
        <v>0</v>
      </c>
      <c r="R316" s="15"/>
      <c r="S316" s="16">
        <f t="shared" si="54"/>
        <v>0</v>
      </c>
      <c r="T316" s="15"/>
      <c r="U316" s="16">
        <f t="shared" si="55"/>
        <v>0</v>
      </c>
      <c r="V316" s="15"/>
      <c r="W316" s="16">
        <f>V316*$G316</f>
        <v>0</v>
      </c>
      <c r="X316" s="14"/>
      <c r="Y316" s="14"/>
    </row>
    <row r="317" spans="1:25" ht="24.75" customHeight="1" x14ac:dyDescent="0.25">
      <c r="G317" s="24">
        <f>SUM(G7:G316)</f>
        <v>456127420.06999999</v>
      </c>
      <c r="I317" s="25">
        <f>SUM(I7:I316)</f>
        <v>7533890</v>
      </c>
      <c r="K317" s="25">
        <f>SUM(K7:K316)</f>
        <v>51219980</v>
      </c>
      <c r="M317" s="25">
        <f>SUM(M7:M316)</f>
        <v>79953720</v>
      </c>
      <c r="O317" s="25">
        <f>SUM(O7:O316)</f>
        <v>22557640</v>
      </c>
      <c r="Q317" s="25">
        <f>SUM(Q7:Q316)</f>
        <v>0</v>
      </c>
      <c r="S317" s="25">
        <f>SUM(S7:S316)</f>
        <v>0</v>
      </c>
      <c r="U317" s="25">
        <f>SUM(U7:U316)</f>
        <v>0</v>
      </c>
      <c r="W317" s="25">
        <f>SUM(W7:W316)</f>
        <v>0</v>
      </c>
      <c r="X317" s="24">
        <f>I317+K317+M317+O317+Q317+S317+U317+W317</f>
        <v>161265230</v>
      </c>
    </row>
    <row r="322" ht="11.25" customHeight="1" x14ac:dyDescent="0.25"/>
    <row r="323" ht="33" customHeight="1" x14ac:dyDescent="0.25"/>
  </sheetData>
  <mergeCells count="84">
    <mergeCell ref="W2:W3"/>
    <mergeCell ref="A4:G4"/>
    <mergeCell ref="A1:W1"/>
    <mergeCell ref="H2:H3"/>
    <mergeCell ref="I2:I3"/>
    <mergeCell ref="J2:J3"/>
    <mergeCell ref="K2:K3"/>
    <mergeCell ref="L2:L3"/>
    <mergeCell ref="M2:M3"/>
    <mergeCell ref="N2:N3"/>
    <mergeCell ref="O2:O3"/>
    <mergeCell ref="P2:P3"/>
    <mergeCell ref="Q2:Q3"/>
    <mergeCell ref="R2:R3"/>
    <mergeCell ref="S2:S3"/>
    <mergeCell ref="T2:T3"/>
    <mergeCell ref="V2:V3"/>
    <mergeCell ref="B168:D168"/>
    <mergeCell ref="B182:D182"/>
    <mergeCell ref="B122:D122"/>
    <mergeCell ref="B125:D125"/>
    <mergeCell ref="B78:D78"/>
    <mergeCell ref="B94:D94"/>
    <mergeCell ref="B119:D119"/>
    <mergeCell ref="B5:D5"/>
    <mergeCell ref="B52:D52"/>
    <mergeCell ref="B6:D6"/>
    <mergeCell ref="B9:D9"/>
    <mergeCell ref="B25:D25"/>
    <mergeCell ref="B36:D36"/>
    <mergeCell ref="B157:D157"/>
    <mergeCell ref="B146:D146"/>
    <mergeCell ref="B148:D148"/>
    <mergeCell ref="B41:D41"/>
    <mergeCell ref="B47:D47"/>
    <mergeCell ref="U2:U3"/>
    <mergeCell ref="A3:D3"/>
    <mergeCell ref="B30:D30"/>
    <mergeCell ref="B126:D126"/>
    <mergeCell ref="B140:D140"/>
    <mergeCell ref="B131:D131"/>
    <mergeCell ref="B133:D133"/>
    <mergeCell ref="E2:E3"/>
    <mergeCell ref="F2:F3"/>
    <mergeCell ref="G2:G3"/>
    <mergeCell ref="B139:D139"/>
    <mergeCell ref="B82:D82"/>
    <mergeCell ref="B16:D16"/>
    <mergeCell ref="B149:D149"/>
    <mergeCell ref="B221:D221"/>
    <mergeCell ref="B186:D186"/>
    <mergeCell ref="B189:D189"/>
    <mergeCell ref="B201:D201"/>
    <mergeCell ref="B151:D151"/>
    <mergeCell ref="B160:D160"/>
    <mergeCell ref="B153:D153"/>
    <mergeCell ref="B155:D155"/>
    <mergeCell ref="B214:D214"/>
    <mergeCell ref="B159:D159"/>
    <mergeCell ref="B106:D106"/>
    <mergeCell ref="B109:D109"/>
    <mergeCell ref="B112:D112"/>
    <mergeCell ref="B103:D103"/>
    <mergeCell ref="B57:D57"/>
    <mergeCell ref="B62:D62"/>
    <mergeCell ref="B86:D86"/>
    <mergeCell ref="B87:D87"/>
    <mergeCell ref="B90:D90"/>
    <mergeCell ref="B98:D98"/>
    <mergeCell ref="B74:D74"/>
    <mergeCell ref="B232:D232"/>
    <mergeCell ref="B235:D235"/>
    <mergeCell ref="B175:D175"/>
    <mergeCell ref="B193:D193"/>
    <mergeCell ref="B196:D196"/>
    <mergeCell ref="B200:D200"/>
    <mergeCell ref="B217:D217"/>
    <mergeCell ref="B204:D204"/>
    <mergeCell ref="B207:D207"/>
    <mergeCell ref="B220:D220"/>
    <mergeCell ref="B228:D228"/>
    <mergeCell ref="B210:D210"/>
    <mergeCell ref="B213:D213"/>
    <mergeCell ref="B227:D227"/>
  </mergeCells>
  <conditionalFormatting sqref="K5 H6:J6 L6:W6 H7:W316">
    <cfRule type="cellIs" dxfId="3" priority="1" operator="greaterThan">
      <formula>0</formula>
    </cfRule>
  </conditionalFormatting>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2:R57"/>
  <sheetViews>
    <sheetView showGridLines="0" tabSelected="1" topLeftCell="F46" zoomScale="85" zoomScaleNormal="85" workbookViewId="0">
      <selection activeCell="Q53" sqref="Q53"/>
    </sheetView>
  </sheetViews>
  <sheetFormatPr baseColWidth="10" defaultColWidth="11.42578125" defaultRowHeight="12.75" x14ac:dyDescent="0.25"/>
  <cols>
    <col min="1" max="1" width="11.42578125" style="30"/>
    <col min="2" max="2" width="11.42578125" style="32"/>
    <col min="3" max="3" width="65.140625" style="32" customWidth="1"/>
    <col min="4" max="5" width="11.7109375" style="32" customWidth="1"/>
    <col min="6" max="6" width="13.42578125" style="32" customWidth="1"/>
    <col min="7" max="7" width="16.42578125" style="34" customWidth="1"/>
    <col min="8" max="8" width="21.42578125" style="34" customWidth="1"/>
    <col min="9" max="11" width="16.7109375" style="34" customWidth="1"/>
    <col min="12" max="12" width="11.42578125" style="33"/>
    <col min="13" max="15" width="16.7109375" style="30" customWidth="1"/>
    <col min="16" max="17" width="19.7109375" style="30" customWidth="1"/>
    <col min="18" max="18" width="17.7109375" style="30" customWidth="1"/>
    <col min="19" max="16384" width="11.42578125" style="30"/>
  </cols>
  <sheetData>
    <row r="2" spans="2:18" s="33" customFormat="1" ht="52.5" customHeight="1" x14ac:dyDescent="0.25">
      <c r="B2" s="98" t="s">
        <v>588</v>
      </c>
      <c r="C2" s="98"/>
      <c r="D2" s="98"/>
      <c r="E2" s="98"/>
      <c r="F2" s="98"/>
      <c r="G2" s="98"/>
      <c r="H2" s="98"/>
      <c r="I2" s="98"/>
      <c r="J2" s="98"/>
      <c r="K2" s="98"/>
    </row>
    <row r="3" spans="2:18" s="33" customFormat="1" ht="27" customHeight="1" x14ac:dyDescent="0.25">
      <c r="B3" s="99" t="s">
        <v>582</v>
      </c>
      <c r="C3" s="99"/>
      <c r="D3" s="99"/>
      <c r="E3" s="99"/>
      <c r="F3" s="99"/>
      <c r="G3" s="99"/>
      <c r="H3" s="99"/>
      <c r="I3" s="99"/>
      <c r="J3" s="99"/>
      <c r="K3" s="99"/>
    </row>
    <row r="4" spans="2:18" s="33" customFormat="1" ht="87.75" customHeight="1" x14ac:dyDescent="0.25">
      <c r="B4" s="100" t="s">
        <v>587</v>
      </c>
      <c r="C4" s="100"/>
      <c r="D4" s="100"/>
      <c r="E4" s="100"/>
      <c r="F4" s="100"/>
      <c r="G4" s="100"/>
      <c r="H4" s="100"/>
      <c r="I4" s="100"/>
      <c r="J4" s="100"/>
      <c r="K4" s="100"/>
    </row>
    <row r="5" spans="2:18" s="33" customFormat="1" ht="39.75" customHeight="1" x14ac:dyDescent="0.25">
      <c r="B5" s="91" t="s">
        <v>589</v>
      </c>
      <c r="C5" s="92"/>
      <c r="D5" s="92"/>
      <c r="E5" s="92"/>
      <c r="F5" s="93"/>
      <c r="G5" s="90" t="s">
        <v>584</v>
      </c>
      <c r="H5" s="90"/>
      <c r="I5" s="90"/>
      <c r="J5" s="90"/>
      <c r="K5" s="90"/>
      <c r="M5" s="84" t="s">
        <v>586</v>
      </c>
      <c r="N5" s="84"/>
      <c r="O5" s="84"/>
      <c r="P5" s="84"/>
      <c r="Q5" s="84"/>
    </row>
    <row r="6" spans="2:18" s="33" customFormat="1" ht="65.25" customHeight="1" x14ac:dyDescent="0.25">
      <c r="B6" s="42" t="s">
        <v>590</v>
      </c>
      <c r="C6" s="42" t="s">
        <v>591</v>
      </c>
      <c r="D6" s="42" t="s">
        <v>3</v>
      </c>
      <c r="E6" s="42" t="s">
        <v>592</v>
      </c>
      <c r="F6" s="43" t="s">
        <v>593</v>
      </c>
      <c r="G6" s="35" t="s">
        <v>5</v>
      </c>
      <c r="H6" s="35" t="s">
        <v>6</v>
      </c>
      <c r="I6" s="35" t="s">
        <v>7</v>
      </c>
      <c r="J6" s="35" t="s">
        <v>620</v>
      </c>
      <c r="K6" s="35" t="s">
        <v>618</v>
      </c>
      <c r="M6" s="37" t="s">
        <v>5</v>
      </c>
      <c r="N6" s="37" t="s">
        <v>6</v>
      </c>
      <c r="O6" s="37" t="s">
        <v>7</v>
      </c>
      <c r="P6" s="37" t="s">
        <v>7</v>
      </c>
      <c r="Q6" s="37" t="s">
        <v>618</v>
      </c>
      <c r="R6" s="39" t="s">
        <v>585</v>
      </c>
    </row>
    <row r="7" spans="2:18" s="31" customFormat="1" ht="25.5" x14ac:dyDescent="0.25">
      <c r="B7" s="44">
        <v>1</v>
      </c>
      <c r="C7" s="45" t="s">
        <v>594</v>
      </c>
      <c r="D7" s="46" t="s">
        <v>595</v>
      </c>
      <c r="E7" s="46">
        <v>1</v>
      </c>
      <c r="F7" s="97">
        <v>34</v>
      </c>
      <c r="G7" s="41">
        <v>4591.51</v>
      </c>
      <c r="H7" s="48" t="s">
        <v>617</v>
      </c>
      <c r="I7" s="41">
        <v>4591.51</v>
      </c>
      <c r="J7" s="49">
        <f>+I7*E7</f>
        <v>4591.51</v>
      </c>
      <c r="K7" s="89">
        <f>+J25*F7</f>
        <v>3895717.62</v>
      </c>
      <c r="L7" s="33"/>
      <c r="M7" s="36"/>
      <c r="N7" s="36"/>
      <c r="O7" s="52">
        <f>+M7+N7</f>
        <v>0</v>
      </c>
      <c r="P7" s="38">
        <f t="shared" ref="P7:P24" si="0">+O7*E7</f>
        <v>0</v>
      </c>
      <c r="Q7" s="89">
        <f>+P25*F7</f>
        <v>0</v>
      </c>
      <c r="R7" s="40" t="str">
        <f>+IF(O7&gt;I7,"NO CUMPLE","CUMPLE")</f>
        <v>CUMPLE</v>
      </c>
    </row>
    <row r="8" spans="2:18" s="31" customFormat="1" ht="16.5" x14ac:dyDescent="0.25">
      <c r="B8" s="44">
        <v>2</v>
      </c>
      <c r="C8" s="45" t="s">
        <v>596</v>
      </c>
      <c r="D8" s="46" t="s">
        <v>597</v>
      </c>
      <c r="E8" s="46">
        <v>1</v>
      </c>
      <c r="F8" s="97"/>
      <c r="G8" s="41">
        <v>13081</v>
      </c>
      <c r="H8" s="48" t="s">
        <v>617</v>
      </c>
      <c r="I8" s="41">
        <v>13081</v>
      </c>
      <c r="J8" s="49">
        <f t="shared" ref="J8:J24" si="1">+I8*E8</f>
        <v>13081</v>
      </c>
      <c r="K8" s="89"/>
      <c r="L8" s="33"/>
      <c r="M8" s="36"/>
      <c r="N8" s="36"/>
      <c r="O8" s="52">
        <f t="shared" ref="O8:O24" si="2">+M8+N8</f>
        <v>0</v>
      </c>
      <c r="P8" s="38">
        <f t="shared" si="0"/>
        <v>0</v>
      </c>
      <c r="Q8" s="89"/>
      <c r="R8" s="40" t="str">
        <f t="shared" ref="R8:R24" si="3">+IF(O8&gt;I8,"NO CUMPLE","CUMPLE")</f>
        <v>CUMPLE</v>
      </c>
    </row>
    <row r="9" spans="2:18" s="31" customFormat="1" ht="25.5" x14ac:dyDescent="0.25">
      <c r="B9" s="44">
        <v>3</v>
      </c>
      <c r="C9" s="45" t="s">
        <v>598</v>
      </c>
      <c r="D9" s="46" t="s">
        <v>595</v>
      </c>
      <c r="E9" s="46">
        <v>1</v>
      </c>
      <c r="F9" s="97"/>
      <c r="G9" s="47">
        <v>1817.67</v>
      </c>
      <c r="H9" s="41">
        <v>345.36</v>
      </c>
      <c r="I9" s="41">
        <v>2163.0300000000002</v>
      </c>
      <c r="J9" s="49">
        <f t="shared" si="1"/>
        <v>2163.0300000000002</v>
      </c>
      <c r="K9" s="89"/>
      <c r="L9" s="33"/>
      <c r="M9" s="36"/>
      <c r="N9" s="36"/>
      <c r="O9" s="52">
        <f t="shared" si="2"/>
        <v>0</v>
      </c>
      <c r="P9" s="38">
        <f t="shared" si="0"/>
        <v>0</v>
      </c>
      <c r="Q9" s="89"/>
      <c r="R9" s="40" t="str">
        <f t="shared" si="3"/>
        <v>CUMPLE</v>
      </c>
    </row>
    <row r="10" spans="2:18" s="31" customFormat="1" ht="16.5" x14ac:dyDescent="0.25">
      <c r="B10" s="44">
        <v>4</v>
      </c>
      <c r="C10" s="45" t="s">
        <v>599</v>
      </c>
      <c r="D10" s="46" t="s">
        <v>600</v>
      </c>
      <c r="E10" s="46">
        <v>1</v>
      </c>
      <c r="F10" s="97"/>
      <c r="G10" s="47">
        <v>19790.099999999999</v>
      </c>
      <c r="H10" s="41">
        <v>3760.12</v>
      </c>
      <c r="I10" s="41">
        <v>23550.219999999998</v>
      </c>
      <c r="J10" s="49">
        <f t="shared" si="1"/>
        <v>23550.219999999998</v>
      </c>
      <c r="K10" s="89"/>
      <c r="L10" s="33"/>
      <c r="M10" s="36"/>
      <c r="N10" s="36"/>
      <c r="O10" s="52">
        <f t="shared" si="2"/>
        <v>0</v>
      </c>
      <c r="P10" s="38">
        <f t="shared" si="0"/>
        <v>0</v>
      </c>
      <c r="Q10" s="89"/>
      <c r="R10" s="40" t="str">
        <f t="shared" si="3"/>
        <v>CUMPLE</v>
      </c>
    </row>
    <row r="11" spans="2:18" s="31" customFormat="1" ht="16.5" x14ac:dyDescent="0.25">
      <c r="B11" s="44">
        <v>5</v>
      </c>
      <c r="C11" s="45" t="s">
        <v>601</v>
      </c>
      <c r="D11" s="46" t="s">
        <v>597</v>
      </c>
      <c r="E11" s="46">
        <v>1</v>
      </c>
      <c r="F11" s="97"/>
      <c r="G11" s="41">
        <v>1200</v>
      </c>
      <c r="H11" s="48" t="s">
        <v>617</v>
      </c>
      <c r="I11" s="41">
        <v>1200</v>
      </c>
      <c r="J11" s="49">
        <f t="shared" si="1"/>
        <v>1200</v>
      </c>
      <c r="K11" s="89"/>
      <c r="L11" s="33"/>
      <c r="M11" s="36"/>
      <c r="N11" s="36"/>
      <c r="O11" s="52">
        <f t="shared" si="2"/>
        <v>0</v>
      </c>
      <c r="P11" s="38">
        <f t="shared" si="0"/>
        <v>0</v>
      </c>
      <c r="Q11" s="89"/>
      <c r="R11" s="40" t="str">
        <f t="shared" si="3"/>
        <v>CUMPLE</v>
      </c>
    </row>
    <row r="12" spans="2:18" s="31" customFormat="1" ht="16.5" x14ac:dyDescent="0.25">
      <c r="B12" s="44">
        <v>6</v>
      </c>
      <c r="C12" s="45" t="s">
        <v>602</v>
      </c>
      <c r="D12" s="46" t="s">
        <v>597</v>
      </c>
      <c r="E12" s="46">
        <v>1</v>
      </c>
      <c r="F12" s="97"/>
      <c r="G12" s="41">
        <v>1930.23</v>
      </c>
      <c r="H12" s="48" t="s">
        <v>617</v>
      </c>
      <c r="I12" s="41">
        <v>1930.23</v>
      </c>
      <c r="J12" s="49">
        <f t="shared" si="1"/>
        <v>1930.23</v>
      </c>
      <c r="K12" s="89"/>
      <c r="L12" s="33"/>
      <c r="M12" s="36"/>
      <c r="N12" s="36"/>
      <c r="O12" s="52">
        <f t="shared" si="2"/>
        <v>0</v>
      </c>
      <c r="P12" s="38">
        <f t="shared" si="0"/>
        <v>0</v>
      </c>
      <c r="Q12" s="89"/>
      <c r="R12" s="40" t="str">
        <f t="shared" si="3"/>
        <v>CUMPLE</v>
      </c>
    </row>
    <row r="13" spans="2:18" s="31" customFormat="1" ht="16.5" x14ac:dyDescent="0.25">
      <c r="B13" s="44">
        <v>7</v>
      </c>
      <c r="C13" s="45" t="s">
        <v>603</v>
      </c>
      <c r="D13" s="46" t="s">
        <v>597</v>
      </c>
      <c r="E13" s="46">
        <v>1</v>
      </c>
      <c r="F13" s="97"/>
      <c r="G13" s="47">
        <v>2500</v>
      </c>
      <c r="H13" s="48" t="s">
        <v>617</v>
      </c>
      <c r="I13" s="41">
        <v>2500</v>
      </c>
      <c r="J13" s="49">
        <f t="shared" si="1"/>
        <v>2500</v>
      </c>
      <c r="K13" s="89"/>
      <c r="L13" s="33"/>
      <c r="M13" s="36"/>
      <c r="N13" s="36"/>
      <c r="O13" s="52">
        <f t="shared" si="2"/>
        <v>0</v>
      </c>
      <c r="P13" s="38">
        <f t="shared" si="0"/>
        <v>0</v>
      </c>
      <c r="Q13" s="89"/>
      <c r="R13" s="40" t="str">
        <f t="shared" si="3"/>
        <v>CUMPLE</v>
      </c>
    </row>
    <row r="14" spans="2:18" s="31" customFormat="1" ht="16.5" x14ac:dyDescent="0.25">
      <c r="B14" s="44">
        <v>8</v>
      </c>
      <c r="C14" s="45" t="s">
        <v>604</v>
      </c>
      <c r="D14" s="46" t="s">
        <v>597</v>
      </c>
      <c r="E14" s="46">
        <v>1</v>
      </c>
      <c r="F14" s="97"/>
      <c r="G14" s="41">
        <v>1623.67</v>
      </c>
      <c r="H14" s="48" t="s">
        <v>617</v>
      </c>
      <c r="I14" s="41">
        <v>1623.67</v>
      </c>
      <c r="J14" s="49">
        <f t="shared" si="1"/>
        <v>1623.67</v>
      </c>
      <c r="K14" s="89"/>
      <c r="L14" s="33"/>
      <c r="M14" s="36"/>
      <c r="N14" s="36"/>
      <c r="O14" s="52">
        <f t="shared" si="2"/>
        <v>0</v>
      </c>
      <c r="P14" s="38">
        <f t="shared" si="0"/>
        <v>0</v>
      </c>
      <c r="Q14" s="89"/>
      <c r="R14" s="40" t="str">
        <f t="shared" si="3"/>
        <v>CUMPLE</v>
      </c>
    </row>
    <row r="15" spans="2:18" s="31" customFormat="1" ht="16.5" x14ac:dyDescent="0.25">
      <c r="B15" s="44">
        <v>9</v>
      </c>
      <c r="C15" s="45" t="s">
        <v>605</v>
      </c>
      <c r="D15" s="46" t="s">
        <v>597</v>
      </c>
      <c r="E15" s="46">
        <v>1</v>
      </c>
      <c r="F15" s="97"/>
      <c r="G15" s="47">
        <v>2322.7199999999998</v>
      </c>
      <c r="H15" s="48" t="s">
        <v>617</v>
      </c>
      <c r="I15" s="41">
        <v>2322.7199999999998</v>
      </c>
      <c r="J15" s="49">
        <f t="shared" si="1"/>
        <v>2322.7199999999998</v>
      </c>
      <c r="K15" s="89"/>
      <c r="L15" s="33"/>
      <c r="M15" s="36"/>
      <c r="N15" s="36"/>
      <c r="O15" s="52">
        <f t="shared" si="2"/>
        <v>0</v>
      </c>
      <c r="P15" s="38">
        <f t="shared" si="0"/>
        <v>0</v>
      </c>
      <c r="Q15" s="89"/>
      <c r="R15" s="40" t="str">
        <f t="shared" si="3"/>
        <v>CUMPLE</v>
      </c>
    </row>
    <row r="16" spans="2:18" s="31" customFormat="1" ht="25.5" x14ac:dyDescent="0.25">
      <c r="B16" s="44">
        <v>10</v>
      </c>
      <c r="C16" s="45" t="s">
        <v>606</v>
      </c>
      <c r="D16" s="46" t="s">
        <v>607</v>
      </c>
      <c r="E16" s="46">
        <v>1</v>
      </c>
      <c r="F16" s="97"/>
      <c r="G16" s="41">
        <v>11056.67</v>
      </c>
      <c r="H16" s="48" t="s">
        <v>617</v>
      </c>
      <c r="I16" s="41">
        <v>11056.67</v>
      </c>
      <c r="J16" s="49">
        <f t="shared" si="1"/>
        <v>11056.67</v>
      </c>
      <c r="K16" s="89"/>
      <c r="L16" s="33"/>
      <c r="M16" s="36"/>
      <c r="N16" s="36"/>
      <c r="O16" s="52">
        <f t="shared" si="2"/>
        <v>0</v>
      </c>
      <c r="P16" s="38">
        <f t="shared" si="0"/>
        <v>0</v>
      </c>
      <c r="Q16" s="89"/>
      <c r="R16" s="40" t="str">
        <f t="shared" si="3"/>
        <v>CUMPLE</v>
      </c>
    </row>
    <row r="17" spans="2:18" s="31" customFormat="1" ht="16.5" x14ac:dyDescent="0.25">
      <c r="B17" s="44">
        <v>11</v>
      </c>
      <c r="C17" s="45" t="s">
        <v>608</v>
      </c>
      <c r="D17" s="46" t="s">
        <v>597</v>
      </c>
      <c r="E17" s="46">
        <v>2</v>
      </c>
      <c r="F17" s="97"/>
      <c r="G17" s="41">
        <v>3500</v>
      </c>
      <c r="H17" s="48" t="s">
        <v>617</v>
      </c>
      <c r="I17" s="41">
        <v>3500</v>
      </c>
      <c r="J17" s="49">
        <f t="shared" si="1"/>
        <v>7000</v>
      </c>
      <c r="K17" s="89"/>
      <c r="L17" s="33"/>
      <c r="M17" s="36"/>
      <c r="N17" s="36"/>
      <c r="O17" s="52">
        <f t="shared" si="2"/>
        <v>0</v>
      </c>
      <c r="P17" s="38">
        <f t="shared" si="0"/>
        <v>0</v>
      </c>
      <c r="Q17" s="89"/>
      <c r="R17" s="40" t="str">
        <f t="shared" si="3"/>
        <v>CUMPLE</v>
      </c>
    </row>
    <row r="18" spans="2:18" s="31" customFormat="1" ht="16.5" x14ac:dyDescent="0.25">
      <c r="B18" s="44">
        <v>12</v>
      </c>
      <c r="C18" s="45" t="s">
        <v>609</v>
      </c>
      <c r="D18" s="46" t="s">
        <v>597</v>
      </c>
      <c r="E18" s="46">
        <v>1</v>
      </c>
      <c r="F18" s="97"/>
      <c r="G18" s="41">
        <v>7440.94</v>
      </c>
      <c r="H18" s="41">
        <v>1413.78</v>
      </c>
      <c r="I18" s="41">
        <v>8854.7199999999993</v>
      </c>
      <c r="J18" s="49">
        <f t="shared" si="1"/>
        <v>8854.7199999999993</v>
      </c>
      <c r="K18" s="89"/>
      <c r="L18" s="33"/>
      <c r="M18" s="36"/>
      <c r="N18" s="36"/>
      <c r="O18" s="52">
        <f t="shared" si="2"/>
        <v>0</v>
      </c>
      <c r="P18" s="38">
        <f t="shared" si="0"/>
        <v>0</v>
      </c>
      <c r="Q18" s="89"/>
      <c r="R18" s="40" t="str">
        <f t="shared" si="3"/>
        <v>CUMPLE</v>
      </c>
    </row>
    <row r="19" spans="2:18" s="31" customFormat="1" ht="16.5" x14ac:dyDescent="0.25">
      <c r="B19" s="44">
        <v>13</v>
      </c>
      <c r="C19" s="45" t="s">
        <v>610</v>
      </c>
      <c r="D19" s="46" t="s">
        <v>597</v>
      </c>
      <c r="E19" s="46">
        <v>1</v>
      </c>
      <c r="F19" s="97"/>
      <c r="G19" s="41">
        <v>7000</v>
      </c>
      <c r="H19" s="48" t="s">
        <v>617</v>
      </c>
      <c r="I19" s="41">
        <v>7000</v>
      </c>
      <c r="J19" s="49">
        <f t="shared" si="1"/>
        <v>7000</v>
      </c>
      <c r="K19" s="89"/>
      <c r="L19" s="33"/>
      <c r="M19" s="36"/>
      <c r="N19" s="36"/>
      <c r="O19" s="52">
        <f t="shared" si="2"/>
        <v>0</v>
      </c>
      <c r="P19" s="38">
        <f t="shared" si="0"/>
        <v>0</v>
      </c>
      <c r="Q19" s="89"/>
      <c r="R19" s="40" t="str">
        <f t="shared" si="3"/>
        <v>CUMPLE</v>
      </c>
    </row>
    <row r="20" spans="2:18" s="31" customFormat="1" ht="16.5" x14ac:dyDescent="0.25">
      <c r="B20" s="44">
        <v>14</v>
      </c>
      <c r="C20" s="45" t="s">
        <v>611</v>
      </c>
      <c r="D20" s="46" t="s">
        <v>597</v>
      </c>
      <c r="E20" s="46">
        <v>1</v>
      </c>
      <c r="F20" s="97"/>
      <c r="G20" s="41">
        <v>9839.91</v>
      </c>
      <c r="H20" s="41">
        <v>1869.58</v>
      </c>
      <c r="I20" s="41">
        <v>11709.49</v>
      </c>
      <c r="J20" s="49">
        <f t="shared" si="1"/>
        <v>11709.49</v>
      </c>
      <c r="K20" s="89"/>
      <c r="L20" s="33"/>
      <c r="M20" s="36"/>
      <c r="N20" s="36"/>
      <c r="O20" s="52">
        <f t="shared" si="2"/>
        <v>0</v>
      </c>
      <c r="P20" s="38">
        <f t="shared" si="0"/>
        <v>0</v>
      </c>
      <c r="Q20" s="89"/>
      <c r="R20" s="40" t="str">
        <f t="shared" si="3"/>
        <v>CUMPLE</v>
      </c>
    </row>
    <row r="21" spans="2:18" s="31" customFormat="1" ht="16.5" x14ac:dyDescent="0.25">
      <c r="B21" s="44">
        <v>15</v>
      </c>
      <c r="C21" s="45" t="s">
        <v>612</v>
      </c>
      <c r="D21" s="46" t="s">
        <v>597</v>
      </c>
      <c r="E21" s="46">
        <v>1</v>
      </c>
      <c r="F21" s="97"/>
      <c r="G21" s="41">
        <v>8565.94</v>
      </c>
      <c r="H21" s="41">
        <v>1627.53</v>
      </c>
      <c r="I21" s="41">
        <v>10193.470000000001</v>
      </c>
      <c r="J21" s="49">
        <f t="shared" si="1"/>
        <v>10193.470000000001</v>
      </c>
      <c r="K21" s="89"/>
      <c r="L21" s="33"/>
      <c r="M21" s="36"/>
      <c r="N21" s="36"/>
      <c r="O21" s="52">
        <f t="shared" si="2"/>
        <v>0</v>
      </c>
      <c r="P21" s="38">
        <f t="shared" si="0"/>
        <v>0</v>
      </c>
      <c r="Q21" s="89"/>
      <c r="R21" s="40" t="str">
        <f t="shared" si="3"/>
        <v>CUMPLE</v>
      </c>
    </row>
    <row r="22" spans="2:18" s="31" customFormat="1" ht="16.5" x14ac:dyDescent="0.25">
      <c r="B22" s="44">
        <v>16</v>
      </c>
      <c r="C22" s="45" t="s">
        <v>613</v>
      </c>
      <c r="D22" s="46" t="s">
        <v>614</v>
      </c>
      <c r="E22" s="46">
        <v>2</v>
      </c>
      <c r="F22" s="97"/>
      <c r="G22" s="41">
        <v>1366.67</v>
      </c>
      <c r="H22" s="41">
        <v>259.67</v>
      </c>
      <c r="I22" s="41">
        <v>1626.3400000000001</v>
      </c>
      <c r="J22" s="49">
        <f t="shared" si="1"/>
        <v>3252.6800000000003</v>
      </c>
      <c r="K22" s="89"/>
      <c r="L22" s="33"/>
      <c r="M22" s="36"/>
      <c r="N22" s="36"/>
      <c r="O22" s="52">
        <f t="shared" si="2"/>
        <v>0</v>
      </c>
      <c r="P22" s="38">
        <f t="shared" si="0"/>
        <v>0</v>
      </c>
      <c r="Q22" s="89"/>
      <c r="R22" s="40" t="str">
        <f t="shared" si="3"/>
        <v>CUMPLE</v>
      </c>
    </row>
    <row r="23" spans="2:18" s="31" customFormat="1" ht="16.5" x14ac:dyDescent="0.25">
      <c r="B23" s="44">
        <v>17</v>
      </c>
      <c r="C23" s="45" t="s">
        <v>615</v>
      </c>
      <c r="D23" s="46" t="s">
        <v>597</v>
      </c>
      <c r="E23" s="46">
        <v>1</v>
      </c>
      <c r="F23" s="97"/>
      <c r="G23" s="41">
        <v>327.68</v>
      </c>
      <c r="H23" s="41">
        <v>62.26</v>
      </c>
      <c r="I23" s="41">
        <v>389.94</v>
      </c>
      <c r="J23" s="49">
        <f t="shared" si="1"/>
        <v>389.94</v>
      </c>
      <c r="K23" s="89"/>
      <c r="L23" s="33"/>
      <c r="M23" s="36"/>
      <c r="N23" s="36"/>
      <c r="O23" s="52">
        <f t="shared" si="2"/>
        <v>0</v>
      </c>
      <c r="P23" s="38">
        <f t="shared" si="0"/>
        <v>0</v>
      </c>
      <c r="Q23" s="89"/>
      <c r="R23" s="40" t="str">
        <f t="shared" si="3"/>
        <v>CUMPLE</v>
      </c>
    </row>
    <row r="24" spans="2:18" s="31" customFormat="1" ht="16.5" x14ac:dyDescent="0.25">
      <c r="B24" s="44">
        <v>18</v>
      </c>
      <c r="C24" s="45" t="s">
        <v>616</v>
      </c>
      <c r="D24" s="46" t="s">
        <v>597</v>
      </c>
      <c r="E24" s="46">
        <v>1</v>
      </c>
      <c r="F24" s="97"/>
      <c r="G24" s="41">
        <v>1815.61</v>
      </c>
      <c r="H24" s="41">
        <v>344.97</v>
      </c>
      <c r="I24" s="41">
        <v>2160.58</v>
      </c>
      <c r="J24" s="49">
        <f t="shared" si="1"/>
        <v>2160.58</v>
      </c>
      <c r="K24" s="89"/>
      <c r="L24" s="33"/>
      <c r="M24" s="36"/>
      <c r="N24" s="36"/>
      <c r="O24" s="52">
        <f t="shared" si="2"/>
        <v>0</v>
      </c>
      <c r="P24" s="38">
        <f t="shared" si="0"/>
        <v>0</v>
      </c>
      <c r="Q24" s="89"/>
      <c r="R24" s="40" t="str">
        <f t="shared" si="3"/>
        <v>CUMPLE</v>
      </c>
    </row>
    <row r="25" spans="2:18" s="31" customFormat="1" ht="16.5" x14ac:dyDescent="0.25">
      <c r="B25" s="82" t="s">
        <v>619</v>
      </c>
      <c r="C25" s="82"/>
      <c r="D25" s="82"/>
      <c r="E25" s="82"/>
      <c r="F25" s="82"/>
      <c r="G25" s="82"/>
      <c r="H25" s="82"/>
      <c r="I25" s="82"/>
      <c r="J25" s="51">
        <f>SUM(J7:J24)</f>
        <v>114579.93000000001</v>
      </c>
      <c r="K25" s="50"/>
      <c r="L25" s="33"/>
      <c r="P25" s="51">
        <f>SUM(P7:P24)</f>
        <v>0</v>
      </c>
    </row>
    <row r="26" spans="2:18" s="31" customFormat="1" ht="41.25" customHeight="1" x14ac:dyDescent="0.25">
      <c r="B26" s="94" t="s">
        <v>621</v>
      </c>
      <c r="C26" s="95"/>
      <c r="D26" s="95"/>
      <c r="E26" s="96"/>
      <c r="G26" s="86" t="s">
        <v>584</v>
      </c>
      <c r="H26" s="87"/>
      <c r="I26" s="87"/>
      <c r="J26" s="88"/>
      <c r="K26" s="34"/>
      <c r="L26" s="33"/>
      <c r="M26" s="84" t="s">
        <v>586</v>
      </c>
      <c r="N26" s="84"/>
      <c r="O26" s="84"/>
      <c r="P26" s="84"/>
      <c r="Q26" s="84"/>
      <c r="R26" s="33"/>
    </row>
    <row r="27" spans="2:18" ht="51" x14ac:dyDescent="0.25">
      <c r="B27" s="42" t="s">
        <v>590</v>
      </c>
      <c r="C27" s="42" t="s">
        <v>591</v>
      </c>
      <c r="D27" s="42" t="s">
        <v>3</v>
      </c>
      <c r="E27" s="42" t="s">
        <v>4</v>
      </c>
      <c r="G27" s="35" t="s">
        <v>5</v>
      </c>
      <c r="H27" s="35" t="s">
        <v>6</v>
      </c>
      <c r="I27" s="35" t="s">
        <v>7</v>
      </c>
      <c r="J27" s="35" t="s">
        <v>620</v>
      </c>
      <c r="M27" s="37" t="s">
        <v>5</v>
      </c>
      <c r="N27" s="37" t="s">
        <v>6</v>
      </c>
      <c r="O27" s="37" t="s">
        <v>7</v>
      </c>
      <c r="P27" s="37" t="s">
        <v>7</v>
      </c>
      <c r="Q27" s="39" t="s">
        <v>585</v>
      </c>
    </row>
    <row r="28" spans="2:18" ht="33.75" x14ac:dyDescent="0.25">
      <c r="B28" s="44">
        <v>1</v>
      </c>
      <c r="C28" s="53" t="s">
        <v>622</v>
      </c>
      <c r="D28" s="54" t="s">
        <v>623</v>
      </c>
      <c r="E28" s="44">
        <v>1</v>
      </c>
      <c r="G28" s="55">
        <v>21746.3</v>
      </c>
      <c r="H28" s="55">
        <v>4131.8</v>
      </c>
      <c r="I28" s="55">
        <v>25878.1</v>
      </c>
      <c r="J28" s="49">
        <f>+I28*E28</f>
        <v>25878.1</v>
      </c>
      <c r="M28" s="36"/>
      <c r="N28" s="36"/>
      <c r="O28" s="52">
        <f t="shared" ref="O28:O48" si="4">+M28+N28</f>
        <v>0</v>
      </c>
      <c r="P28" s="38">
        <f>+O28*E28</f>
        <v>0</v>
      </c>
      <c r="Q28" s="40" t="str">
        <f>+IF(O28&gt;I28,"NO CUMPLE","CUMPLE")</f>
        <v>CUMPLE</v>
      </c>
    </row>
    <row r="29" spans="2:18" ht="45" x14ac:dyDescent="0.25">
      <c r="B29" s="44">
        <v>2</v>
      </c>
      <c r="C29" s="53" t="s">
        <v>624</v>
      </c>
      <c r="D29" s="54" t="s">
        <v>625</v>
      </c>
      <c r="E29" s="44">
        <v>10</v>
      </c>
      <c r="G29" s="55">
        <v>9687.0499999999993</v>
      </c>
      <c r="H29" s="56" t="s">
        <v>653</v>
      </c>
      <c r="I29" s="55">
        <v>9687.0499999999993</v>
      </c>
      <c r="J29" s="49">
        <f t="shared" ref="J29:J48" si="5">+I29*E29</f>
        <v>96870.5</v>
      </c>
      <c r="M29" s="36"/>
      <c r="N29" s="36"/>
      <c r="O29" s="52">
        <f t="shared" si="4"/>
        <v>0</v>
      </c>
      <c r="P29" s="38">
        <f t="shared" ref="P29:P48" si="6">+O29*E29</f>
        <v>0</v>
      </c>
      <c r="Q29" s="40" t="str">
        <f t="shared" ref="Q29:Q48" si="7">+IF(O29&gt;I29,"NO CUMPLE","CUMPLE")</f>
        <v>CUMPLE</v>
      </c>
    </row>
    <row r="30" spans="2:18" ht="25.5" x14ac:dyDescent="0.25">
      <c r="B30" s="44">
        <v>3</v>
      </c>
      <c r="C30" s="53" t="s">
        <v>626</v>
      </c>
      <c r="D30" s="54" t="s">
        <v>627</v>
      </c>
      <c r="E30" s="44">
        <v>20</v>
      </c>
      <c r="G30" s="55">
        <v>2221.4699999999998</v>
      </c>
      <c r="H30" s="56" t="s">
        <v>653</v>
      </c>
      <c r="I30" s="55">
        <v>2221.4699999999998</v>
      </c>
      <c r="J30" s="49">
        <f t="shared" si="5"/>
        <v>44429.399999999994</v>
      </c>
      <c r="M30" s="36"/>
      <c r="N30" s="36"/>
      <c r="O30" s="52">
        <f t="shared" si="4"/>
        <v>0</v>
      </c>
      <c r="P30" s="38">
        <f t="shared" si="6"/>
        <v>0</v>
      </c>
      <c r="Q30" s="40" t="str">
        <f t="shared" si="7"/>
        <v>CUMPLE</v>
      </c>
    </row>
    <row r="31" spans="2:18" ht="25.5" x14ac:dyDescent="0.25">
      <c r="B31" s="44">
        <v>4</v>
      </c>
      <c r="C31" s="53" t="s">
        <v>628</v>
      </c>
      <c r="D31" s="54" t="s">
        <v>583</v>
      </c>
      <c r="E31" s="44">
        <v>38</v>
      </c>
      <c r="G31" s="55">
        <v>1714.48</v>
      </c>
      <c r="H31" s="56" t="s">
        <v>653</v>
      </c>
      <c r="I31" s="55">
        <v>1714.48</v>
      </c>
      <c r="J31" s="49">
        <f t="shared" si="5"/>
        <v>65150.239999999998</v>
      </c>
      <c r="M31" s="36"/>
      <c r="N31" s="36"/>
      <c r="O31" s="52">
        <f t="shared" si="4"/>
        <v>0</v>
      </c>
      <c r="P31" s="38">
        <f t="shared" si="6"/>
        <v>0</v>
      </c>
      <c r="Q31" s="40" t="str">
        <f t="shared" si="7"/>
        <v>CUMPLE</v>
      </c>
    </row>
    <row r="32" spans="2:18" ht="25.5" x14ac:dyDescent="0.25">
      <c r="B32" s="44">
        <v>5</v>
      </c>
      <c r="C32" s="53" t="s">
        <v>629</v>
      </c>
      <c r="D32" s="54" t="s">
        <v>630</v>
      </c>
      <c r="E32" s="44">
        <v>38</v>
      </c>
      <c r="G32" s="55">
        <v>1412.46</v>
      </c>
      <c r="H32" s="56" t="s">
        <v>653</v>
      </c>
      <c r="I32" s="55">
        <v>1412.46</v>
      </c>
      <c r="J32" s="49">
        <f t="shared" si="5"/>
        <v>53673.48</v>
      </c>
      <c r="M32" s="36"/>
      <c r="N32" s="36"/>
      <c r="O32" s="52">
        <f t="shared" si="4"/>
        <v>0</v>
      </c>
      <c r="P32" s="38">
        <f t="shared" si="6"/>
        <v>0</v>
      </c>
      <c r="Q32" s="40" t="str">
        <f t="shared" si="7"/>
        <v>CUMPLE</v>
      </c>
    </row>
    <row r="33" spans="2:17" ht="22.5" x14ac:dyDescent="0.25">
      <c r="B33" s="44">
        <v>6</v>
      </c>
      <c r="C33" s="53" t="s">
        <v>631</v>
      </c>
      <c r="D33" s="54" t="s">
        <v>632</v>
      </c>
      <c r="E33" s="44">
        <v>4</v>
      </c>
      <c r="G33" s="55">
        <v>3677.6</v>
      </c>
      <c r="H33" s="55">
        <v>698.74</v>
      </c>
      <c r="I33" s="55">
        <v>4376.34</v>
      </c>
      <c r="J33" s="49">
        <f t="shared" si="5"/>
        <v>17505.36</v>
      </c>
      <c r="M33" s="36"/>
      <c r="N33" s="36"/>
      <c r="O33" s="52">
        <f t="shared" si="4"/>
        <v>0</v>
      </c>
      <c r="P33" s="38">
        <f t="shared" si="6"/>
        <v>0</v>
      </c>
      <c r="Q33" s="40" t="str">
        <f t="shared" si="7"/>
        <v>CUMPLE</v>
      </c>
    </row>
    <row r="34" spans="2:17" ht="25.5" x14ac:dyDescent="0.25">
      <c r="B34" s="44">
        <v>7</v>
      </c>
      <c r="C34" s="53" t="s">
        <v>633</v>
      </c>
      <c r="D34" s="54" t="s">
        <v>634</v>
      </c>
      <c r="E34" s="44">
        <v>38</v>
      </c>
      <c r="G34" s="55">
        <v>9315.57</v>
      </c>
      <c r="H34" s="56" t="s">
        <v>653</v>
      </c>
      <c r="I34" s="55">
        <v>9315.57</v>
      </c>
      <c r="J34" s="49">
        <f t="shared" si="5"/>
        <v>353991.66</v>
      </c>
      <c r="M34" s="36"/>
      <c r="N34" s="36"/>
      <c r="O34" s="52">
        <f t="shared" si="4"/>
        <v>0</v>
      </c>
      <c r="P34" s="38">
        <f t="shared" si="6"/>
        <v>0</v>
      </c>
      <c r="Q34" s="40" t="str">
        <f t="shared" si="7"/>
        <v>CUMPLE</v>
      </c>
    </row>
    <row r="35" spans="2:17" ht="25.5" x14ac:dyDescent="0.25">
      <c r="B35" s="44">
        <v>8</v>
      </c>
      <c r="C35" s="53" t="s">
        <v>635</v>
      </c>
      <c r="D35" s="54" t="s">
        <v>636</v>
      </c>
      <c r="E35" s="44">
        <v>38</v>
      </c>
      <c r="G35" s="55">
        <v>4671.4399999999996</v>
      </c>
      <c r="H35" s="56" t="s">
        <v>653</v>
      </c>
      <c r="I35" s="55">
        <v>4671.4399999999996</v>
      </c>
      <c r="J35" s="49">
        <f t="shared" si="5"/>
        <v>177514.71999999997</v>
      </c>
      <c r="M35" s="36"/>
      <c r="N35" s="36"/>
      <c r="O35" s="52">
        <f t="shared" si="4"/>
        <v>0</v>
      </c>
      <c r="P35" s="38">
        <f t="shared" si="6"/>
        <v>0</v>
      </c>
      <c r="Q35" s="40" t="str">
        <f t="shared" si="7"/>
        <v>CUMPLE</v>
      </c>
    </row>
    <row r="36" spans="2:17" ht="25.5" x14ac:dyDescent="0.25">
      <c r="B36" s="44">
        <v>9</v>
      </c>
      <c r="C36" s="53" t="s">
        <v>637</v>
      </c>
      <c r="D36" s="54" t="s">
        <v>636</v>
      </c>
      <c r="E36" s="44">
        <v>3</v>
      </c>
      <c r="G36" s="55">
        <v>5443.68</v>
      </c>
      <c r="H36" s="56" t="s">
        <v>653</v>
      </c>
      <c r="I36" s="55">
        <v>5443.68</v>
      </c>
      <c r="J36" s="49">
        <f t="shared" si="5"/>
        <v>16331.04</v>
      </c>
      <c r="M36" s="36"/>
      <c r="N36" s="36"/>
      <c r="O36" s="52">
        <f t="shared" si="4"/>
        <v>0</v>
      </c>
      <c r="P36" s="38">
        <f t="shared" si="6"/>
        <v>0</v>
      </c>
      <c r="Q36" s="40" t="str">
        <f t="shared" si="7"/>
        <v>CUMPLE</v>
      </c>
    </row>
    <row r="37" spans="2:17" ht="22.5" x14ac:dyDescent="0.25">
      <c r="B37" s="44">
        <v>10</v>
      </c>
      <c r="C37" s="53" t="s">
        <v>638</v>
      </c>
      <c r="D37" s="54" t="s">
        <v>634</v>
      </c>
      <c r="E37" s="44">
        <v>30</v>
      </c>
      <c r="G37" s="55">
        <v>2328.4</v>
      </c>
      <c r="H37" s="55">
        <v>442.4</v>
      </c>
      <c r="I37" s="55">
        <v>2770.8</v>
      </c>
      <c r="J37" s="49">
        <f t="shared" si="5"/>
        <v>83124</v>
      </c>
      <c r="M37" s="36"/>
      <c r="N37" s="36"/>
      <c r="O37" s="52">
        <f t="shared" si="4"/>
        <v>0</v>
      </c>
      <c r="P37" s="38">
        <f t="shared" si="6"/>
        <v>0</v>
      </c>
      <c r="Q37" s="40" t="str">
        <f t="shared" si="7"/>
        <v>CUMPLE</v>
      </c>
    </row>
    <row r="38" spans="2:17" ht="22.5" x14ac:dyDescent="0.25">
      <c r="B38" s="44">
        <v>11</v>
      </c>
      <c r="C38" s="53" t="s">
        <v>639</v>
      </c>
      <c r="D38" s="54" t="s">
        <v>640</v>
      </c>
      <c r="E38" s="44">
        <v>13</v>
      </c>
      <c r="G38" s="55">
        <v>8413.44</v>
      </c>
      <c r="H38" s="55">
        <v>1598.55</v>
      </c>
      <c r="I38" s="55">
        <v>10011.99</v>
      </c>
      <c r="J38" s="49">
        <f t="shared" si="5"/>
        <v>130155.87</v>
      </c>
      <c r="M38" s="36"/>
      <c r="N38" s="36"/>
      <c r="O38" s="52">
        <f t="shared" si="4"/>
        <v>0</v>
      </c>
      <c r="P38" s="38">
        <f t="shared" si="6"/>
        <v>0</v>
      </c>
      <c r="Q38" s="40" t="str">
        <f t="shared" si="7"/>
        <v>CUMPLE</v>
      </c>
    </row>
    <row r="39" spans="2:17" ht="22.5" x14ac:dyDescent="0.25">
      <c r="B39" s="44">
        <v>12</v>
      </c>
      <c r="C39" s="53" t="s">
        <v>641</v>
      </c>
      <c r="D39" s="54" t="s">
        <v>583</v>
      </c>
      <c r="E39" s="44">
        <v>10</v>
      </c>
      <c r="G39" s="55">
        <v>9111.85</v>
      </c>
      <c r="H39" s="55">
        <v>1731.25</v>
      </c>
      <c r="I39" s="55">
        <v>10843.1</v>
      </c>
      <c r="J39" s="49">
        <f t="shared" si="5"/>
        <v>108431</v>
      </c>
      <c r="M39" s="36"/>
      <c r="N39" s="36"/>
      <c r="O39" s="52">
        <f t="shared" si="4"/>
        <v>0</v>
      </c>
      <c r="P39" s="38">
        <f t="shared" si="6"/>
        <v>0</v>
      </c>
      <c r="Q39" s="40" t="str">
        <f t="shared" si="7"/>
        <v>CUMPLE</v>
      </c>
    </row>
    <row r="40" spans="2:17" ht="22.5" x14ac:dyDescent="0.25">
      <c r="B40" s="44">
        <v>13</v>
      </c>
      <c r="C40" s="53" t="s">
        <v>642</v>
      </c>
      <c r="D40" s="54" t="s">
        <v>583</v>
      </c>
      <c r="E40" s="44">
        <v>10</v>
      </c>
      <c r="G40" s="55">
        <v>7084.33</v>
      </c>
      <c r="H40" s="55">
        <v>1346.02</v>
      </c>
      <c r="I40" s="55">
        <v>8430.35</v>
      </c>
      <c r="J40" s="49">
        <f t="shared" si="5"/>
        <v>84303.5</v>
      </c>
      <c r="M40" s="36"/>
      <c r="N40" s="36"/>
      <c r="O40" s="52">
        <f t="shared" si="4"/>
        <v>0</v>
      </c>
      <c r="P40" s="38">
        <f t="shared" si="6"/>
        <v>0</v>
      </c>
      <c r="Q40" s="40" t="str">
        <f t="shared" si="7"/>
        <v>CUMPLE</v>
      </c>
    </row>
    <row r="41" spans="2:17" ht="22.5" x14ac:dyDescent="0.25">
      <c r="B41" s="44">
        <v>14</v>
      </c>
      <c r="C41" s="53" t="s">
        <v>643</v>
      </c>
      <c r="D41" s="54" t="s">
        <v>583</v>
      </c>
      <c r="E41" s="44">
        <v>5</v>
      </c>
      <c r="G41" s="55">
        <v>16252.62</v>
      </c>
      <c r="H41" s="55">
        <v>3088</v>
      </c>
      <c r="I41" s="55">
        <v>19340.620000000003</v>
      </c>
      <c r="J41" s="49">
        <f t="shared" si="5"/>
        <v>96703.1</v>
      </c>
      <c r="M41" s="36"/>
      <c r="N41" s="36"/>
      <c r="O41" s="52">
        <f t="shared" si="4"/>
        <v>0</v>
      </c>
      <c r="P41" s="38">
        <f t="shared" si="6"/>
        <v>0</v>
      </c>
      <c r="Q41" s="40" t="str">
        <f t="shared" si="7"/>
        <v>CUMPLE</v>
      </c>
    </row>
    <row r="42" spans="2:17" ht="22.5" x14ac:dyDescent="0.25">
      <c r="B42" s="44">
        <v>15</v>
      </c>
      <c r="C42" s="53" t="s">
        <v>644</v>
      </c>
      <c r="D42" s="54" t="s">
        <v>583</v>
      </c>
      <c r="E42" s="44">
        <v>15</v>
      </c>
      <c r="G42" s="55">
        <v>2050</v>
      </c>
      <c r="H42" s="55">
        <v>389.5</v>
      </c>
      <c r="I42" s="55">
        <v>2439.5</v>
      </c>
      <c r="J42" s="49">
        <f t="shared" si="5"/>
        <v>36592.5</v>
      </c>
      <c r="M42" s="36"/>
      <c r="N42" s="36"/>
      <c r="O42" s="52">
        <f t="shared" si="4"/>
        <v>0</v>
      </c>
      <c r="P42" s="38">
        <f t="shared" si="6"/>
        <v>0</v>
      </c>
      <c r="Q42" s="40" t="str">
        <f t="shared" si="7"/>
        <v>CUMPLE</v>
      </c>
    </row>
    <row r="43" spans="2:17" ht="22.5" x14ac:dyDescent="0.25">
      <c r="B43" s="44">
        <v>16</v>
      </c>
      <c r="C43" s="53" t="s">
        <v>645</v>
      </c>
      <c r="D43" s="54" t="s">
        <v>583</v>
      </c>
      <c r="E43" s="44">
        <v>28</v>
      </c>
      <c r="G43" s="55">
        <v>5233.66</v>
      </c>
      <c r="H43" s="55">
        <v>994.4</v>
      </c>
      <c r="I43" s="55">
        <v>6228.0599999999995</v>
      </c>
      <c r="J43" s="49">
        <f t="shared" si="5"/>
        <v>174385.68</v>
      </c>
      <c r="M43" s="36"/>
      <c r="N43" s="36"/>
      <c r="O43" s="52">
        <f t="shared" si="4"/>
        <v>0</v>
      </c>
      <c r="P43" s="38">
        <f t="shared" si="6"/>
        <v>0</v>
      </c>
      <c r="Q43" s="40" t="str">
        <f t="shared" si="7"/>
        <v>CUMPLE</v>
      </c>
    </row>
    <row r="44" spans="2:17" ht="33.75" x14ac:dyDescent="0.25">
      <c r="B44" s="44">
        <v>17</v>
      </c>
      <c r="C44" s="53" t="s">
        <v>646</v>
      </c>
      <c r="D44" s="54" t="s">
        <v>583</v>
      </c>
      <c r="E44" s="44">
        <v>5</v>
      </c>
      <c r="G44" s="55">
        <v>10178.790000000001</v>
      </c>
      <c r="H44" s="55">
        <v>1933.97</v>
      </c>
      <c r="I44" s="55">
        <v>12112.76</v>
      </c>
      <c r="J44" s="49">
        <f t="shared" si="5"/>
        <v>60563.8</v>
      </c>
      <c r="M44" s="36"/>
      <c r="N44" s="36"/>
      <c r="O44" s="52">
        <f t="shared" si="4"/>
        <v>0</v>
      </c>
      <c r="P44" s="38">
        <f t="shared" si="6"/>
        <v>0</v>
      </c>
      <c r="Q44" s="40" t="str">
        <f>+IF(O44&gt;I44,"NO CUMPLE","CUMPLE")</f>
        <v>CUMPLE</v>
      </c>
    </row>
    <row r="45" spans="2:17" ht="25.5" x14ac:dyDescent="0.25">
      <c r="B45" s="44">
        <v>18</v>
      </c>
      <c r="C45" s="53" t="s">
        <v>647</v>
      </c>
      <c r="D45" s="54" t="s">
        <v>648</v>
      </c>
      <c r="E45" s="44">
        <v>2</v>
      </c>
      <c r="G45" s="55">
        <v>14287.61</v>
      </c>
      <c r="H45" s="56" t="s">
        <v>653</v>
      </c>
      <c r="I45" s="55">
        <v>14287.61</v>
      </c>
      <c r="J45" s="49">
        <f t="shared" si="5"/>
        <v>28575.22</v>
      </c>
      <c r="M45" s="36"/>
      <c r="N45" s="36"/>
      <c r="O45" s="52">
        <f t="shared" si="4"/>
        <v>0</v>
      </c>
      <c r="P45" s="38">
        <f t="shared" si="6"/>
        <v>0</v>
      </c>
      <c r="Q45" s="40" t="str">
        <f t="shared" si="7"/>
        <v>CUMPLE</v>
      </c>
    </row>
    <row r="46" spans="2:17" ht="22.5" x14ac:dyDescent="0.25">
      <c r="B46" s="44">
        <v>19</v>
      </c>
      <c r="C46" s="53" t="s">
        <v>649</v>
      </c>
      <c r="D46" s="54" t="s">
        <v>650</v>
      </c>
      <c r="E46" s="44">
        <v>2</v>
      </c>
      <c r="G46" s="55">
        <v>2543.6</v>
      </c>
      <c r="H46" s="55">
        <v>483.28</v>
      </c>
      <c r="I46" s="55">
        <v>3026.88</v>
      </c>
      <c r="J46" s="49">
        <f t="shared" si="5"/>
        <v>6053.76</v>
      </c>
      <c r="M46" s="36"/>
      <c r="N46" s="36"/>
      <c r="O46" s="52">
        <f t="shared" si="4"/>
        <v>0</v>
      </c>
      <c r="P46" s="38">
        <f t="shared" si="6"/>
        <v>0</v>
      </c>
      <c r="Q46" s="40" t="str">
        <f t="shared" si="7"/>
        <v>CUMPLE</v>
      </c>
    </row>
    <row r="47" spans="2:17" ht="25.5" x14ac:dyDescent="0.25">
      <c r="B47" s="44">
        <v>20</v>
      </c>
      <c r="C47" s="53" t="s">
        <v>651</v>
      </c>
      <c r="D47" s="54" t="s">
        <v>583</v>
      </c>
      <c r="E47" s="44">
        <v>25</v>
      </c>
      <c r="G47" s="55">
        <v>3500</v>
      </c>
      <c r="H47" s="56" t="s">
        <v>653</v>
      </c>
      <c r="I47" s="55">
        <v>3500</v>
      </c>
      <c r="J47" s="49">
        <f t="shared" si="5"/>
        <v>87500</v>
      </c>
      <c r="M47" s="36"/>
      <c r="N47" s="36"/>
      <c r="O47" s="52">
        <f t="shared" si="4"/>
        <v>0</v>
      </c>
      <c r="P47" s="38">
        <f t="shared" si="6"/>
        <v>0</v>
      </c>
      <c r="Q47" s="40" t="str">
        <f t="shared" si="7"/>
        <v>CUMPLE</v>
      </c>
    </row>
    <row r="48" spans="2:17" ht="45" x14ac:dyDescent="0.25">
      <c r="B48" s="44">
        <v>21</v>
      </c>
      <c r="C48" s="53" t="s">
        <v>652</v>
      </c>
      <c r="D48" s="54" t="s">
        <v>583</v>
      </c>
      <c r="E48" s="44">
        <v>25</v>
      </c>
      <c r="G48" s="55">
        <v>8533.33</v>
      </c>
      <c r="H48" s="56" t="s">
        <v>653</v>
      </c>
      <c r="I48" s="55">
        <v>8533.33</v>
      </c>
      <c r="J48" s="49">
        <f t="shared" si="5"/>
        <v>213333.25</v>
      </c>
      <c r="M48" s="36"/>
      <c r="N48" s="36"/>
      <c r="O48" s="52">
        <f t="shared" si="4"/>
        <v>0</v>
      </c>
      <c r="P48" s="38">
        <f t="shared" si="6"/>
        <v>0</v>
      </c>
      <c r="Q48" s="40" t="str">
        <f t="shared" si="7"/>
        <v>CUMPLE</v>
      </c>
    </row>
    <row r="49" spans="2:17" ht="26.25" customHeight="1" x14ac:dyDescent="0.25">
      <c r="B49" s="82" t="s">
        <v>657</v>
      </c>
      <c r="C49" s="82"/>
      <c r="D49" s="82"/>
      <c r="E49" s="82"/>
      <c r="F49" s="82"/>
      <c r="G49" s="82"/>
      <c r="H49" s="82"/>
      <c r="I49" s="82"/>
      <c r="J49" s="51">
        <f>SUM(J28:J48)</f>
        <v>1961066.1800000002</v>
      </c>
      <c r="P49" s="51">
        <f>SUM(P28:P48)</f>
        <v>0</v>
      </c>
    </row>
    <row r="50" spans="2:17" ht="33.75" customHeight="1" x14ac:dyDescent="0.25">
      <c r="B50" s="85" t="s">
        <v>654</v>
      </c>
      <c r="C50" s="85"/>
      <c r="D50" s="85"/>
      <c r="E50" s="85"/>
      <c r="G50" s="86" t="s">
        <v>584</v>
      </c>
      <c r="H50" s="87"/>
      <c r="I50" s="87"/>
      <c r="J50" s="88"/>
      <c r="M50" s="86" t="s">
        <v>584</v>
      </c>
      <c r="N50" s="87"/>
      <c r="O50" s="87"/>
      <c r="P50" s="88"/>
    </row>
    <row r="51" spans="2:17" ht="51" x14ac:dyDescent="0.25">
      <c r="B51" s="42" t="s">
        <v>590</v>
      </c>
      <c r="C51" s="42" t="s">
        <v>591</v>
      </c>
      <c r="D51" s="42" t="s">
        <v>3</v>
      </c>
      <c r="E51" s="57" t="s">
        <v>4</v>
      </c>
      <c r="G51" s="35" t="s">
        <v>5</v>
      </c>
      <c r="H51" s="35" t="s">
        <v>6</v>
      </c>
      <c r="I51" s="35" t="s">
        <v>7</v>
      </c>
      <c r="J51" s="35" t="s">
        <v>620</v>
      </c>
      <c r="M51" s="35" t="s">
        <v>5</v>
      </c>
      <c r="N51" s="35" t="s">
        <v>6</v>
      </c>
      <c r="O51" s="35" t="s">
        <v>7</v>
      </c>
      <c r="P51" s="35" t="s">
        <v>620</v>
      </c>
    </row>
    <row r="52" spans="2:17" ht="56.25" x14ac:dyDescent="0.25">
      <c r="B52" s="44">
        <v>1</v>
      </c>
      <c r="C52" s="58" t="s">
        <v>655</v>
      </c>
      <c r="D52" s="44" t="s">
        <v>583</v>
      </c>
      <c r="E52" s="44">
        <v>1</v>
      </c>
      <c r="G52" s="55">
        <v>137300</v>
      </c>
      <c r="H52" s="56" t="s">
        <v>653</v>
      </c>
      <c r="I52" s="55">
        <v>137300</v>
      </c>
      <c r="J52" s="49">
        <v>137300</v>
      </c>
      <c r="M52" s="36"/>
      <c r="N52" s="36"/>
      <c r="O52" s="52">
        <f t="shared" ref="O52" si="8">+M52+N52</f>
        <v>0</v>
      </c>
      <c r="P52" s="38">
        <f t="shared" ref="P52" si="9">+O52*E52</f>
        <v>0</v>
      </c>
      <c r="Q52" s="40" t="str">
        <f>+IF(O52&gt;I52,"NO CUMPLE","CUMPLE")</f>
        <v>CUMPLE</v>
      </c>
    </row>
    <row r="53" spans="2:17" ht="37.5" customHeight="1" x14ac:dyDescent="0.25">
      <c r="B53" s="82" t="s">
        <v>656</v>
      </c>
      <c r="C53" s="82"/>
      <c r="D53" s="82"/>
      <c r="E53" s="82"/>
      <c r="F53" s="82"/>
      <c r="G53" s="82"/>
      <c r="H53" s="82"/>
      <c r="I53" s="82"/>
      <c r="J53" s="51">
        <f>SUM(J52)</f>
        <v>137300</v>
      </c>
      <c r="K53" s="30"/>
      <c r="L53" s="30"/>
      <c r="P53" s="51">
        <f>SUM(P52)</f>
        <v>0</v>
      </c>
    </row>
    <row r="54" spans="2:17" ht="32.25" customHeight="1" x14ac:dyDescent="0.25">
      <c r="B54" s="83" t="s">
        <v>658</v>
      </c>
      <c r="C54" s="83"/>
      <c r="D54" s="83"/>
      <c r="E54" s="83"/>
      <c r="F54" s="83"/>
      <c r="G54" s="83"/>
      <c r="H54" s="83"/>
      <c r="I54" s="83"/>
      <c r="J54" s="59">
        <f>+K7+J49+J53</f>
        <v>5994083.8000000007</v>
      </c>
      <c r="K54" s="30"/>
      <c r="L54" s="30"/>
      <c r="P54" s="59">
        <f>+Q7+P49+P53</f>
        <v>0</v>
      </c>
    </row>
    <row r="55" spans="2:17" x14ac:dyDescent="0.25">
      <c r="K55" s="30"/>
      <c r="L55" s="30"/>
    </row>
    <row r="56" spans="2:17" x14ac:dyDescent="0.25">
      <c r="K56" s="30"/>
      <c r="L56" s="30"/>
    </row>
    <row r="57" spans="2:17" x14ac:dyDescent="0.25">
      <c r="K57" s="30"/>
      <c r="L57" s="30"/>
    </row>
  </sheetData>
  <mergeCells count="19">
    <mergeCell ref="B2:K2"/>
    <mergeCell ref="B3:K3"/>
    <mergeCell ref="B4:K4"/>
    <mergeCell ref="K7:K24"/>
    <mergeCell ref="B25:I25"/>
    <mergeCell ref="G5:K5"/>
    <mergeCell ref="M5:Q5"/>
    <mergeCell ref="B5:F5"/>
    <mergeCell ref="Q7:Q24"/>
    <mergeCell ref="F7:F24"/>
    <mergeCell ref="B53:I53"/>
    <mergeCell ref="B54:I54"/>
    <mergeCell ref="B49:I49"/>
    <mergeCell ref="M26:Q26"/>
    <mergeCell ref="B50:E50"/>
    <mergeCell ref="G50:J50"/>
    <mergeCell ref="M50:P50"/>
    <mergeCell ref="B26:E26"/>
    <mergeCell ref="G26:J26"/>
  </mergeCells>
  <phoneticPr fontId="26" type="noConversion"/>
  <conditionalFormatting sqref="R7:R24">
    <cfRule type="containsText" dxfId="2" priority="21" operator="containsText" text="NO CUMPLE">
      <formula>NOT(ISERROR(SEARCH("NO CUMPLE",R7)))</formula>
    </cfRule>
  </conditionalFormatting>
  <conditionalFormatting sqref="Q28:Q48">
    <cfRule type="containsText" dxfId="1" priority="2" operator="containsText" text="NO CUMPLE">
      <formula>NOT(ISERROR(SEARCH("NO CUMPLE",Q28)))</formula>
    </cfRule>
  </conditionalFormatting>
  <conditionalFormatting sqref="Q52">
    <cfRule type="containsText" dxfId="0" priority="1" operator="containsText" text="NO CUMPLE">
      <formula>NOT(ISERROR(SEARCH("NO CUMPLE",Q52)))</formula>
    </cfRule>
  </conditionalFormatting>
  <printOptions horizontalCentered="1"/>
  <pageMargins left="0.70866141732283472" right="0.70866141732283472" top="0.74803149606299213" bottom="0.74803149606299213" header="0.31496062992125984" footer="0.31496062992125984"/>
  <pageSetup paperSize="9" scale="78" orientation="landscape"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9D9A23D202678F45B0F3133B78F18B23" ma:contentTypeVersion="14" ma:contentTypeDescription="Create a new document." ma:contentTypeScope="" ma:versionID="78007ba8eb1a450e4d78242451bf6c7d">
  <xsd:schema xmlns:xsd="http://www.w3.org/2001/XMLSchema" xmlns:xs="http://www.w3.org/2001/XMLSchema" xmlns:p="http://schemas.microsoft.com/office/2006/metadata/properties" xmlns:ns2="d6f4999f-b50e-4126-9026-f7ca597c9131" xmlns:ns3="b3a234e1-f235-437e-a56c-73cd49416da0" targetNamespace="http://schemas.microsoft.com/office/2006/metadata/properties" ma:root="true" ma:fieldsID="fd81fb0b5bee815b6c941276b474f19d" ns2:_="" ns3:_="">
    <xsd:import namespace="d6f4999f-b50e-4126-9026-f7ca597c9131"/>
    <xsd:import namespace="b3a234e1-f235-437e-a56c-73cd49416da0"/>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6f4999f-b50e-4126-9026-f7ca597c913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2" nillable="true" ma:displayName="MediaServiceDateTaken" ma:hidden="true" ma:internalName="MediaServiceDateTaken" ma:readOnly="true">
      <xsd:simpleType>
        <xsd:restriction base="dms:Text"/>
      </xsd:simpleType>
    </xsd:element>
    <xsd:element name="MediaLengthInSeconds" ma:index="13" nillable="true" ma:displayName="MediaLengthInSeconds" ma:hidden="true" ma:internalName="MediaLengthInSeconds" ma:readOnly="true">
      <xsd:simpleType>
        <xsd:restriction base="dms:Unknown"/>
      </xsd:simpleType>
    </xsd:element>
    <xsd:element name="lcf76f155ced4ddcb4097134ff3c332f" ma:index="15" nillable="true" ma:taxonomy="true" ma:internalName="lcf76f155ced4ddcb4097134ff3c332f" ma:taxonomyFieldName="MediaServiceImageTags" ma:displayName="Image Tags" ma:readOnly="false" ma:fieldId="{5cf76f15-5ced-4ddc-b409-7134ff3c332f}" ma:taxonomyMulti="true" ma:sspId="5debfcba-7ab8-4e81-bb94-72804333e642" ma:termSetId="09814cd3-568e-fe90-9814-8d621ff8fb84" ma:anchorId="fba54fb3-c3e1-fe81-a776-ca4b69148c4d" ma:open="true" ma:isKeyword="false">
      <xsd:complexType>
        <xsd:sequence>
          <xsd:element ref="pc:Terms" minOccurs="0" maxOccurs="1"/>
        </xsd:sequence>
      </xsd:complex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ObjectDetectorVersions" ma:index="20"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b3a234e1-f235-437e-a56c-73cd49416da0"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TaxCatchAll" ma:index="16" nillable="true" ma:displayName="Taxonomy Catch All Column" ma:hidden="true" ma:list="{81e38448-2809-42ef-a385-9e0f9f21b90c}" ma:internalName="TaxCatchAll" ma:showField="CatchAllData" ma:web="b3a234e1-f235-437e-a56c-73cd49416da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d6f4999f-b50e-4126-9026-f7ca597c9131">
      <Terms xmlns="http://schemas.microsoft.com/office/infopath/2007/PartnerControls"/>
    </lcf76f155ced4ddcb4097134ff3c332f>
    <TaxCatchAll xmlns="b3a234e1-f235-437e-a56c-73cd49416da0" xsi:nil="true"/>
  </documentManagement>
</p:properties>
</file>

<file path=customXml/itemProps1.xml><?xml version="1.0" encoding="utf-8"?>
<ds:datastoreItem xmlns:ds="http://schemas.openxmlformats.org/officeDocument/2006/customXml" ds:itemID="{95F94181-3A27-4F35-AA9F-BD825EB89A30}">
  <ds:schemaRefs>
    <ds:schemaRef ds:uri="http://schemas.microsoft.com/sharepoint/v3/contenttype/forms"/>
  </ds:schemaRefs>
</ds:datastoreItem>
</file>

<file path=customXml/itemProps2.xml><?xml version="1.0" encoding="utf-8"?>
<ds:datastoreItem xmlns:ds="http://schemas.openxmlformats.org/officeDocument/2006/customXml" ds:itemID="{78FA5049-193E-4E8F-8A9C-C74C12E1600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6f4999f-b50e-4126-9026-f7ca597c9131"/>
    <ds:schemaRef ds:uri="b3a234e1-f235-437e-a56c-73cd49416da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DDA55E3-9895-46D9-93F2-A6979A268CF7}">
  <ds:schemaRefs>
    <ds:schemaRef ds:uri="http://schemas.microsoft.com/office/2006/metadata/properties"/>
    <ds:schemaRef ds:uri="http://schemas.microsoft.com/office/infopath/2007/PartnerControls"/>
    <ds:schemaRef ds:uri="d6f4999f-b50e-4126-9026-f7ca597c9131"/>
    <ds:schemaRef ds:uri="b3a234e1-f235-437e-a56c-73cd49416da0"/>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PROYECCIÓN CRONOGRAMA</vt:lpstr>
      <vt:lpstr>ANEXO OFERTA ECONOMICA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Andres Eduardo Hernandez Fandiño</dc:creator>
  <cp:keywords/>
  <dc:description/>
  <cp:lastModifiedBy>user</cp:lastModifiedBy>
  <cp:revision/>
  <dcterms:created xsi:type="dcterms:W3CDTF">2024-02-20T14:55:00Z</dcterms:created>
  <dcterms:modified xsi:type="dcterms:W3CDTF">2026-10-22T14:53:32Z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0x0101009D9A23D202678F45B0F3133B78F18B23</vt:lpwstr>
  </property>
  <property fmtid="{D5CDD505-2E9C-101B-9397-08002B2CF9AE}" pid="3" name="MediaServiceImageTags">
    <vt:lpwstr/>
  </property>
</Properties>
</file>