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D:\DESCARGAS\TERMALES\TERMALES\"/>
    </mc:Choice>
  </mc:AlternateContent>
  <xr:revisionPtr revIDLastSave="0" documentId="13_ncr:20001_{D4F4C635-A50A-4734-B468-72C147A5E1CA}"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(Entidad)'!$I$11:$I$136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(Entidad)'!$A$1:$M$155</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(Entidad)'!$K$138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45" i="265" l="1"/>
  <c r="K142" i="265"/>
  <c r="K136" i="265"/>
  <c r="K135" i="265"/>
  <c r="K123" i="265"/>
  <c r="K118" i="265"/>
  <c r="K113" i="265"/>
  <c r="K107" i="265"/>
  <c r="K103" i="265"/>
  <c r="K99" i="265"/>
  <c r="K91" i="265"/>
  <c r="K85" i="265"/>
  <c r="K79" i="265"/>
  <c r="K66" i="265"/>
  <c r="K57" i="265"/>
  <c r="K53" i="265"/>
  <c r="K48" i="265"/>
  <c r="K40" i="265"/>
  <c r="K35" i="265"/>
  <c r="K31" i="265"/>
  <c r="K152" i="265"/>
  <c r="J129" i="265"/>
  <c r="J128" i="265"/>
  <c r="J127" i="265"/>
  <c r="J125" i="265"/>
  <c r="K26" i="265"/>
  <c r="K25" i="265"/>
  <c r="K27" i="265" s="1"/>
  <c r="K23" i="265" l="1"/>
</calcChain>
</file>

<file path=xl/sharedStrings.xml><?xml version="1.0" encoding="utf-8"?>
<sst xmlns="http://schemas.openxmlformats.org/spreadsheetml/2006/main" count="372" uniqueCount="219">
  <si>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</si>
  <si>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</si>
  <si>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</si>
  <si>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</si>
  <si>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</si>
  <si>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</si>
  <si>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</si>
  <si>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</si>
  <si>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</si>
  <si>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</si>
  <si>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</si>
  <si>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</si>
  <si>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</si>
  <si>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</si>
  <si>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</si>
  <si>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</si>
  <si>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</si>
  <si>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</si>
  <si>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</si>
  <si>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</si>
  <si>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</si>
  <si>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</si>
  <si>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</si>
  <si>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</si>
  <si>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</si>
  <si>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</si>
  <si>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</si>
  <si>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</si>
  <si>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</si>
  <si>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</si>
  <si>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</si>
  <si>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</si>
  <si>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</si>
  <si>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</si>
  <si>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</si>
  <si>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</si>
  <si>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</si>
  <si>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</si>
  <si>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</si>
  <si>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</si>
  <si>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</si>
  <si>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</si>
  <si>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</si>
  <si>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</si>
  <si>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</si>
  <si>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</si>
  <si>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</si>
  <si>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</si>
  <si>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</si>
  <si>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</si>
  <si>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</si>
  <si>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</si>
  <si>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</si>
  <si>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</si>
  <si>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</si>
  <si>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</si>
  <si>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</si>
  <si>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</si>
  <si>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</si>
  <si>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</si>
  <si>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</si>
  <si>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</si>
  <si>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</si>
  <si>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</si>
  <si>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</si>
  <si>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</si>
  <si>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</si>
  <si>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</si>
  <si>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</si>
  <si>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</si>
  <si>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</si>
  <si>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</si>
  <si>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</si>
  <si>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</si>
  <si>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</si>
  <si>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</si>
  <si>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</si>
  <si>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</si>
  <si>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</si>
  <si>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</si>
  <si>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</si>
  <si>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</si>
  <si>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</si>
  <si>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</si>
  <si>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</si>
  <si>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</si>
  <si>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</si>
  <si>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</si>
  <si>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</si>
  <si>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</si>
  <si>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</si>
  <si>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</si>
  <si>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</si>
  <si>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APU 001</t>
  </si>
  <si>
    <t>APU 002</t>
  </si>
  <si>
    <t>DEMOLICIÓN ESCALERAS EN CONCRETO</t>
  </si>
  <si>
    <t>M2</t>
  </si>
  <si>
    <t>DEMOLICIÓN BALDOSA DE PISO H=0.02 M</t>
  </si>
  <si>
    <t>DEMOLICIÓN ENCHAPE MURO</t>
  </si>
  <si>
    <t xml:space="preserve">CORTE Y RETIRO DE ESTERILLA </t>
  </si>
  <si>
    <t>DEMOLICIÓN CIELO RASO FALSO</t>
  </si>
  <si>
    <t>DEMOLICIÓN MUROS EN MAMPOSTERÍA 0.15 M</t>
  </si>
  <si>
    <t>DEMOLICIÓN MUROS EN MAMPOSTERÍA 0.25 M</t>
  </si>
  <si>
    <t>DESMONTE APARATOS SANITARIOS</t>
  </si>
  <si>
    <t>UN</t>
  </si>
  <si>
    <t>DESMONTE CERRAMIENTO EXISTENTE PISCINAS</t>
  </si>
  <si>
    <t>1 - PRELIMINARES</t>
  </si>
  <si>
    <t>2 - CIMIENTOS</t>
  </si>
  <si>
    <t>VIGA DE AMARRE EN CONCRETO 3500 PSI</t>
  </si>
  <si>
    <t>M3</t>
  </si>
  <si>
    <t>ZAPATAS EN CONCRETO 3500 PSI</t>
  </si>
  <si>
    <t>3 - DESAGÜES E INSTALACIONES SUBTERRÁNEAS</t>
  </si>
  <si>
    <t>SIFÓN PARA DRENAJE EN PVC DE 4"</t>
  </si>
  <si>
    <t>CAJA DE INSPECCIÓN DE 60X60</t>
  </si>
  <si>
    <t>4 - ESTRUCTURAS EN CONCRETO</t>
  </si>
  <si>
    <t>REFUERZO MALLA ELECTROSOLDADA</t>
  </si>
  <si>
    <t>KG</t>
  </si>
  <si>
    <t>ACERO FIGURADO 60000 PSI</t>
  </si>
  <si>
    <t>5 - MAMPOSTERIA</t>
  </si>
  <si>
    <t>APU 003</t>
  </si>
  <si>
    <t>MESONES EN CONCRETO 2500 PSI, E=0.1M (INC. REFUERZO)</t>
  </si>
  <si>
    <t>MURO TOLETE COMÚN 0.06 M</t>
  </si>
  <si>
    <t xml:space="preserve">PIEDRA MUÑECA PARA ACABADO </t>
  </si>
  <si>
    <t>ML</t>
  </si>
  <si>
    <t>6 - PAÑETES, REVOQUES Y REPELLOS</t>
  </si>
  <si>
    <t>FILOS O DILATACIONES B/PLACA</t>
  </si>
  <si>
    <t>PAÑETE IMPERMEABILIZADO MUROS 1:3, E=1.5 CM</t>
  </si>
  <si>
    <t>PAÑETE IMPERMEABILIZADO MUROS 1:3, E=1.5 CM (LINEAL)</t>
  </si>
  <si>
    <t>MEDIACAÑA EN MORTERO IMPERMEBILIZADO 1:3 (LINEAL)</t>
  </si>
  <si>
    <t>PAÑETE LISO MUROS 1:4, E=1.5 CM</t>
  </si>
  <si>
    <t>PAÑETE LISO MUROS 1:4, E=1.5 CM (LINEAL)</t>
  </si>
  <si>
    <t>7 - CUBIERTAS</t>
  </si>
  <si>
    <t>ESTRUCTURA METÁLICA PARA TEJA DE FIBROCEMENTO (TUBO ESTRUCTURAL ABIERTO 4"x2", 15 MM)</t>
  </si>
  <si>
    <t>CUBIERTA EN POLICARBONATO ALVEOLAR</t>
  </si>
  <si>
    <t>CORTASOL TIPO CELOSCREEN 110-M1, PASO 200</t>
  </si>
  <si>
    <t>8 - CARPINTERIA EN MADERA</t>
  </si>
  <si>
    <t>CERRADURA DE ENTRADA PRINCIPAL</t>
  </si>
  <si>
    <t>VIDRIO ESMERILADO INCOLORO 4 MM</t>
  </si>
  <si>
    <t>9 - CARPINTERIA METÁLICA</t>
  </si>
  <si>
    <t>CELOSÍA ALUMINIO 100CM X 60 CM</t>
  </si>
  <si>
    <t>MARCO TAPA CAJA DE INSPECCIÓN</t>
  </si>
  <si>
    <t>CERRAMIENTO MALLA ESLABONADA C. 10 INC. ÁNGULO (PARAL EN TUBO ESTRUCTURAL GALVANIZADO 2")</t>
  </si>
  <si>
    <t>VENTANA EN ALUMINIO CORREDIZA</t>
  </si>
  <si>
    <t>PUERTA EN LÁMINA CAL 18 INC. ANTICORROSIVO</t>
  </si>
  <si>
    <t>MARCO PARA PUERTA EN LÁMINA CAL 18 -0.8</t>
  </si>
  <si>
    <t>CELOSÍA TUBULAR PARA POLIDEPORTIVO, ASTM-4500 GRADO C, INCLUYE:CORREAS, CONTRAVIENTOS, TENSORES, COLUMNAS ,VIGAS DE AMARRE, ANCLAJES, TORNILLERÍA, PINTURA Y PLATINERÍA.CONTEMPLA TAMBIEN:FABRICACIÓN, SUMINISTRO, MONTAJE</t>
  </si>
  <si>
    <t>10 - INSTALACIONES HIDROSANITARIAS - RED CONTRA INCENDIO</t>
  </si>
  <si>
    <t>ACOMETIDA EN PVC 1/2" 5M</t>
  </si>
  <si>
    <t>ACOMETIDA EN PVC 3/4" 5M</t>
  </si>
  <si>
    <t>INSTALACIÓN APARATO SANITARIO</t>
  </si>
  <si>
    <t>LLAVE MANGUERA</t>
  </si>
  <si>
    <t>PUNTO HIDRÁULICO PVC-P/PARAL 1/2"</t>
  </si>
  <si>
    <t>RED SUMINISTRO PVC 1"</t>
  </si>
  <si>
    <t>RED SUMINISTRO PVC 1/2"</t>
  </si>
  <si>
    <t>RED SANITARIA PVC-S 2"</t>
  </si>
  <si>
    <t>RED SANITARIA PVC-S 4"</t>
  </si>
  <si>
    <t>REGISTRO 1"</t>
  </si>
  <si>
    <t>REGISTRO 1/2"</t>
  </si>
  <si>
    <t>11 - INSTALACIONES ELÉCTRICAS</t>
  </si>
  <si>
    <t>SALIDA LÁMPARA TOMA PVC COMPLETA</t>
  </si>
  <si>
    <t>SALIDA TOMA DOBLE PVC COMPLETA</t>
  </si>
  <si>
    <t>TABLERO PARCIAL 4 CIRCUITOS</t>
  </si>
  <si>
    <t>TUBERÍA PVC CONDUIT 3/4"</t>
  </si>
  <si>
    <t>12 - PISOS BASES</t>
  </si>
  <si>
    <t>ALISTADO PISOS 1:3, E=0.04</t>
  </si>
  <si>
    <t>CONCRETO BASE GRADAS 2500 PSI</t>
  </si>
  <si>
    <t>CONCRETO ESTRIADO RAMPAS 2500 PSI</t>
  </si>
  <si>
    <t>PLACA BASE CONCRETO 0.10 2500 PSI</t>
  </si>
  <si>
    <t>13 - PISOS, ACABADOS, ENCHAPES Y ACCESORIOS</t>
  </si>
  <si>
    <t>APU 004</t>
  </si>
  <si>
    <t>APU 005</t>
  </si>
  <si>
    <t>PINTURA EPÓXICA</t>
  </si>
  <si>
    <t>SUMINISTRO E INSTALACION DE GARGOLA EN CONCRETO 0,50 M</t>
  </si>
  <si>
    <t>REJILLA SIFÓN CON SOSCO 4.5CM X 3.5CM</t>
  </si>
  <si>
    <t>TAPA REGISTRO 20X20</t>
  </si>
  <si>
    <t>CERÁMICA PISO TRÁFICO 5, CALIDAD PRIMERA</t>
  </si>
  <si>
    <t>GRIFERIA PARA LAVAPLATOS</t>
  </si>
  <si>
    <t>14 - CIELO RASO</t>
  </si>
  <si>
    <t>APU 006</t>
  </si>
  <si>
    <t>CIELO RASO EN PVC e=8 mm (INCLUYE ESTRUCTURA DE APOYO)</t>
  </si>
  <si>
    <t>CIELORASO PLANO PLACA FIBROCEMENTO 4 MM (INCLUYE PINTURA)</t>
  </si>
  <si>
    <t>15 - EXCAVACIONES Y RELLENOS</t>
  </si>
  <si>
    <t>EXCAVACIÓN MANUAL EN MATERIAL COMÚN H=0.0-2.0 M (INCLUYE RETIRO DE SOBRANTES A UNA DISTANCIA MENOR DE 5 KM)</t>
  </si>
  <si>
    <t>RELLENO EN RECEBO COMÚN COMPACTADO MECÁNICAMENTE</t>
  </si>
  <si>
    <t>16 - APARATOS SANITARIOS</t>
  </si>
  <si>
    <t>SUMINISTRO E INSTALACIÓN SANITARIO TANQUE (INCLUYE GRIFERÍA)</t>
  </si>
  <si>
    <t>SUMINISTRO E INSTALACIÓN LAVAMANOS COLGAR (INCLUYE GRIFERÍA)</t>
  </si>
  <si>
    <t xml:space="preserve">SUMINISTRO E INSTALACIÓN DUCHA SENCILLA </t>
  </si>
  <si>
    <t>SUMINISTRO E INSTALACIÓN LAVAPLATOS DE SOBREPONER EN ACERO INOXIDABLE 120 X 60 cm (INCLUYE ACCESORIOS Y GRIFERÍA)</t>
  </si>
  <si>
    <t>17 - PINTURAS</t>
  </si>
  <si>
    <t>ESMALTE SOBRE LAMINA LLENA</t>
  </si>
  <si>
    <t>VINILO SOBRE PAÑETE 2 MANOS</t>
  </si>
  <si>
    <t>VINILO SOBRE PAÑETE 2 MANOS (LINEAL)</t>
  </si>
  <si>
    <t>18 - INSTALACIONES RED GAS</t>
  </si>
  <si>
    <t>TUBERÍA COBRE 1/2" TIPO L (INCLUYE ACCESORIOS)</t>
  </si>
  <si>
    <t>VÁLVULA DE BOLA GAS 1/2"</t>
  </si>
  <si>
    <t>ACOMETIDA GAS 1/2"</t>
  </si>
  <si>
    <t>19 - VARIOS</t>
  </si>
  <si>
    <t>APU 007</t>
  </si>
  <si>
    <t>APU 008</t>
  </si>
  <si>
    <t>APU 009</t>
  </si>
  <si>
    <t>APU 010</t>
  </si>
  <si>
    <t>APU 011</t>
  </si>
  <si>
    <t>APU 012</t>
  </si>
  <si>
    <t>APU 014</t>
  </si>
  <si>
    <t>APU 015</t>
  </si>
  <si>
    <t>APU 016</t>
  </si>
  <si>
    <t>APU 017</t>
  </si>
  <si>
    <t>Campana en acero inoxidable CL 20 TIPO 304 TIPO ISLA DMS:2.50X1.20X0.60 SIN FILTROS (Incluye suministro e instalación)</t>
  </si>
  <si>
    <t>Extractor tipo hongo de 20" con un metro de ducto (Incluye suministro e instalación)</t>
  </si>
  <si>
    <t xml:space="preserve"> Meson  en acero inoxidable CL 20 TIPO 304,patas en tubo redondo y su respectivo entrepaño.DMS:6.05m x0.65m x0.90 de alto  (Incluye suministro e instalación)</t>
  </si>
  <si>
    <t>Meson de lavado con 2 pocetas en acero inoxidable CL 20 TIPO 304,patas en tubo redondo y su respectivo entrepaño (Incluye suministro e instalación)</t>
  </si>
  <si>
    <t>Trampa en acero inoxidable cl 20 tipo 304 DMS:0.35x0.40x0.40 (Incluye suministro e instalación)</t>
  </si>
  <si>
    <t>SISTEMA AIREACION POR MEDIO DE SUMINISTRO E INSTALACION DE BOMBA SUMERGIBLE PARA SISTEMA SOLAR DE 2” INCLUYE PANELES, CABLE PARA ENERGIA SOLAR Y RED HIDRAULICA</t>
  </si>
  <si>
    <t xml:space="preserve">MANTENIMIENTO DE CALDERAS, INCLUYE 18 ML RED TUBERIA DE COBRE 1/2", ACCESORIOS Y SOLDADURA DE PLATA Y FUNDENTE, Y 10 M DE CINTA DE ALUMINIO </t>
  </si>
  <si>
    <t>GLB</t>
  </si>
  <si>
    <t>SISTEMA INTEGRAL DE SEÑALIZACIÓN SOSTENIBLE GRAN FORMATO</t>
  </si>
  <si>
    <t>SISTEMA INTEGRAL DE SEÑALIZACIÓN SOSTENIBLE  FORMATO MEDIANO</t>
  </si>
  <si>
    <t>SISTEMA INTEGRAL DE SEÑALIZACIÓN SOSTENIBLE  FORMATO PEQUEÑO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</si>
</sst>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sz val="11"/>
      <color indexed="8"/>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9"/>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cellStyleXfs>
  <cellXfs count="42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24" borderId="58" xfId="73" applyFont="1" applyFill="1" applyBorder="1" applyAlignment="1">
      <alignment vertical="center"/>
    </xf>
    <xf numFmtId="0" fontId="42" fillId="24" borderId="57" xfId="73" applyFont="1" applyFill="1" applyBorder="1" applyAlignment="1">
      <alignment vertical="center"/>
    </xf>
    <xf numFmtId="0" fontId="42" fillId="24" borderId="56" xfId="73" applyFont="1" applyFill="1" applyBorder="1" applyAlignment="1">
      <alignment vertical="center"/>
    </xf>
    <xf numFmtId="0" fontId="39" fillId="0" borderId="32" xfId="73" applyFont="1" applyBorder="1" applyAlignment="1">
      <alignment horizontal="center" vertical="center"/>
    </xf>
    <xf numFmtId="0" fontId="39" fillId="0" borderId="29" xfId="74" applyFont="1" applyBorder="1" applyAlignment="1">
      <alignment horizontal="center" vertical="center"/>
    </xf>
    <xf numFmtId="0" fontId="39" fillId="0" borderId="46" xfId="73" applyFont="1" applyBorder="1" applyAlignment="1">
      <alignment horizontal="left" vertical="center"/>
    </xf>
    <xf numFmtId="0" fontId="39" fillId="0" borderId="20" xfId="89" applyFont="1" applyBorder="1"/>
    <xf numFmtId="0" fontId="39" fillId="0" borderId="20" xfId="89" applyFont="1" applyBorder="1" applyAlignment="1">
      <alignment horizontal="center"/>
    </xf>
    <xf numFmtId="176" fontId="42" fillId="0" borderId="40" xfId="39" applyNumberFormat="1" applyFont="1" applyBorder="1" applyAlignment="1">
      <alignment horizontal="right" vertical="center"/>
    </xf>
    <xf numFmtId="0" fontId="42" fillId="24" borderId="11" xfId="73" applyFont="1" applyFill="1" applyBorder="1" applyAlignment="1">
      <alignment vertical="center"/>
    </xf>
    <xf numFmtId="0" fontId="42" fillId="24" borderId="0" xfId="73" applyFont="1" applyFill="1" applyBorder="1" applyAlignment="1">
      <alignment vertical="center"/>
    </xf>
    <xf numFmtId="0" fontId="42" fillId="24" borderId="12" xfId="73" applyFont="1" applyFill="1" applyBorder="1" applyAlignment="1">
      <alignment vertical="center"/>
    </xf>
    <xf numFmtId="0" fontId="39" fillId="0" borderId="29" xfId="73" applyFont="1" applyBorder="1" applyAlignment="1">
      <alignment horizontal="center" vertical="center"/>
    </xf>
    <xf numFmtId="167" fontId="39" fillId="0" borderId="35" xfId="62" applyNumberFormat="1" applyFont="1" applyBorder="1" applyAlignment="1">
      <alignment horizontal="right" vertical="center" wrapText="1"/>
    </xf>
    <xf numFmtId="0" fontId="39" fillId="0" borderId="20" xfId="73" applyFont="1" applyBorder="1" applyAlignment="1">
      <alignment horizontal="center" vertical="center"/>
    </xf>
    <xf numFmtId="0" fontId="39" fillId="0" borderId="20" xfId="73" applyFont="1" applyBorder="1" applyAlignment="1">
      <alignment horizontal="left" vertical="center" wrapText="1"/>
    </xf>
    <xf numFmtId="167" fontId="39" fillId="0" borderId="20" xfId="62" applyNumberFormat="1" applyFont="1" applyBorder="1" applyAlignment="1">
      <alignment horizontal="right" vertical="center" wrapText="1"/>
    </xf>
    <xf numFmtId="2" fontId="39" fillId="0" borderId="20" xfId="73" applyNumberFormat="1" applyFont="1" applyBorder="1" applyAlignment="1">
      <alignment horizontal="center" vertical="center"/>
    </xf>
    <xf numFmtId="0" fontId="39" fillId="0" borderId="20" xfId="73" applyFont="1" applyBorder="1" applyAlignment="1">
      <alignment horizontal="left" vertical="center"/>
    </xf>
    <xf numFmtId="0" fontId="39" fillId="0" borderId="33" xfId="135" applyFont="1" applyBorder="1" applyAlignment="1">
      <alignment horizontal="center" vertical="center"/>
    </xf>
    <xf numFmtId="0" fontId="42" fillId="24" borderId="13" xfId="73" applyFont="1" applyFill="1" applyBorder="1" applyAlignment="1">
      <alignment horizontal="right" vertical="center"/>
    </xf>
    <xf numFmtId="0" fontId="42" fillId="24" borderId="14" xfId="73" applyFont="1" applyFill="1" applyBorder="1" applyAlignment="1">
      <alignment horizontal="right" vertical="center"/>
    </xf>
    <xf numFmtId="0" fontId="42" fillId="24" borderId="24" xfId="73" applyFont="1" applyFill="1" applyBorder="1" applyAlignment="1">
      <alignment horizontal="right" vertical="center"/>
    </xf>
    <xf numFmtId="187" fontId="42" fillId="24" borderId="15" xfId="73" applyNumberFormat="1" applyFont="1" applyFill="1" applyBorder="1" applyAlignment="1">
      <alignment vertical="center"/>
    </xf>
    <xf numFmtId="0" fontId="42" fillId="24" borderId="57" xfId="73" applyFont="1" applyFill="1" applyBorder="1" applyAlignment="1">
      <alignment horizontal="center" vertical="center"/>
    </xf>
    <xf numFmtId="4" fontId="39" fillId="0" borderId="20" xfId="39" applyNumberFormat="1" applyFont="1" applyBorder="1" applyAlignment="1">
      <alignment horizontal="center" vertical="center" wrapText="1"/>
    </xf>
    <xf numFmtId="49" fontId="42" fillId="0" borderId="0" xfId="131" applyNumberFormat="1" applyFont="1" applyAlignment="1">
      <alignment horizontal="center" vertical="center"/>
    </xf>
    <xf numFmtId="0" fontId="42" fillId="0" borderId="22" xfId="128" applyFont="1" applyBorder="1" applyAlignment="1">
      <alignment horizontal="center" vertical="center"/>
    </xf>
    <xf numFmtId="181" fontId="39" fillId="0" borderId="22" xfId="129" applyNumberFormat="1" applyFont="1" applyBorder="1" applyAlignment="1">
      <alignment horizontal="center" vertical="center"/>
    </xf>
    <xf numFmtId="0" fontId="39" fillId="0" borderId="21" xfId="128" applyFont="1" applyBorder="1" applyAlignment="1">
      <alignment horizontal="center" vertical="center"/>
    </xf>
    <xf numFmtId="181" fontId="42" fillId="0" borderId="31" xfId="129" applyNumberFormat="1" applyFont="1" applyBorder="1" applyAlignment="1">
      <alignment horizontal="center" vertical="center"/>
    </xf>
    <xf numFmtId="2" fontId="39" fillId="0" borderId="0" xfId="128" applyNumberFormat="1" applyFont="1" applyAlignment="1">
      <alignment horizontal="center"/>
    </xf>
    <xf numFmtId="202" fontId="50" fillId="0" borderId="29" xfId="0" applyNumberFormat="1" applyFont="1" applyBorder="1" applyAlignment="1">
      <alignment horizontal="center" vertical="center" wrapText="1"/>
    </xf>
    <xf numFmtId="0" fontId="50" fillId="28" borderId="29" xfId="0" applyFont="1" applyFill="1" applyBorder="1" applyAlignment="1">
      <alignment horizontal="center" vertical="center" wrapText="1"/>
    </xf>
    <xf numFmtId="0" fontId="39" fillId="28" borderId="29" xfId="0" applyFont="1" applyFill="1" applyBorder="1" applyAlignment="1">
      <alignment vertical="center" wrapText="1"/>
    </xf>
    <xf numFmtId="0" fontId="50" fillId="28" borderId="29" xfId="0" applyFont="1" applyFill="1" applyBorder="1" applyAlignment="1">
      <alignment horizontal="center" vertical="center"/>
    </xf>
    <xf numFmtId="44" fontId="50" fillId="28" borderId="29" xfId="255" applyFont="1" applyFill="1" applyBorder="1" applyAlignment="1">
      <alignment horizontal="right" vertical="center" wrapText="1"/>
    </xf>
    <xf numFmtId="44" fontId="50" fillId="28" borderId="35" xfId="255" applyFont="1" applyFill="1" applyBorder="1" applyAlignment="1">
      <alignment horizontal="right" vertical="center" wrapText="1"/>
    </xf>
    <xf numFmtId="202" fontId="50" fillId="0" borderId="18" xfId="0" applyNumberFormat="1" applyFont="1" applyBorder="1" applyAlignment="1">
      <alignment horizontal="center" vertical="center" wrapText="1"/>
    </xf>
    <xf numFmtId="2" fontId="50" fillId="28" borderId="18" xfId="0" applyNumberFormat="1" applyFont="1" applyFill="1" applyBorder="1" applyAlignment="1">
      <alignment horizontal="center" vertical="center" wrapText="1"/>
    </xf>
    <xf numFmtId="0" fontId="39" fillId="28" borderId="18" xfId="0" applyFont="1" applyFill="1" applyBorder="1" applyAlignment="1">
      <alignment vertical="center" wrapText="1"/>
    </xf>
    <xf numFmtId="0" fontId="50" fillId="28" borderId="18" xfId="0" applyFont="1" applyFill="1" applyBorder="1" applyAlignment="1">
      <alignment horizontal="center" vertical="center"/>
    </xf>
    <xf numFmtId="44" fontId="50" fillId="28" borderId="18" xfId="255" applyFont="1" applyFill="1" applyBorder="1" applyAlignment="1">
      <alignment horizontal="right" vertical="center" wrapText="1"/>
    </xf>
    <xf numFmtId="44" fontId="50" fillId="28" borderId="30" xfId="255" applyFont="1" applyFill="1" applyBorder="1" applyAlignment="1">
      <alignment horizontal="right" vertical="center" wrapText="1"/>
    </xf>
    <xf numFmtId="2" fontId="50" fillId="0" borderId="18" xfId="0" applyNumberFormat="1" applyFont="1" applyBorder="1" applyAlignment="1">
      <alignment horizontal="center" vertical="center" wrapText="1"/>
    </xf>
    <xf numFmtId="0" fontId="39" fillId="0" borderId="18" xfId="0" applyFont="1" applyBorder="1" applyAlignment="1">
      <alignment vertical="center" wrapText="1"/>
    </xf>
    <xf numFmtId="44" fontId="50" fillId="0" borderId="18" xfId="255" applyFont="1" applyFill="1" applyBorder="1" applyAlignment="1">
      <alignment horizontal="right" vertical="center" wrapText="1"/>
    </xf>
    <xf numFmtId="0" fontId="50" fillId="0" borderId="18" xfId="0" applyFont="1" applyBorder="1" applyAlignment="1">
      <alignment horizontal="center" vertical="center" wrapText="1"/>
    </xf>
    <xf numFmtId="0" fontId="50" fillId="0" borderId="18" xfId="0" applyFont="1" applyBorder="1" applyAlignment="1">
      <alignment vertical="center" wrapText="1"/>
    </xf>
    <xf numFmtId="0" fontId="50" fillId="0" borderId="29" xfId="0" applyFont="1" applyBorder="1" applyAlignment="1">
      <alignment vertical="center" wrapText="1"/>
    </xf>
    <xf numFmtId="0" fontId="50" fillId="28" borderId="18" xfId="0" applyFont="1" applyFill="1" applyBorder="1" applyAlignment="1">
      <alignment horizontal="center" vertical="center" wrapText="1"/>
    </xf>
    <xf numFmtId="0" fontId="39" fillId="28" borderId="29" xfId="0" applyFont="1" applyFill="1" applyBorder="1" applyAlignment="1">
      <alignment horizontal="center" vertical="center"/>
    </xf>
    <xf numFmtId="0" fontId="50" fillId="28" borderId="18" xfId="0" applyFont="1" applyFill="1" applyBorder="1" applyAlignment="1">
      <alignment vertical="center" wrapText="1"/>
    </xf>
    <xf numFmtId="0" fontId="39" fillId="28" borderId="18" xfId="0" applyFont="1" applyFill="1" applyBorder="1" applyAlignment="1">
      <alignment horizontal="center" vertical="center"/>
    </xf>
    <xf numFmtId="0" fontId="50" fillId="0" borderId="29" xfId="0" applyFont="1" applyBorder="1" applyAlignment="1">
      <alignment horizontal="center" vertical="center"/>
    </xf>
    <xf numFmtId="0" fontId="50" fillId="0" borderId="18" xfId="0" applyFont="1" applyBorder="1" applyAlignment="1">
      <alignment horizontal="center" vertical="center"/>
    </xf>
    <xf numFmtId="202" fontId="50" fillId="28" borderId="29" xfId="0" applyNumberFormat="1" applyFont="1" applyFill="1" applyBorder="1" applyAlignment="1">
      <alignment horizontal="center" vertical="center" wrapText="1"/>
    </xf>
    <xf numFmtId="202" fontId="50" fillId="28" borderId="18" xfId="0" applyNumberFormat="1" applyFont="1" applyFill="1" applyBorder="1" applyAlignment="1">
      <alignment horizontal="center" vertical="center" wrapText="1"/>
    </xf>
    <xf numFmtId="2" fontId="50" fillId="28" borderId="29" xfId="0" applyNumberFormat="1" applyFont="1" applyFill="1" applyBorder="1" applyAlignment="1">
      <alignment horizontal="center" vertical="center" wrapText="1"/>
    </xf>
    <xf numFmtId="0" fontId="50" fillId="28" borderId="29" xfId="0" applyFont="1" applyFill="1" applyBorder="1" applyAlignment="1">
      <alignment vertical="center" wrapText="1"/>
    </xf>
    <xf numFmtId="202" fontId="39" fillId="0" borderId="18" xfId="0" applyNumberFormat="1" applyFont="1" applyBorder="1" applyAlignment="1">
      <alignment horizontal="center" vertical="center" wrapText="1"/>
    </xf>
    <xf numFmtId="2" fontId="39" fillId="0" borderId="18" xfId="0" applyNumberFormat="1" applyFont="1" applyBorder="1" applyAlignment="1">
      <alignment horizontal="center" vertical="center" wrapText="1"/>
    </xf>
    <xf numFmtId="0" fontId="39" fillId="25" borderId="18" xfId="0" applyFont="1" applyFill="1" applyBorder="1" applyAlignment="1">
      <alignment vertical="center" wrapText="1"/>
    </xf>
    <xf numFmtId="0" fontId="39" fillId="25" borderId="18" xfId="0" applyFont="1" applyFill="1" applyBorder="1" applyAlignment="1">
      <alignment horizontal="center" vertical="center"/>
    </xf>
    <xf numFmtId="3" fontId="39" fillId="25" borderId="18" xfId="0" applyNumberFormat="1" applyFont="1" applyFill="1" applyBorder="1" applyAlignment="1">
      <alignment horizontal="right" vertical="center" wrapText="1"/>
    </xf>
    <xf numFmtId="0" fontId="39" fillId="0" borderId="18" xfId="0" applyFont="1" applyBorder="1" applyAlignment="1">
      <alignment horizontal="center" vertical="center" wrapText="1"/>
    </xf>
    <xf numFmtId="2" fontId="50" fillId="0" borderId="29" xfId="0" applyNumberFormat="1" applyFont="1" applyBorder="1" applyAlignment="1">
      <alignment horizontal="center" vertical="center" wrapText="1"/>
    </xf>
    <xf numFmtId="202" fontId="39" fillId="0" borderId="29" xfId="0" applyNumberFormat="1" applyFont="1" applyBorder="1" applyAlignment="1">
      <alignment horizontal="center" vertical="center" wrapText="1"/>
    </xf>
    <xf numFmtId="0" fontId="39" fillId="0" borderId="29" xfId="0" applyFont="1" applyBorder="1" applyAlignment="1">
      <alignment horizontal="center" vertical="center" wrapText="1"/>
    </xf>
    <xf numFmtId="0" fontId="39" fillId="25" borderId="29" xfId="0" applyFont="1" applyFill="1" applyBorder="1" applyAlignment="1">
      <alignment vertical="center" wrapText="1"/>
    </xf>
    <xf numFmtId="0" fontId="39" fillId="25" borderId="29" xfId="0" applyFont="1" applyFill="1" applyBorder="1" applyAlignment="1">
      <alignment horizontal="center" vertical="center"/>
    </xf>
    <xf numFmtId="3" fontId="39" fillId="25" borderId="29" xfId="0" applyNumberFormat="1" applyFont="1" applyFill="1" applyBorder="1" applyAlignment="1">
      <alignment horizontal="right" vertical="center" wrapText="1"/>
    </xf>
    <xf numFmtId="0" fontId="39" fillId="25" borderId="29" xfId="0" applyFont="1" applyFill="1" applyBorder="1" applyAlignment="1">
      <alignment horizontal="left" vertical="center" wrapText="1"/>
    </xf>
    <xf numFmtId="0" fontId="39" fillId="25" borderId="18" xfId="0" applyFont="1" applyFill="1" applyBorder="1" applyAlignment="1">
      <alignment horizontal="left" vertical="center" wrapText="1"/>
    </xf>
    <xf numFmtId="4" fontId="39" fillId="25" borderId="18" xfId="0" applyNumberFormat="1" applyFont="1" applyFill="1" applyBorder="1" applyAlignment="1">
      <alignment vertical="center" wrapText="1"/>
    </xf>
    <xf numFmtId="4" fontId="50" fillId="28" borderId="29" xfId="0" applyNumberFormat="1" applyFont="1" applyFill="1" applyBorder="1" applyAlignment="1">
      <alignment horizontal="center" vertical="center" wrapText="1"/>
    </xf>
    <xf numFmtId="4" fontId="50" fillId="28" borderId="18" xfId="0" applyNumberFormat="1" applyFont="1" applyFill="1" applyBorder="1" applyAlignment="1">
      <alignment horizontal="center" vertical="center" wrapText="1"/>
    </xf>
    <xf numFmtId="4" fontId="42" fillId="24" borderId="0" xfId="73" applyNumberFormat="1" applyFont="1" applyFill="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usa Posible"/>
      <sheetName val="Accidentalidad"/>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MDC-1 COLOCACION "/>
      <sheetName val="D-20 COLOCACION "/>
      <sheetName val="TRANSPORTE MEZCLA ASFALTICA"/>
      <sheetName val="Fresado"/>
      <sheetName val="EXT microagomerado"/>
      <sheetName val="Hoja5"/>
      <sheetName val="SNP7 Anclajes pasivos6j_x0000_"/>
      <sheetName val="TARIFAS MATERIALES"/>
      <sheetName val="TARIFAS EQUIPOS "/>
      <sheetName val="TARIFA SALARIOS"/>
      <sheetName val="PRES"/>
      <sheetName val="ó&gt;"/>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quot;PAGA&quot;"/>
      <sheetName val="MATERIALES Y RECURSOS"/>
      <sheetName val="ó&gt;????j0$?#???j_$?#???LÓu????"/>
      <sheetName val="CORTE DE OBRA N° 1"/>
      <sheetName val="memoria"/>
      <sheetName val="memoria 1"/>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INSUMOS"/>
      <sheetName val="EQUIPOS"/>
      <sheetName val="TRANS"/>
      <sheetName val="CUADRI"/>
      <sheetName val="EQUI"/>
      <sheetName val="Indicadores_Y_Listas4"/>
      <sheetName val="Indicadores_Y_Listas"/>
      <sheetName val="Indicadores_Y_Listas1"/>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row r="2">
          <cell r="A2">
            <v>0</v>
          </cell>
        </row>
      </sheetData>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sheetData sheetId="1118">
        <row r="2">
          <cell r="A2">
            <v>0</v>
          </cell>
        </row>
      </sheetData>
      <sheetData sheetId="1119"/>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sheetData sheetId="1166">
        <row r="2">
          <cell r="A2">
            <v>0</v>
          </cell>
        </row>
      </sheetData>
      <sheetData sheetId="1167"/>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sheetData sheetId="1178">
        <row r="2">
          <cell r="A2">
            <v>0</v>
          </cell>
        </row>
      </sheetData>
      <sheetData sheetId="1179"/>
      <sheetData sheetId="1180"/>
      <sheetData sheetId="1181">
        <row r="2">
          <cell r="A2">
            <v>0</v>
          </cell>
        </row>
      </sheetData>
      <sheetData sheetId="1182">
        <row r="2">
          <cell r="A2">
            <v>0</v>
          </cell>
        </row>
      </sheetData>
      <sheetData sheetId="1183"/>
      <sheetData sheetId="1184"/>
      <sheetData sheetId="1185"/>
      <sheetData sheetId="1186"/>
      <sheetData sheetId="1187"/>
      <sheetData sheetId="1188"/>
      <sheetData sheetId="1189"/>
      <sheetData sheetId="1190"/>
      <sheetData sheetId="1191"/>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sheetData sheetId="1314"/>
      <sheetData sheetId="1315">
        <row r="5">
          <cell r="B5" t="str">
            <v>T1</v>
          </cell>
        </row>
      </sheetData>
      <sheetData sheetId="1316">
        <row r="2">
          <cell r="B2">
            <v>100</v>
          </cell>
        </row>
      </sheetData>
      <sheetData sheetId="1317">
        <row r="2">
          <cell r="A2">
            <v>0</v>
          </cell>
        </row>
      </sheetData>
      <sheetData sheetId="1318">
        <row r="2">
          <cell r="A2">
            <v>0</v>
          </cell>
        </row>
      </sheetData>
      <sheetData sheetId="1319">
        <row r="5">
          <cell r="B5" t="str">
            <v>T1</v>
          </cell>
        </row>
      </sheetData>
      <sheetData sheetId="1320">
        <row r="2">
          <cell r="B2">
            <v>100</v>
          </cell>
        </row>
      </sheetData>
      <sheetData sheetId="1321">
        <row r="2">
          <cell r="A2">
            <v>0</v>
          </cell>
        </row>
      </sheetData>
      <sheetData sheetId="1322">
        <row r="2">
          <cell r="A2">
            <v>0</v>
          </cell>
        </row>
      </sheetData>
      <sheetData sheetId="1323"/>
      <sheetData sheetId="1324"/>
      <sheetData sheetId="1325"/>
      <sheetData sheetId="1326"/>
      <sheetData sheetId="1327">
        <row r="5">
          <cell r="B5" t="str">
            <v>T1</v>
          </cell>
        </row>
      </sheetData>
      <sheetData sheetId="1328">
        <row r="2">
          <cell r="B2">
            <v>100</v>
          </cell>
        </row>
      </sheetData>
      <sheetData sheetId="1329">
        <row r="2">
          <cell r="A2">
            <v>0</v>
          </cell>
        </row>
      </sheetData>
      <sheetData sheetId="1330">
        <row r="2">
          <cell r="A2">
            <v>0</v>
          </cell>
        </row>
      </sheetData>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sheetData sheetId="1398">
        <row r="2">
          <cell r="A2">
            <v>0</v>
          </cell>
        </row>
      </sheetData>
      <sheetData sheetId="1399"/>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sheetData sheetId="1413">
        <row r="2">
          <cell r="A2">
            <v>0</v>
          </cell>
        </row>
      </sheetData>
      <sheetData sheetId="1414">
        <row r="2">
          <cell r="A2">
            <v>0</v>
          </cell>
        </row>
      </sheetData>
      <sheetData sheetId="1415"/>
      <sheetData sheetId="1416"/>
      <sheetData sheetId="1417"/>
      <sheetData sheetId="1418"/>
      <sheetData sheetId="1419"/>
      <sheetData sheetId="1420"/>
      <sheetData sheetId="1421"/>
      <sheetData sheetId="1422"/>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sheetData sheetId="1501">
        <row r="2">
          <cell r="A2">
            <v>0</v>
          </cell>
        </row>
      </sheetData>
      <sheetData sheetId="1502"/>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sheetData sheetId="1513"/>
      <sheetData sheetId="1514"/>
      <sheetData sheetId="1515"/>
      <sheetData sheetId="1516">
        <row r="2">
          <cell r="A2">
            <v>0</v>
          </cell>
        </row>
      </sheetData>
      <sheetData sheetId="1517">
        <row r="2">
          <cell r="A2">
            <v>0</v>
          </cell>
        </row>
      </sheetData>
      <sheetData sheetId="1518"/>
      <sheetData sheetId="1519"/>
      <sheetData sheetId="1520"/>
      <sheetData sheetId="1521"/>
      <sheetData sheetId="1522"/>
      <sheetData sheetId="1523"/>
      <sheetData sheetId="1524"/>
      <sheetData sheetId="1525"/>
      <sheetData sheetId="1526"/>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sheetData sheetId="1649"/>
      <sheetData sheetId="1650">
        <row r="5">
          <cell r="B5" t="str">
            <v>T1</v>
          </cell>
        </row>
      </sheetData>
      <sheetData sheetId="1651">
        <row r="2">
          <cell r="B2">
            <v>100</v>
          </cell>
        </row>
      </sheetData>
      <sheetData sheetId="1652">
        <row r="2">
          <cell r="A2">
            <v>0</v>
          </cell>
        </row>
      </sheetData>
      <sheetData sheetId="1653">
        <row r="2">
          <cell r="A2">
            <v>0</v>
          </cell>
        </row>
      </sheetData>
      <sheetData sheetId="1654">
        <row r="5">
          <cell r="B5" t="str">
            <v>T1</v>
          </cell>
        </row>
      </sheetData>
      <sheetData sheetId="1655">
        <row r="2">
          <cell r="B2">
            <v>100</v>
          </cell>
        </row>
      </sheetData>
      <sheetData sheetId="1656">
        <row r="2">
          <cell r="A2">
            <v>0</v>
          </cell>
        </row>
      </sheetData>
      <sheetData sheetId="1657">
        <row r="2">
          <cell r="A2">
            <v>0</v>
          </cell>
        </row>
      </sheetData>
      <sheetData sheetId="1658"/>
      <sheetData sheetId="1659"/>
      <sheetData sheetId="1660"/>
      <sheetData sheetId="1661"/>
      <sheetData sheetId="1662">
        <row r="5">
          <cell r="B5" t="str">
            <v>T1</v>
          </cell>
        </row>
      </sheetData>
      <sheetData sheetId="1663">
        <row r="2">
          <cell r="B2">
            <v>100</v>
          </cell>
        </row>
      </sheetData>
      <sheetData sheetId="1664">
        <row r="2">
          <cell r="A2">
            <v>0</v>
          </cell>
        </row>
      </sheetData>
      <sheetData sheetId="1665">
        <row r="2">
          <cell r="A2">
            <v>0</v>
          </cell>
        </row>
      </sheetData>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row r="2">
          <cell r="B2">
            <v>0</v>
          </cell>
        </row>
      </sheetData>
      <sheetData sheetId="1682">
        <row r="2">
          <cell r="A2">
            <v>0</v>
          </cell>
        </row>
      </sheetData>
      <sheetData sheetId="1683"/>
      <sheetData sheetId="1684">
        <row r="2">
          <cell r="A2">
            <v>0</v>
          </cell>
        </row>
      </sheetData>
      <sheetData sheetId="1685"/>
      <sheetData sheetId="1686"/>
      <sheetData sheetId="1687"/>
      <sheetData sheetId="1688"/>
      <sheetData sheetId="1689">
        <row r="2">
          <cell r="A2">
            <v>0</v>
          </cell>
        </row>
      </sheetData>
      <sheetData sheetId="1690"/>
      <sheetData sheetId="1691"/>
      <sheetData sheetId="1692"/>
      <sheetData sheetId="1693" refreshError="1"/>
      <sheetData sheetId="1694" refreshError="1"/>
      <sheetData sheetId="1695" refreshError="1"/>
      <sheetData sheetId="1696">
        <row r="2">
          <cell r="A2">
            <v>0</v>
          </cell>
        </row>
      </sheetData>
      <sheetData sheetId="1697"/>
      <sheetData sheetId="1698">
        <row r="2">
          <cell r="A2">
            <v>0</v>
          </cell>
        </row>
      </sheetData>
      <sheetData sheetId="1699"/>
      <sheetData sheetId="1700"/>
      <sheetData sheetId="170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efreshError="1"/>
      <sheetData sheetId="1708" refreshError="1"/>
      <sheetData sheetId="1709">
        <row r="2">
          <cell r="B2" t="str">
            <v>Patrimonio
neto
personal</v>
          </cell>
        </row>
      </sheetData>
      <sheetData sheetId="1710"/>
      <sheetData sheetId="1711" refreshError="1"/>
      <sheetData sheetId="1712" refreshError="1"/>
      <sheetData sheetId="1713" refreshError="1"/>
      <sheetData sheetId="1714"/>
      <sheetData sheetId="1715"/>
      <sheetData sheetId="1716"/>
      <sheetData sheetId="1717"/>
      <sheetData sheetId="1718">
        <row r="2">
          <cell r="A2" t="str">
            <v>FORMULARIO N° 4</v>
          </cell>
        </row>
      </sheetData>
      <sheetData sheetId="1719"/>
      <sheetData sheetId="1720"/>
      <sheetData sheetId="1721">
        <row r="5">
          <cell r="A5" t="str">
            <v>OFERTA ECONÓMICA DETALLADA</v>
          </cell>
        </row>
      </sheetData>
      <sheetData sheetId="1722"/>
      <sheetData sheetId="1723"/>
      <sheetData sheetId="1724"/>
      <sheetData sheetId="1725">
        <row r="2">
          <cell r="A2">
            <v>0</v>
          </cell>
        </row>
      </sheetData>
      <sheetData sheetId="1726">
        <row r="2">
          <cell r="A2">
            <v>0</v>
          </cell>
        </row>
      </sheetData>
      <sheetData sheetId="1727"/>
      <sheetData sheetId="1728"/>
      <sheetData sheetId="1729">
        <row r="2">
          <cell r="A2">
            <v>0</v>
          </cell>
        </row>
      </sheetData>
      <sheetData sheetId="1730">
        <row r="2">
          <cell r="A2">
            <v>0</v>
          </cell>
        </row>
      </sheetData>
      <sheetData sheetId="1731"/>
      <sheetData sheetId="1732"/>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sheetData sheetId="1817"/>
      <sheetData sheetId="1818">
        <row r="2">
          <cell r="A2">
            <v>0</v>
          </cell>
        </row>
      </sheetData>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row r="2">
          <cell r="A2">
            <v>0</v>
          </cell>
        </row>
      </sheetData>
      <sheetData sheetId="1841"/>
      <sheetData sheetId="1842"/>
      <sheetData sheetId="1843"/>
      <sheetData sheetId="1844"/>
      <sheetData sheetId="1845"/>
      <sheetData sheetId="1846"/>
      <sheetData sheetId="1847"/>
      <sheetData sheetId="1848"/>
      <sheetData sheetId="1849"/>
      <sheetData sheetId="1850"/>
      <sheetData sheetId="1851">
        <row r="2">
          <cell r="A2">
            <v>0</v>
          </cell>
        </row>
      </sheetData>
      <sheetData sheetId="1852"/>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sheetData sheetId="1957"/>
      <sheetData sheetId="1958">
        <row r="2">
          <cell r="A2">
            <v>0</v>
          </cell>
        </row>
      </sheetData>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row r="2">
          <cell r="A2">
            <v>0</v>
          </cell>
        </row>
      </sheetData>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ow r="2">
          <cell r="A2">
            <v>0</v>
          </cell>
        </row>
      </sheetData>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sheetData sheetId="2553"/>
      <sheetData sheetId="2554">
        <row r="2">
          <cell r="A2">
            <v>0</v>
          </cell>
        </row>
      </sheetData>
      <sheetData sheetId="2555"/>
      <sheetData sheetId="2556"/>
      <sheetData sheetId="2557"/>
      <sheetData sheetId="2558"/>
      <sheetData sheetId="2559"/>
      <sheetData sheetId="2560"/>
      <sheetData sheetId="2561"/>
      <sheetData sheetId="2562"/>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sheetData sheetId="2626"/>
      <sheetData sheetId="2627"/>
      <sheetData sheetId="2628"/>
      <sheetData sheetId="2629"/>
      <sheetData sheetId="2630"/>
      <sheetData sheetId="2631"/>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refreshError="1"/>
      <sheetData sheetId="2695" refreshError="1"/>
      <sheetData sheetId="2696" refreshError="1"/>
      <sheetData sheetId="2697" refreshError="1"/>
      <sheetData sheetId="2698" refreshError="1"/>
      <sheetData sheetId="2699"/>
      <sheetData sheetId="2700"/>
      <sheetData sheetId="2701"/>
      <sheetData sheetId="2702"/>
      <sheetData sheetId="2703"/>
      <sheetData sheetId="2704">
        <row r="2">
          <cell r="A2">
            <v>0</v>
          </cell>
        </row>
      </sheetData>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sheetData sheetId="2747"/>
      <sheetData sheetId="2748">
        <row r="2">
          <cell r="A2">
            <v>0</v>
          </cell>
        </row>
      </sheetData>
      <sheetData sheetId="2749"/>
      <sheetData sheetId="2750"/>
      <sheetData sheetId="2751"/>
      <sheetData sheetId="2752"/>
      <sheetData sheetId="2753"/>
      <sheetData sheetId="2754"/>
      <sheetData sheetId="2755"/>
      <sheetData sheetId="2756"/>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sheetData sheetId="2820"/>
      <sheetData sheetId="2821"/>
      <sheetData sheetId="2822"/>
      <sheetData sheetId="2823"/>
      <sheetData sheetId="2824"/>
      <sheetData sheetId="2825"/>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sheetData sheetId="2841"/>
      <sheetData sheetId="2842"/>
      <sheetData sheetId="2843"/>
      <sheetData sheetId="2844"/>
      <sheetData sheetId="2845">
        <row r="2">
          <cell r="A2">
            <v>0</v>
          </cell>
        </row>
      </sheetData>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row r="2">
          <cell r="A2">
            <v>0</v>
          </cell>
        </row>
      </sheetData>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sheetData sheetId="3073"/>
      <sheetData sheetId="3074">
        <row r="2">
          <cell r="A2">
            <v>0</v>
          </cell>
        </row>
      </sheetData>
      <sheetData sheetId="3075"/>
      <sheetData sheetId="3076"/>
      <sheetData sheetId="3077"/>
      <sheetData sheetId="3078"/>
      <sheetData sheetId="3079"/>
      <sheetData sheetId="3080"/>
      <sheetData sheetId="3081"/>
      <sheetData sheetId="3082"/>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sheetData sheetId="3146"/>
      <sheetData sheetId="3147"/>
      <sheetData sheetId="3148"/>
      <sheetData sheetId="3149"/>
      <sheetData sheetId="3150"/>
      <sheetData sheetId="3151"/>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row r="2">
          <cell r="A2">
            <v>0</v>
          </cell>
        </row>
      </sheetData>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row r="2">
          <cell r="A2">
            <v>0</v>
          </cell>
        </row>
      </sheetData>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sheetData sheetId="3443"/>
      <sheetData sheetId="3444">
        <row r="2">
          <cell r="A2">
            <v>0</v>
          </cell>
        </row>
      </sheetData>
      <sheetData sheetId="3445"/>
      <sheetData sheetId="3446"/>
      <sheetData sheetId="3447"/>
      <sheetData sheetId="3448"/>
      <sheetData sheetId="3449"/>
      <sheetData sheetId="3450"/>
      <sheetData sheetId="3451"/>
      <sheetData sheetId="3452"/>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sheetData sheetId="3516"/>
      <sheetData sheetId="3517"/>
      <sheetData sheetId="3518"/>
      <sheetData sheetId="3519"/>
      <sheetData sheetId="3520"/>
      <sheetData sheetId="3521"/>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row r="2">
          <cell r="A2">
            <v>0</v>
          </cell>
        </row>
      </sheetData>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row r="2">
          <cell r="A2">
            <v>0</v>
          </cell>
        </row>
      </sheetData>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sheetData sheetId="3813"/>
      <sheetData sheetId="3814">
        <row r="2">
          <cell r="A2">
            <v>0</v>
          </cell>
        </row>
      </sheetData>
      <sheetData sheetId="3815"/>
      <sheetData sheetId="3816"/>
      <sheetData sheetId="3817"/>
      <sheetData sheetId="3818"/>
      <sheetData sheetId="3819"/>
      <sheetData sheetId="3820"/>
      <sheetData sheetId="3821"/>
      <sheetData sheetId="3822"/>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sheetData sheetId="3886"/>
      <sheetData sheetId="3887"/>
      <sheetData sheetId="3888"/>
      <sheetData sheetId="3889"/>
      <sheetData sheetId="3890"/>
      <sheetData sheetId="3891"/>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row r="2">
          <cell r="A2">
            <v>0</v>
          </cell>
        </row>
      </sheetData>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row r="2">
          <cell r="A2">
            <v>0</v>
          </cell>
        </row>
      </sheetData>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row r="2">
          <cell r="A2">
            <v>0</v>
          </cell>
        </row>
      </sheetData>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row r="2">
          <cell r="A2">
            <v>0</v>
          </cell>
        </row>
      </sheetData>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sheetData sheetId="4738"/>
      <sheetData sheetId="4739">
        <row r="2">
          <cell r="A2">
            <v>0</v>
          </cell>
        </row>
      </sheetData>
      <sheetData sheetId="4740"/>
      <sheetData sheetId="4741"/>
      <sheetData sheetId="4742"/>
      <sheetData sheetId="4743"/>
      <sheetData sheetId="4744"/>
      <sheetData sheetId="4745"/>
      <sheetData sheetId="4746"/>
      <sheetData sheetId="4747"/>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sheetData sheetId="4811"/>
      <sheetData sheetId="4812"/>
      <sheetData sheetId="4813"/>
      <sheetData sheetId="4814"/>
      <sheetData sheetId="4815"/>
      <sheetData sheetId="4816"/>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row r="2">
          <cell r="A2">
            <v>0</v>
          </cell>
        </row>
      </sheetData>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row r="2">
          <cell r="A2">
            <v>0</v>
          </cell>
        </row>
      </sheetData>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row r="2">
          <cell r="A2">
            <v>0</v>
          </cell>
        </row>
      </sheetData>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sheetData sheetId="5293"/>
      <sheetData sheetId="5294">
        <row r="2">
          <cell r="A2">
            <v>0</v>
          </cell>
        </row>
      </sheetData>
      <sheetData sheetId="5295"/>
      <sheetData sheetId="5296"/>
      <sheetData sheetId="5297"/>
      <sheetData sheetId="5298"/>
      <sheetData sheetId="5299"/>
      <sheetData sheetId="5300"/>
      <sheetData sheetId="5301"/>
      <sheetData sheetId="5302"/>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sheetData sheetId="5366"/>
      <sheetData sheetId="5367"/>
      <sheetData sheetId="5368"/>
      <sheetData sheetId="5369"/>
      <sheetData sheetId="5370"/>
      <sheetData sheetId="5371"/>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efreshError="1"/>
      <sheetData sheetId="5436">
        <row r="2">
          <cell r="B2">
            <v>0</v>
          </cell>
        </row>
      </sheetData>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EQUIPOS"/>
      <sheetName val="MANO DE OBRA"/>
      <sheetName val="TRANSPORTE"/>
      <sheetName val="_aCCIDENTES_DE_1995___1996_xl_4"/>
      <sheetName val="//ccefici"/>
      <sheetName val="//d.docs.live.net/a  aaInformac"/>
      <sheetName val="_aCCIDENTES_DE_1995___1996_xl_3"/>
      <sheetName val="_aCCIDENTES_DE_1995___1996_xl_2"/>
      <sheetName val="precios-básicos2002"/>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_aCCIDENTES_DE_1995___1996_xl_5"/>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_aCCIDENTES_DE_1995___1996_xl_6"/>
      <sheetName val="_aCCIDENTES_DE_1995___1996_xl_7"/>
      <sheetName val="aCCIDENTES_DE_1995_-_199638"/>
      <sheetName val="aCCIDENTES_DE_1995_-_1996_xls15"/>
      <sheetName val="SUB_APU4"/>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Users\rosalym\Desktop\BALANCE "/>
      <sheetName val="HISTORICOS FUEL OIL EXP"/>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5"/>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Hoja2"/>
      <sheetName val="Tabla CONPES 3714"/>
      <sheetName val="gp05"/>
      <sheetName val="GP06"/>
      <sheetName val="_aCCIDENTES_DE_1995___1996_x_18"/>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DICE"/>
      <sheetName val="AC2-AG96"/>
      <sheetName val="MATERIAL"/>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aactividad"/>
      <sheetName val="DUB-823"/>
      <sheetName val="GPI 526"/>
      <sheetName val="SKJ452"/>
      <sheetName val="ITA878"/>
      <sheetName val="AEA-944"/>
      <sheetName val="XXJ617"/>
      <sheetName val="SNG_855"/>
      <sheetName val="VEA 374"/>
      <sheetName val="HFB024"/>
      <sheetName val="PAJ825"/>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REQUISITOS INF INTERVENTORÍA"/>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ESTADO_VÍA-CRIT_TECNICO"/>
      <sheetName val="EMPRESA"/>
      <sheetName val="Dólar"/>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_aCCIDENTES_DE_1995___1996_x_82"/>
      <sheetName val="_aCCIDENTES_DE_1995___1996_x_81"/>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PU (2)"/>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aCCIDENTES%2520DE%25201995%2520"/>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CRONOGRAMA INICIAL"/>
      <sheetName val="informe sem no.1"/>
      <sheetName val="informe sem no.2"/>
      <sheetName val="informe sem no.3"/>
      <sheetName val="informe sem no.4"/>
      <sheetName val="REPROGRAMACION 2"/>
      <sheetName val="lista-precio-mat-equipos"/>
      <sheetName val="rendimiento"/>
      <sheetName val="EST2"/>
      <sheetName val="_aCCIDENTES_DE_1995___1996__10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_aCCIDENTES_DE_1995___1996__101"/>
      <sheetName val="_aCCIDENTES_DE_1995___1996__103"/>
      <sheetName val="APU"/>
      <sheetName val="ARBOL DE PROBLEMAS final"/>
      <sheetName val="IDENTIFICACION DEL PROBLEMA fin"/>
      <sheetName val="OBJETIVOS FINALES"/>
      <sheetName val="ESTRUCTURA DE PROYECTO"/>
      <sheetName val="OBJETIVOS ESPECIFICOS final"/>
      <sheetName val="Res_616"/>
      <sheetName val="\\B1FE7578\aCCIDENTES DE 1995 -"/>
      <sheetName val="PRECIOS"/>
      <sheetName val="LISTADO_"/>
      <sheetName val="M_O_"/>
      <sheetName val="ACTA_No_1_"/>
      <sheetName val="ACTA_No_5"/>
      <sheetName val="ACTA_MAYORES_-_GENER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_ACTA_FINAL_+_MODIFICATORIA_"/>
      <sheetName val="GPI_526"/>
      <sheetName val="VEA_374"/>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_Users_USUARIO_Downloads_a  aaI"/>
      <sheetName val="_Users_HP_AppData_Local_Microso"/>
      <sheetName val="ESTADO_VÍA-CRIT_TECNICO1"/>
      <sheetName val="MANO_DE_OBRA1"/>
      <sheetName val="CRONOGRAMA_INICIAL"/>
      <sheetName val="informe_sem_no_1"/>
      <sheetName val="informe_sem_no_2"/>
      <sheetName val="informe_sem_no_3"/>
      <sheetName val="informe_sem_no_4"/>
      <sheetName val="REPROGRAMACION_2"/>
      <sheetName val="\E\Documents_and_Settings\Pe"/>
      <sheetName val="\C\E\Documents_and_Setting"/>
      <sheetName val="//d_docs_live_net/a__aaInforma1"/>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ANALISIS_RESUMIDOS"/>
      <sheetName val="\\Gabrielaapabone\d_copias\a__a"/>
      <sheetName val="REQUISITOS_INF_INTERVENTORÍA"/>
      <sheetName val="\Users\rosalym\Desktop\BALANCE_"/>
      <sheetName val="aCCIDENTES_DE_1995_-_199647"/>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sistema proteccion a tierra equ"/>
      <sheetName val="Par_Dise"/>
      <sheetName val="Item"/>
      <sheetName val="_aCCIDENTES_DE_1995___1996__105"/>
      <sheetName val="_aCCIDENTES_DE_1995___1996__104"/>
      <sheetName val="_aCCIDENTES_DE_1995___1996__106"/>
      <sheetName val="ESTADO_VÍA-CRIT_TECNICO3"/>
      <sheetName val="Lista_obra3"/>
      <sheetName val="\Mini_HP_Enero_2015\Proyectos_3"/>
      <sheetName val="\Volumes\USB_PIOLIN\Escritorio3"/>
      <sheetName val="\\Sistemas_serv1\xx\Documents_3"/>
      <sheetName val="ESTADO_VÍA-CRIT_TECNICO4"/>
      <sheetName val="Lista_obra4"/>
      <sheetName val="\Mini_HP_Enero_2015\Proyectos_4"/>
      <sheetName val="\Volumes\USB_PIOLIN\Escritorio4"/>
      <sheetName val="\\Sistemas_serv1\xx\Documents_4"/>
      <sheetName val="ESTADO_VÍA-CRIT_TECNICO5"/>
      <sheetName val="Lista_obra5"/>
      <sheetName val="\Mini_HP_Enero_2015\Proyectos_5"/>
      <sheetName val="\Volumes\USB_PIOLIN\Escritorio5"/>
      <sheetName val="\\Sistemas_serv1\xx\Documents_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Insu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sheetData sheetId="338"/>
      <sheetData sheetId="339" refreshError="1"/>
      <sheetData sheetId="340"/>
      <sheetData sheetId="341"/>
      <sheetData sheetId="342" refreshError="1"/>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refreshError="1"/>
      <sheetData sheetId="916" refreshError="1"/>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refreshError="1"/>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refreshError="1"/>
      <sheetData sheetId="1107"/>
      <sheetData sheetId="1108" refreshError="1"/>
      <sheetData sheetId="1109"/>
      <sheetData sheetId="1110" refreshError="1"/>
      <sheetData sheetId="1111" refreshError="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sheetData sheetId="1125"/>
      <sheetData sheetId="1126"/>
      <sheetData sheetId="1127" refreshError="1"/>
      <sheetData sheetId="1128" refreshError="1"/>
      <sheetData sheetId="1129" refreshError="1"/>
      <sheetData sheetId="1130" refreshError="1"/>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refreshError="1"/>
      <sheetData sheetId="1223"/>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sheetData sheetId="1699"/>
      <sheetData sheetId="1700"/>
      <sheetData sheetId="1701"/>
      <sheetData sheetId="1702"/>
      <sheetData sheetId="1703" refreshError="1"/>
      <sheetData sheetId="1704"/>
      <sheetData sheetId="1705"/>
      <sheetData sheetId="1706"/>
      <sheetData sheetId="1707"/>
      <sheetData sheetId="1708"/>
      <sheetData sheetId="1709"/>
      <sheetData sheetId="1710"/>
      <sheetData sheetId="1711"/>
      <sheetData sheetId="1712"/>
      <sheetData sheetId="1713"/>
      <sheetData sheetId="1714"/>
      <sheetData sheetId="1715" refreshError="1"/>
      <sheetData sheetId="1716" refreshError="1"/>
      <sheetData sheetId="1717" refreshError="1"/>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refreshError="1"/>
      <sheetData sheetId="2392"/>
      <sheetData sheetId="2393"/>
      <sheetData sheetId="2394"/>
      <sheetData sheetId="2395"/>
      <sheetData sheetId="2396"/>
      <sheetData sheetId="2397"/>
      <sheetData sheetId="2398" refreshError="1"/>
      <sheetData sheetId="2399" refreshError="1"/>
      <sheetData sheetId="2400" refreshError="1"/>
      <sheetData sheetId="2401" refreshError="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refreshError="1"/>
      <sheetData sheetId="2439" refreshError="1"/>
      <sheetData sheetId="2440" refreshError="1"/>
      <sheetData sheetId="2441"/>
      <sheetData sheetId="2442"/>
      <sheetData sheetId="2443"/>
      <sheetData sheetId="2444"/>
      <sheetData sheetId="2445"/>
      <sheetData sheetId="2446" refreshError="1"/>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refreshError="1"/>
      <sheetData sheetId="2705" refreshError="1"/>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refreshError="1"/>
      <sheetData sheetId="3206" refreshError="1"/>
      <sheetData sheetId="3207" refreshError="1"/>
      <sheetData sheetId="3208" refreshError="1"/>
      <sheetData sheetId="3209" refreshError="1"/>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_DE_1995_-_1996"/>
      <sheetName val="aCCIDENTES_DE_1995_-_1996_xls"/>
      <sheetName val="ACTA_DE_MODIFICACION__(2)"/>
      <sheetName val="\a__aaInformación_GRUPO_4\A_MIn"/>
      <sheetName val="aCCIDENTES_DE_1995_-_19961"/>
      <sheetName val="Datos Básicos"/>
      <sheetName val="SALARIOS"/>
      <sheetName val="SUB APU"/>
      <sheetName val="INV"/>
      <sheetName val="AASHTO"/>
      <sheetName val="PESOS"/>
      <sheetName val="Formulario N° 4"/>
      <sheetName val="EQUIPO"/>
      <sheetName val="[aCCIDENTES DE 1995 - 1996.xl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sheetData sheetId="452"/>
      <sheetData sheetId="453" refreshError="1"/>
      <sheetData sheetId="454" refreshError="1"/>
      <sheetData sheetId="455" refreshError="1"/>
      <sheetData sheetId="456" refreshError="1"/>
      <sheetData sheetId="45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CCIDENTES_DE_1995___1996_xl_3"/>
      <sheetName val="_aCCIDENTES_DE_1995___1996_xl_2"/>
      <sheetName val="0."/>
      <sheetName val="Base_Mater"/>
      <sheetName val="20."/>
      <sheetName val="17."/>
      <sheetName val="11."/>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DUB-823"/>
      <sheetName val="GPI 526"/>
      <sheetName val="SKJ452"/>
      <sheetName val="ITA878"/>
      <sheetName val="AEA-944"/>
      <sheetName val="XXJ617"/>
      <sheetName val="SNG_855"/>
      <sheetName val="VEA 374"/>
      <sheetName val="HFB024"/>
      <sheetName val="PAJ825"/>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REQUISITOS INF INTERVENTORÍA"/>
      <sheetName val="\\Gabrielaapabone\d copias\a  a"/>
      <sheetName val="PU (2)"/>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 P. U."/>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ccefici"/>
      <sheetName val="ACTA No.1 "/>
      <sheetName val="INST"/>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aCCIDENTES%2520DE%25201995%2520"/>
      <sheetName val="APU"/>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efreshError="1"/>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refreshError="1"/>
      <sheetData sheetId="671" refreshError="1"/>
      <sheetData sheetId="672" refreshError="1"/>
      <sheetData sheetId="673" refreshError="1"/>
      <sheetData sheetId="674"/>
      <sheetData sheetId="675"/>
      <sheetData sheetId="676"/>
      <sheetData sheetId="677" refreshError="1"/>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sheetData sheetId="804"/>
      <sheetData sheetId="805"/>
      <sheetData sheetId="806"/>
      <sheetData sheetId="807"/>
      <sheetData sheetId="808"/>
      <sheetData sheetId="809"/>
      <sheetData sheetId="810"/>
      <sheetData sheetId="811"/>
      <sheetData sheetId="812"/>
      <sheetData sheetId="813" refreshError="1"/>
      <sheetData sheetId="814"/>
      <sheetData sheetId="815"/>
      <sheetData sheetId="816" refreshError="1"/>
      <sheetData sheetId="817" refreshError="1"/>
      <sheetData sheetId="818" refreshError="1"/>
      <sheetData sheetId="819" refreshError="1"/>
      <sheetData sheetId="820" refreshError="1"/>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refreshError="1"/>
      <sheetData sheetId="854" refreshError="1"/>
      <sheetData sheetId="855"/>
      <sheetData sheetId="856" refreshError="1"/>
      <sheetData sheetId="857" refreshError="1"/>
      <sheetData sheetId="858" refreshError="1"/>
      <sheetData sheetId="859" refreshError="1"/>
      <sheetData sheetId="860" refreshError="1"/>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refreshError="1"/>
      <sheetData sheetId="1117" refreshError="1"/>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efreshError="1"/>
      <sheetData sheetId="1165"/>
      <sheetData sheetId="1166"/>
      <sheetData sheetId="1167"/>
      <sheetData sheetId="1168"/>
      <sheetData sheetId="1169"/>
      <sheetData sheetId="1170"/>
      <sheetData sheetId="1171"/>
      <sheetData sheetId="1172"/>
      <sheetData sheetId="1173"/>
      <sheetData sheetId="1174"/>
      <sheetData sheetId="1175"/>
      <sheetData sheetId="1176" refreshError="1"/>
      <sheetData sheetId="1177" refreshError="1"/>
      <sheetData sheetId="1178" refreshError="1"/>
      <sheetData sheetId="1179" refreshError="1"/>
      <sheetData sheetId="1180" refreshError="1"/>
      <sheetData sheetId="1181" refreshError="1"/>
      <sheetData sheetId="1182" refreshError="1"/>
      <sheetData sheetId="1183"/>
      <sheetData sheetId="1184"/>
      <sheetData sheetId="1185" refreshError="1"/>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refreshError="1"/>
      <sheetData sheetId="1289" refreshError="1"/>
      <sheetData sheetId="1290" refreshError="1"/>
      <sheetData sheetId="129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sheetData sheetId="1317"/>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refreshError="1"/>
      <sheetData sheetId="1366" refreshError="1"/>
      <sheetData sheetId="1367" refreshError="1"/>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refreshError="1"/>
      <sheetData sheetId="2342" refreshError="1"/>
      <sheetData sheetId="2343" refreshError="1"/>
      <sheetData sheetId="2344" refreshError="1"/>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Users\USUARIO\Downloads\MANTEN"/>
      <sheetName val="INDICMICROEMP"/>
      <sheetName val="INDICE"/>
      <sheetName val="[a  aaInformación]__cceficien_4"/>
      <sheetName val="[a  aaInformación]__cceficien_3"/>
      <sheetName val="[a  aaInformación]//cceficiente"/>
      <sheetName val="[a  aaInformación]__cceficien_2"/>
      <sheetName val="Fornato 6"/>
      <sheetName val="\G\I\MANTENIMIENTO RUTA 1001_MA"/>
      <sheetName val="\D\MANTENIMIENTO RUTA 1001_MARZ"/>
      <sheetName val="\G\D\MANTENIMIENTO RUTA 1001_MA"/>
      <sheetName val="Datos"/>
      <sheetName val="Cuadrillas"/>
      <sheetName val="Jornal"/>
      <sheetName val="#REF"/>
      <sheetName val="\I\I\MANTENIMIENTO RUTA 1001_MA"/>
      <sheetName val="\Users\Personal\Downloads\MANTE"/>
      <sheetName val="TOTALES"/>
      <sheetName val="[a  aaInformación]__cceficien_5"/>
      <sheetName val="[a  aaInformación]__cceficien_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Concretos y morteros"/>
      <sheetName val="Datos iniciales "/>
      <sheetName val="Transporte"/>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0"/>
      <sheetName val="M.O."/>
      <sheetName val="[a  aaInformación]__cceficie_11"/>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ITEMS"/>
      <sheetName val="Emboquillar"/>
      <sheetName val="Acometidacobrerígido"/>
      <sheetName val="Acometidatoma"/>
      <sheetName val="Acometidahasta1&quot;"/>
      <sheetName val="AIU"/>
      <sheetName val="[a  aaInformación]__192_168_0_2"/>
      <sheetName val="PRESUP"/>
      <sheetName val="46W9"/>
      <sheetName val="Presentacion"/>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a  aaInformación]__192_168__16"/>
      <sheetName val="[a  aaInformación]__192_168__15"/>
      <sheetName val="[a  aaInformación]__192_168__17"/>
      <sheetName val="[a  aaInformación]__192_168__18"/>
      <sheetName val="_MANTENIMIENTO RUTA 1001_MARZO "/>
      <sheetName val="__SERVIDOR_Public2_MANTENIMIENT"/>
      <sheetName val="_I_MANTENIMIENTO RUTA 1001_MARZ"/>
      <sheetName val="_I_I_MANTENIMIENTO RUTA 1001_MA"/>
      <sheetName val="PRECIOS"/>
      <sheetName val="[a  aaInformación]__cceficie_85"/>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ANTENIMIENTO_RUTA_1001_MARZO_"/>
      <sheetName val="ANEXO_IX"/>
      <sheetName val="\I\MANTENIMIENTO_RUTA_1001_MARZ"/>
      <sheetName val="\F\MANTENIMIENTO_RUTA_1001_MARZ"/>
      <sheetName val="AJIZAL 3335"/>
      <sheetName val="SABANETA 3335"/>
      <sheetName val="Datos Generales"/>
      <sheetName val="HER"/>
      <sheetName val="MAT"/>
      <sheetName val="PER"/>
      <sheetName val="TRANS"/>
      <sheetName val="INFORME SEMANAL"/>
      <sheetName val="AVANCE SEMANAL"/>
      <sheetName val="CLIMA mes"/>
      <sheetName val="REG FOTO"/>
      <sheetName val="SISOMA"/>
      <sheetName val="CrudosA"/>
      <sheetName val="casosWTI"/>
      <sheetName val="PANEL"/>
      <sheetName val="\\Pc2\amv1-real\MANTENIMIENTO R"/>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MANTENIMIENTO%20RUTA%201001_MA"/>
      <sheetName val="Res-Accide-10"/>
      <sheetName val="Base Datos"/>
      <sheetName val="PLAN DE INVERSION ANTICIPO"/>
      <sheetName val="inv mensual"/>
      <sheetName val="borrador flujo inv"/>
      <sheetName val="social-ambiental"/>
      <sheetName val="AU"/>
      <sheetName val="Hoja 1 "/>
      <sheetName val="//d.docs.live.net/MANTENIMIENTO"/>
      <sheetName val="Banderas"/>
      <sheetName val="\G\MANTENIMIENTO RUTA 1001_MARZ"/>
      <sheetName val="_Users_USUARIO_Downloads_MANTEN"/>
      <sheetName val="_F_MANTENIMIENTO RUTA 1001_MARZ"/>
      <sheetName val="[a  aaInformación]__ccefici_100"/>
      <sheetName val="[a  aaInformación]__ccefici_101"/>
      <sheetName val="[a  aaInformación]__ccefici_105"/>
      <sheetName val="[a  aaInformación]__ccefici_102"/>
      <sheetName val="[a  aaInformación]__ccefici_103"/>
      <sheetName val="[a  aaInformación]__ccefici_104"/>
      <sheetName val="a__aaInformación11"/>
      <sheetName val="a__aaInformación8"/>
      <sheetName val="a__aaInformación9"/>
      <sheetName val="a__aaInformación10"/>
      <sheetName val="a__aaInformación12"/>
      <sheetName val="a__aaInformación13"/>
      <sheetName val="\MANTENIMIENTO_RUTA_1001_MARZO1"/>
      <sheetName val="ANEXO_IX1"/>
      <sheetName val="\I\MANTENIMIENTO_RUTA_1001_MAR1"/>
      <sheetName val="\F\MANTENIMIENTO_RUTA_1001_MAR1"/>
      <sheetName val="a__aaInformación14"/>
      <sheetName val="a__aaInformación15"/>
      <sheetName val="a__aaInformación16"/>
      <sheetName val="[a__aaInformación]__cceficien_4"/>
      <sheetName val="[a__aaInformación]__cceficien_3"/>
      <sheetName val="[a__aaInformación]//cceficiente"/>
      <sheetName val="[a__aaInformación]__cceficien_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cceficien_8"/>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CCIDENTES_DE_1995_-_19965"/>
      <sheetName val="\MANTENIMIENTO_RUTA_1001_MARZO2"/>
      <sheetName val="\I\MANTENIMIENTO_RUTA_1001_MAR2"/>
      <sheetName val="\F\MANTENIMIENTO_RUTA_1001_MAR2"/>
      <sheetName val="ANEXO_IX2"/>
      <sheetName val="[a__aaInformación][a__aaInform1"/>
      <sheetName val="PRESTACIONES_SOCIALES1"/>
      <sheetName val="Formulario_N°_42"/>
      <sheetName val="Concretos_y_morteros1"/>
      <sheetName val="Datos_iniciales_1"/>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Formulario_N°_41"/>
      <sheetName val="Fornato_61"/>
      <sheetName val="\G\I\MANTENIMIENTO_RUTA_1001_M1"/>
      <sheetName val="\D\MANTENIMIENTO_RUTA_1001_MAR1"/>
      <sheetName val="\G\D\MANTENIMIENTO_RUTA_1001_M1"/>
      <sheetName val="\I\I\MANTENIMIENTO_RUTA_1001_M1"/>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Itemes_Renovación"/>
      <sheetName val="STA_ROSA"/>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INFORME_SEMANAL"/>
      <sheetName val="AVANCE_SEMANAL"/>
      <sheetName val="CLIMA_mes"/>
      <sheetName val="REG_FOTO"/>
      <sheetName val="[a__aaInformación]__cceficie_66"/>
      <sheetName val="[a  aaInformación]__invias_my_3"/>
      <sheetName val="[a  aaInformación]__invias_my_4"/>
      <sheetName val="[a  aaInformación]__invias_my_2"/>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refreshError="1"/>
      <sheetData sheetId="230" refreshError="1"/>
      <sheetData sheetId="231" refreshError="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INS"/>
      <sheetName val="Ppto"/>
      <sheetName val="Plan auditoría"/>
      <sheetName val="Análisis de precios"/>
      <sheetName val="Hoja1"/>
      <sheetName val="BASE"/>
      <sheetName val="1_Preliminares"/>
      <sheetName val="M.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ARA INFORME"/>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AASHTO"/>
      <sheetName val="INV"/>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320.1"/>
      <sheetName val="330.2"/>
      <sheetName val="700.1"/>
      <sheetName val="220.1"/>
      <sheetName val="330.1"/>
      <sheetName val="640.1.2"/>
      <sheetName val="673.1"/>
      <sheetName val="673.2"/>
      <sheetName val="Cálculo"/>
      <sheetName val="Res-Accide-10"/>
      <sheetName val="basicos"/>
      <sheetName val="CURVA"/>
      <sheetName val="Ejecutado$"/>
      <sheetName val="Programado$"/>
      <sheetName val="Reservas de Petróleo"/>
      <sheetName val="DATOS"/>
      <sheetName val="APU"/>
      <sheetName val="Distanc"/>
      <sheetName val="Cuadro de áreas y volmúmenes"/>
      <sheetName val="Generales"/>
      <sheetName val="PLAN DE INVERSION ANTICIPO"/>
      <sheetName val="inv mensual"/>
      <sheetName val="borrador flujo inv"/>
      <sheetName val="social-ambiental"/>
      <sheetName val="AU"/>
      <sheetName val="MANTENIMIENTO"/>
      <sheetName val="Actual Data (MAP)"/>
      <sheetName val="Actual Data (STX)"/>
      <sheetName val="Indicadores Gestión"/>
      <sheetName val="PR-04"/>
      <sheetName val="tipo_recurso"/>
      <sheetName val="Listado"/>
      <sheetName val="tipos_entidad"/>
      <sheetName val="Unidades"/>
      <sheetName val="Equipo y Materiales"/>
      <sheetName val="ejecutado%"/>
      <sheetName val="TUBERI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2">
          <cell r="A2" t="str">
            <v>INVÍAS - TERRITORIAL CORDOBA - GRUPO 3</v>
          </cell>
        </row>
      </sheetData>
      <sheetData sheetId="72"/>
      <sheetData sheetId="73"/>
      <sheetData sheetId="74"/>
      <sheetData sheetId="75"/>
      <sheetData sheetId="76"/>
      <sheetData sheetId="77"/>
      <sheetData sheetId="78"/>
      <sheetData sheetId="79"/>
      <sheetData sheetId="80"/>
      <sheetData sheetId="81">
        <row r="2">
          <cell r="A2" t="str">
            <v>INVÍAS - TERRITORIAL CORDOBA - GRUPO 3</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2">
          <cell r="A2" t="str">
            <v>INVÍAS - TERRITORIAL CORDOBA - GRUPO 3</v>
          </cell>
        </row>
      </sheetData>
      <sheetData sheetId="116">
        <row r="2">
          <cell r="A2" t="str">
            <v>INVÍAS - TERRITORIAL CORDOBA - GRUPO 3</v>
          </cell>
        </row>
      </sheetData>
      <sheetData sheetId="117">
        <row r="2">
          <cell r="A2" t="str">
            <v>INVÍAS - TERRITORIAL CORDOBA - GRUPO 3</v>
          </cell>
        </row>
      </sheetData>
      <sheetData sheetId="118">
        <row r="2">
          <cell r="A2" t="str">
            <v>INVÍAS - TERRITORIAL CORDOBA - GRUPO 3</v>
          </cell>
        </row>
      </sheetData>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row r="2">
          <cell r="A2" t="str">
            <v>INVÍAS - TERRITORIAL CORDOBA - GRUPO 3</v>
          </cell>
        </row>
      </sheetData>
      <sheetData sheetId="124"/>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ow r="2">
          <cell r="A2" t="str">
            <v>INVÍAS - TERRITORIAL CORDOBA - GRUPO 3</v>
          </cell>
        </row>
      </sheetData>
      <sheetData sheetId="168"/>
      <sheetData sheetId="169">
        <row r="2">
          <cell r="A2" t="str">
            <v>INVÍAS - TERRITORIAL CORDOBA - GRUPO 3</v>
          </cell>
        </row>
      </sheetData>
      <sheetData sheetId="170">
        <row r="2">
          <cell r="A2" t="str">
            <v>INVÍAS - TERRITORIAL CORDOBA - GRUPO 3</v>
          </cell>
        </row>
      </sheetData>
      <sheetData sheetId="171">
        <row r="2">
          <cell r="A2" t="str">
            <v>INVÍAS - TERRITORIAL CORDOBA - GRUPO 3</v>
          </cell>
        </row>
      </sheetData>
      <sheetData sheetId="172">
        <row r="2">
          <cell r="A2" t="str">
            <v>INVÍAS - TERRITORIAL CORDOBA - GRUPO 3</v>
          </cell>
        </row>
      </sheetData>
      <sheetData sheetId="173">
        <row r="2">
          <cell r="A2" t="str">
            <v>INVÍAS - TERRITORIAL CORDOBA - GRUPO 3</v>
          </cell>
        </row>
      </sheetData>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ow r="2">
          <cell r="A2" t="str">
            <v>INVÍAS - TERRITORIAL CORDOBA - GRUPO 3</v>
          </cell>
        </row>
      </sheetData>
      <sheetData sheetId="186">
        <row r="2">
          <cell r="A2" t="str">
            <v>INVÍAS - TERRITORIAL CORDOBA - GRUPO 3</v>
          </cell>
        </row>
      </sheetData>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ow r="2">
          <cell r="B2"/>
        </row>
      </sheetData>
      <sheetData sheetId="235"/>
      <sheetData sheetId="236">
        <row r="2">
          <cell r="A2" t="str">
            <v>INVÍAS - TERRITORIAL CORDOBA - GRUPO 3</v>
          </cell>
        </row>
      </sheetData>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row r="2">
          <cell r="A2" t="str">
            <v>INVÍAS - TERRITORIAL CORDOBA - GRUPO 3</v>
          </cell>
        </row>
      </sheetData>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2">
          <cell r="A2" t="str">
            <v>INVÍAS - TERRITORIAL CORDOBA - GRUPO 3</v>
          </cell>
        </row>
      </sheetData>
      <sheetData sheetId="286"/>
      <sheetData sheetId="287"/>
      <sheetData sheetId="288">
        <row r="2">
          <cell r="A2" t="str">
            <v>INVÍAS - TERRITORIAL CORDOBA - GRUPO 3</v>
          </cell>
        </row>
      </sheetData>
      <sheetData sheetId="289"/>
      <sheetData sheetId="290"/>
      <sheetData sheetId="291">
        <row r="2">
          <cell r="A2" t="str">
            <v>INVÍAS - TERRITORIAL CORDOBA - GRUPO 3</v>
          </cell>
        </row>
      </sheetData>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row r="2">
          <cell r="A2" t="str">
            <v>INVÍAS - TERRITORIAL CORDOBA - GRUPO 3</v>
          </cell>
        </row>
      </sheetData>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refreshError="1"/>
      <sheetData sheetId="374" refreshError="1"/>
      <sheetData sheetId="375" refreshError="1"/>
      <sheetData sheetId="376" refreshError="1"/>
      <sheetData sheetId="377" refreshError="1"/>
      <sheetData sheetId="378" refreshError="1"/>
      <sheetData sheetId="379">
        <row r="2">
          <cell r="A2">
            <v>0</v>
          </cell>
        </row>
      </sheetData>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ow r="2">
          <cell r="A2" t="str">
            <v>INVÍAS - TERRITORIAL CORDOBA - GRUPO 3</v>
          </cell>
        </row>
      </sheetData>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ow r="2">
          <cell r="A2">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c2.5y2.6"/>
      <sheetName val="Lp"/>
      <sheetName val=" Liquidacion de Obra por Tramos"/>
      <sheetName val="LISTA DE PRECIOS"/>
      <sheetName val="062"/>
      <sheetName val="Listado"/>
      <sheetName val="Requisición1"/>
      <sheetName val="REC-COD,"/>
      <sheetName val="5. ELECTRICO"/>
      <sheetName val="BALANCE"/>
      <sheetName val="ITEMS NO REVISTOS"/>
      <sheetName val="APU ELECTRICOS"/>
      <sheetName val="Bajadas"/>
      <sheetName val="NARIÑO"/>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skj452"/>
      <sheetName val="ita878"/>
      <sheetName val="aea-944"/>
      <sheetName val="dub-823"/>
      <sheetName val="gpi 526"/>
      <sheetName val="xxj617"/>
      <sheetName val="sng_855"/>
      <sheetName val="vea 374"/>
      <sheetName val="hfb024"/>
      <sheetName val="paj825"/>
      <sheetName val="TRAPMO"/>
      <sheetName val="FINANC"/>
      <sheetName val="TODAS"/>
      <sheetName val="Summary"/>
      <sheetName val="CODCONST"/>
      <sheetName val="Poblacion"/>
      <sheetName val="OBRAS SES"/>
      <sheetName val="OCTUBRE"/>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2,2,6,1 Pilotes 0,30"/>
      <sheetName val="UNITARIOS"/>
      <sheetName val="THE"/>
      <sheetName val="ATHE"/>
      <sheetName val="A_P_U1"/>
      <sheetName val="SALARIOS"/>
      <sheetName val="APU NO PREVISTO"/>
      <sheetName val="PPTA (3)"/>
      <sheetName val="PPTA (2)"/>
      <sheetName val="PPTA"/>
      <sheetName val="mdo"/>
      <sheetName val="equip"/>
      <sheetName val="mat"/>
      <sheetName val="CIRCUITOS CODENSA"/>
      <sheetName val="ESTADO_RED_TEC14"/>
      <sheetName val="PUNITARIOS_PARA_241201_2S14"/>
      <sheetName val="PR_114"/>
      <sheetName val="PREACTA_1014"/>
      <sheetName val="PREACTA_914"/>
      <sheetName val="c2_5y2_614"/>
      <sheetName val="PREACTA_63"/>
      <sheetName val="TABLA_20083"/>
      <sheetName val="Proveedores y acreedores"/>
      <sheetName val="CONT_ADI"/>
      <sheetName val="Cuadr."/>
      <sheetName val="PERSONAL"/>
      <sheetName val="Tarifa MT"/>
      <sheetName val="CHINCHINA FINAL . A CEROS"/>
      <sheetName val="Memoria de calculo"/>
      <sheetName val="Hoja2"/>
      <sheetName val="PUNITARIOS PARA 241201 2S.xl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7.1.8.1.1"/>
      <sheetName val="inst"/>
      <sheetName val="TABLAS"/>
      <sheetName val="materiales"/>
      <sheetName val="otros"/>
      <sheetName val="glvc"/>
      <sheetName val="CURVA"/>
      <sheetName val="DEST. MEDIOS"/>
      <sheetName val="COMBUASF"/>
      <sheetName val="BALCRUDO"/>
      <sheetName val="CARGASPROC."/>
      <sheetName val="G L P  FINAL"/>
      <sheetName val="BASE"/>
      <sheetName val="devdics"/>
      <sheetName val="Bases 2A"/>
      <sheetName val="@RISK - Correlaciones"/>
      <sheetName val="Acta"/>
      <sheetName val="costos oficina"/>
      <sheetName val="costos campamento"/>
      <sheetName val="días habiles 2015"/>
      <sheetName val="for 6"/>
      <sheetName val="5__ELECTRICO"/>
      <sheetName val="2,2,6,1_Pilotes_0,30"/>
      <sheetName val="APU_NO_PREVISTO"/>
      <sheetName val="PPTA_(3)"/>
      <sheetName val="PPTA_(2)"/>
      <sheetName val="gpi_526"/>
      <sheetName val="vea_374"/>
      <sheetName val="ITEMS_NO_REVISTOS"/>
      <sheetName val="APU_ELECTRICOS"/>
      <sheetName val="ACTA MODIFICACIÓN CIVIL"/>
      <sheetName val="PREACTA_Y_CONTRATISTAS"/>
      <sheetName val="Tarifa_MT"/>
      <sheetName val="PUNITARIOS_PARA_241201_2S_xls"/>
      <sheetName val="MATERIAL"/>
      <sheetName val="CUMPLIMIENTO"/>
      <sheetName val="precios-básicos2002"/>
      <sheetName val="INDICE"/>
      <sheetName val="APU"/>
      <sheetName val="Input"/>
      <sheetName val="bd100-45-p1"/>
      <sheetName val="PTAR ANDES"/>
      <sheetName val="Estado Resumen"/>
      <sheetName val="gpi_5261"/>
      <sheetName val="vea_3741"/>
      <sheetName val="gpi_5262"/>
      <sheetName val="vea_3742"/>
      <sheetName val="gpi_5263"/>
      <sheetName val="vea_3743"/>
      <sheetName val="LISTA_DE_PRECIOS4"/>
      <sheetName val="_Liquidacion_de_Obra_por_Tramo4"/>
      <sheetName val="gpi_5264"/>
      <sheetName val="vea_3744"/>
      <sheetName val="for_6"/>
      <sheetName val="EMPRESA"/>
      <sheetName val="EVA"/>
      <sheetName val="AIU"/>
      <sheetName val="Program"/>
      <sheetName val="Viabilidad"/>
      <sheetName val="Proveedores_y_acreedores"/>
      <sheetName val="cronograma"/>
      <sheetName val="CÁLCUL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ow r="48">
          <cell r="E48">
            <v>0</v>
          </cell>
        </row>
      </sheetData>
      <sheetData sheetId="105"/>
      <sheetData sheetId="106"/>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ow r="48">
          <cell r="E48">
            <v>0</v>
          </cell>
        </row>
      </sheetData>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sheetData sheetId="186" refreshError="1"/>
      <sheetData sheetId="187">
        <row r="48">
          <cell r="E48">
            <v>0</v>
          </cell>
        </row>
      </sheetData>
      <sheetData sheetId="188">
        <row r="48">
          <cell r="E48">
            <v>0</v>
          </cell>
        </row>
      </sheetData>
      <sheetData sheetId="189"/>
      <sheetData sheetId="190"/>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sheetData sheetId="209">
        <row r="48">
          <cell r="E48">
            <v>0</v>
          </cell>
        </row>
      </sheetData>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refreshError="1"/>
      <sheetData sheetId="325"/>
      <sheetData sheetId="326"/>
      <sheetData sheetId="327"/>
      <sheetData sheetId="328">
        <row r="48">
          <cell r="E48">
            <v>0</v>
          </cell>
        </row>
      </sheetData>
      <sheetData sheetId="329"/>
      <sheetData sheetId="330"/>
      <sheetData sheetId="331"/>
      <sheetData sheetId="332"/>
      <sheetData sheetId="333"/>
      <sheetData sheetId="334" refreshError="1"/>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sheetData sheetId="364" refreshError="1"/>
      <sheetData sheetId="36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55"/>
  <sheetViews>
    <sheetView showGridLines="0" tabSelected="1" view="pageBreakPreview" topLeftCell="F133" zoomScale="55" zoomScaleNormal="55" zoomScaleSheetLayoutView="55" zoomScalePageLayoutView="70" workbookViewId="0">
      <selection activeCell="Q146" sqref="Q146"/>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5" customWidth="1"/>
    <col min="10" max="10" width="23.88671875" style="1" customWidth="1"/>
    <col min="11" max="11" width="30" style="1" customWidth="1"/>
    <col min="12" max="13" width="4.44140625" style="1" customWidth="1"/>
    <col min="14" max="16384" width="11.44140625" style="1"/>
  </cols>
  <sheetData>
    <row r="1" spans="2:12">
      <c r="B1" s="219" t="s">
        <v>0</v>
      </c>
      <c r="C1" s="219"/>
      <c r="D1" s="219"/>
      <c r="E1" s="219"/>
      <c r="F1" s="219"/>
      <c r="G1" s="219"/>
    </row>
    <row r="2" spans="2:12">
      <c r="B2" s="219" t="s">
        <v>1</v>
      </c>
      <c r="C2" s="219"/>
      <c r="D2" s="219"/>
      <c r="E2" s="219"/>
    </row>
    <row r="3" spans="2:12" ht="14.4" thickBot="1">
      <c r="B3" s="6"/>
      <c r="C3" s="7"/>
      <c r="D3" s="6"/>
      <c r="E3" s="7"/>
    </row>
    <row r="4" spans="2:12" ht="15" thickTop="1" thickBot="1">
      <c r="B4" s="220"/>
      <c r="C4" s="221"/>
      <c r="D4" s="221"/>
      <c r="E4" s="221"/>
      <c r="F4" s="221"/>
      <c r="G4" s="221"/>
      <c r="H4" s="221"/>
      <c r="I4" s="221"/>
      <c r="J4" s="221"/>
      <c r="K4" s="221"/>
      <c r="L4" s="222"/>
    </row>
    <row r="5" spans="2:12" ht="31.5" customHeight="1" thickTop="1">
      <c r="B5" s="3"/>
      <c r="C5" s="223" t="s">
        <v>2</v>
      </c>
      <c r="D5" s="224"/>
      <c r="E5" s="224"/>
      <c r="F5" s="224"/>
      <c r="G5" s="224"/>
      <c r="H5" s="224"/>
      <c r="I5" s="224"/>
      <c r="J5" s="224"/>
      <c r="K5" s="225"/>
      <c r="L5" s="4"/>
    </row>
    <row r="6" spans="2:12">
      <c r="B6" s="8"/>
      <c r="C6" s="226" t="s">
        <v>3</v>
      </c>
      <c r="D6" s="226"/>
      <c r="E6" s="226"/>
      <c r="F6" s="226"/>
      <c r="G6" s="226"/>
      <c r="H6" s="226"/>
      <c r="I6" s="226"/>
      <c r="J6" s="226"/>
      <c r="K6" s="227"/>
      <c r="L6" s="4"/>
    </row>
    <row r="7" spans="2:12" s="2" customFormat="1">
      <c r="B7" s="9"/>
      <c r="C7" s="228" t="s">
        <v>4</v>
      </c>
      <c r="D7" s="229"/>
      <c r="E7" s="229"/>
      <c r="F7" s="229"/>
      <c r="G7" s="229"/>
      <c r="H7" s="229"/>
      <c r="I7" s="229"/>
      <c r="J7" s="229"/>
      <c r="K7" s="230"/>
      <c r="L7" s="10"/>
    </row>
    <row r="8" spans="2:12">
      <c r="B8" s="8"/>
      <c r="C8" s="228"/>
      <c r="D8" s="229"/>
      <c r="E8" s="229"/>
      <c r="F8" s="229"/>
      <c r="G8" s="229"/>
      <c r="H8" s="229"/>
      <c r="I8" s="229"/>
      <c r="J8" s="229"/>
      <c r="K8" s="230"/>
      <c r="L8" s="4"/>
    </row>
    <row r="9" spans="2:12" ht="34.5" customHeight="1">
      <c r="B9" s="8"/>
      <c r="C9" s="231" t="s">
        <v>5</v>
      </c>
      <c r="D9" s="232"/>
      <c r="E9" s="232"/>
      <c r="F9" s="232"/>
      <c r="G9" s="232"/>
      <c r="H9" s="232"/>
      <c r="I9" s="232"/>
      <c r="J9" s="232"/>
      <c r="K9" s="233"/>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349" t="s">
        <v>106</v>
      </c>
      <c r="D13" s="350"/>
      <c r="E13" s="350"/>
      <c r="F13" s="350"/>
      <c r="G13" s="350"/>
      <c r="H13" s="350"/>
      <c r="I13" s="373"/>
      <c r="J13" s="350"/>
      <c r="K13" s="351"/>
      <c r="L13" s="4"/>
    </row>
    <row r="14" spans="2:12" ht="30" customHeight="1">
      <c r="B14" s="3"/>
      <c r="C14" s="352"/>
      <c r="D14" s="381">
        <v>1.1000000000000001</v>
      </c>
      <c r="E14" s="382">
        <v>1.9</v>
      </c>
      <c r="F14" s="353"/>
      <c r="G14" s="383" t="s">
        <v>95</v>
      </c>
      <c r="H14" s="384" t="s">
        <v>96</v>
      </c>
      <c r="I14" s="424">
        <v>2.61</v>
      </c>
      <c r="J14" s="385">
        <v>101530</v>
      </c>
      <c r="K14" s="386">
        <v>352441</v>
      </c>
      <c r="L14" s="4"/>
    </row>
    <row r="15" spans="2:12" ht="30" customHeight="1">
      <c r="B15" s="3"/>
      <c r="C15" s="44"/>
      <c r="D15" s="387">
        <v>1.2</v>
      </c>
      <c r="E15" s="388">
        <v>1.1000000000000001</v>
      </c>
      <c r="F15" s="16"/>
      <c r="G15" s="389" t="s">
        <v>97</v>
      </c>
      <c r="H15" s="390" t="s">
        <v>96</v>
      </c>
      <c r="I15" s="425">
        <v>30</v>
      </c>
      <c r="J15" s="391">
        <v>13166</v>
      </c>
      <c r="K15" s="392">
        <v>525323</v>
      </c>
      <c r="L15" s="4"/>
    </row>
    <row r="16" spans="2:12" ht="30" customHeight="1">
      <c r="B16" s="3"/>
      <c r="C16" s="44"/>
      <c r="D16" s="387">
        <v>1.3</v>
      </c>
      <c r="E16" s="388">
        <v>1.1200000000000001</v>
      </c>
      <c r="F16" s="16"/>
      <c r="G16" s="389" t="s">
        <v>98</v>
      </c>
      <c r="H16" s="390" t="s">
        <v>96</v>
      </c>
      <c r="I16" s="425">
        <v>20.74</v>
      </c>
      <c r="J16" s="391">
        <v>14116</v>
      </c>
      <c r="K16" s="392">
        <v>389379</v>
      </c>
      <c r="L16" s="4"/>
    </row>
    <row r="17" spans="2:12" ht="30" customHeight="1">
      <c r="B17" s="3"/>
      <c r="C17" s="44"/>
      <c r="D17" s="387">
        <v>1.4</v>
      </c>
      <c r="E17" s="393" t="s">
        <v>93</v>
      </c>
      <c r="F17" s="16"/>
      <c r="G17" s="394" t="s">
        <v>99</v>
      </c>
      <c r="H17" s="390" t="s">
        <v>96</v>
      </c>
      <c r="I17" s="425">
        <v>150</v>
      </c>
      <c r="J17" s="395">
        <v>18894</v>
      </c>
      <c r="K17" s="392">
        <v>3769353</v>
      </c>
      <c r="L17" s="4"/>
    </row>
    <row r="18" spans="2:12" ht="30" customHeight="1">
      <c r="B18" s="3"/>
      <c r="C18" s="44"/>
      <c r="D18" s="387">
        <v>1.5</v>
      </c>
      <c r="E18" s="393">
        <v>1.1399999999999999</v>
      </c>
      <c r="F18" s="16"/>
      <c r="G18" s="394" t="s">
        <v>100</v>
      </c>
      <c r="H18" s="390" t="s">
        <v>96</v>
      </c>
      <c r="I18" s="425">
        <v>74.400000000000006</v>
      </c>
      <c r="J18" s="391">
        <v>19539</v>
      </c>
      <c r="K18" s="392">
        <v>1933424</v>
      </c>
      <c r="L18" s="4"/>
    </row>
    <row r="19" spans="2:12" ht="30" customHeight="1">
      <c r="B19" s="3"/>
      <c r="C19" s="44"/>
      <c r="D19" s="387">
        <v>1.6</v>
      </c>
      <c r="E19" s="393">
        <v>1.1599999999999999</v>
      </c>
      <c r="F19" s="16"/>
      <c r="G19" s="394" t="s">
        <v>101</v>
      </c>
      <c r="H19" s="390" t="s">
        <v>96</v>
      </c>
      <c r="I19" s="425">
        <v>1.68</v>
      </c>
      <c r="J19" s="391">
        <v>26178</v>
      </c>
      <c r="K19" s="392">
        <v>58492</v>
      </c>
      <c r="L19" s="4"/>
    </row>
    <row r="20" spans="2:12" ht="30" customHeight="1">
      <c r="B20" s="3"/>
      <c r="C20" s="44"/>
      <c r="D20" s="387">
        <v>1.7</v>
      </c>
      <c r="E20" s="396">
        <v>1.17</v>
      </c>
      <c r="F20" s="16"/>
      <c r="G20" s="394" t="s">
        <v>102</v>
      </c>
      <c r="H20" s="390" t="s">
        <v>96</v>
      </c>
      <c r="I20" s="425">
        <v>18.240000000000002</v>
      </c>
      <c r="J20" s="391">
        <v>34942</v>
      </c>
      <c r="K20" s="392">
        <v>847665</v>
      </c>
      <c r="L20" s="4"/>
    </row>
    <row r="21" spans="2:12" ht="30" customHeight="1">
      <c r="B21" s="3"/>
      <c r="C21" s="44"/>
      <c r="D21" s="387">
        <v>1.8</v>
      </c>
      <c r="E21" s="393">
        <v>1.32</v>
      </c>
      <c r="F21" s="16"/>
      <c r="G21" s="397" t="s">
        <v>103</v>
      </c>
      <c r="H21" s="390" t="s">
        <v>104</v>
      </c>
      <c r="I21" s="425">
        <v>3</v>
      </c>
      <c r="J21" s="391">
        <v>40253</v>
      </c>
      <c r="K21" s="392">
        <v>160609</v>
      </c>
      <c r="L21" s="4"/>
    </row>
    <row r="22" spans="2:12" ht="30" customHeight="1">
      <c r="B22" s="3"/>
      <c r="C22" s="44"/>
      <c r="D22" s="387">
        <v>1.9</v>
      </c>
      <c r="E22" s="393" t="s">
        <v>94</v>
      </c>
      <c r="F22" s="16"/>
      <c r="G22" s="397" t="s">
        <v>105</v>
      </c>
      <c r="H22" s="390" t="s">
        <v>96</v>
      </c>
      <c r="I22" s="425">
        <v>120</v>
      </c>
      <c r="J22" s="391">
        <v>2120</v>
      </c>
      <c r="K22" s="392">
        <v>338352</v>
      </c>
      <c r="L22" s="4"/>
    </row>
    <row r="23" spans="2:12" ht="30" customHeight="1" thickBot="1">
      <c r="B23" s="3"/>
      <c r="C23" s="354" t="s">
        <v>16</v>
      </c>
      <c r="D23" s="355"/>
      <c r="E23" s="356"/>
      <c r="F23" s="355"/>
      <c r="G23" s="355"/>
      <c r="H23" s="355"/>
      <c r="I23" s="374"/>
      <c r="J23" s="355"/>
      <c r="K23" s="357">
        <f>SUM(K14:K22)</f>
        <v>8375038</v>
      </c>
      <c r="L23" s="4"/>
    </row>
    <row r="24" spans="2:12" ht="30" customHeight="1" thickBot="1">
      <c r="B24" s="3"/>
      <c r="C24" s="358" t="s">
        <v>107</v>
      </c>
      <c r="D24" s="359"/>
      <c r="E24" s="359"/>
      <c r="F24" s="359"/>
      <c r="G24" s="359"/>
      <c r="H24" s="359"/>
      <c r="I24" s="426"/>
      <c r="J24" s="359"/>
      <c r="K24" s="360"/>
      <c r="L24" s="4"/>
    </row>
    <row r="25" spans="2:12" ht="30" customHeight="1">
      <c r="B25" s="3"/>
      <c r="C25" s="352"/>
      <c r="D25" s="382">
        <v>2.1</v>
      </c>
      <c r="E25" s="382">
        <v>2.7</v>
      </c>
      <c r="F25" s="353"/>
      <c r="G25" s="398" t="s">
        <v>108</v>
      </c>
      <c r="H25" s="384" t="s">
        <v>109</v>
      </c>
      <c r="I25" s="424">
        <v>1</v>
      </c>
      <c r="J25" s="385">
        <v>974310</v>
      </c>
      <c r="K25" s="386">
        <f t="shared" ref="K25:K26" si="0">ROUND(J25*1.33,0)</f>
        <v>1295832</v>
      </c>
      <c r="L25" s="4"/>
    </row>
    <row r="26" spans="2:12" ht="30" customHeight="1">
      <c r="B26" s="3"/>
      <c r="C26" s="44"/>
      <c r="D26" s="399">
        <v>2.2000000000000002</v>
      </c>
      <c r="E26" s="399">
        <v>2.8</v>
      </c>
      <c r="F26" s="16"/>
      <c r="G26" s="397" t="s">
        <v>110</v>
      </c>
      <c r="H26" s="390" t="s">
        <v>109</v>
      </c>
      <c r="I26" s="425">
        <v>1</v>
      </c>
      <c r="J26" s="391">
        <v>885987</v>
      </c>
      <c r="K26" s="392">
        <f t="shared" si="0"/>
        <v>1178363</v>
      </c>
      <c r="L26" s="4"/>
    </row>
    <row r="27" spans="2:12" ht="30" customHeight="1" thickBot="1">
      <c r="B27" s="3"/>
      <c r="C27" s="354" t="s">
        <v>16</v>
      </c>
      <c r="D27" s="355"/>
      <c r="E27" s="356"/>
      <c r="F27" s="355"/>
      <c r="G27" s="355"/>
      <c r="H27" s="355"/>
      <c r="I27" s="374"/>
      <c r="J27" s="355"/>
      <c r="K27" s="357">
        <f>SUM(K25:K26)</f>
        <v>2474195</v>
      </c>
      <c r="L27" s="4"/>
    </row>
    <row r="28" spans="2:12" ht="30" customHeight="1" thickBot="1">
      <c r="B28" s="3"/>
      <c r="C28" s="358" t="s">
        <v>111</v>
      </c>
      <c r="D28" s="359"/>
      <c r="E28" s="359"/>
      <c r="F28" s="359"/>
      <c r="G28" s="359"/>
      <c r="H28" s="359"/>
      <c r="I28" s="426"/>
      <c r="J28" s="359"/>
      <c r="K28" s="360"/>
      <c r="L28" s="4"/>
    </row>
    <row r="29" spans="2:12" ht="30" customHeight="1">
      <c r="B29" s="3"/>
      <c r="C29" s="352"/>
      <c r="D29" s="382">
        <v>3.1</v>
      </c>
      <c r="E29" s="382">
        <v>3.1</v>
      </c>
      <c r="F29" s="361"/>
      <c r="G29" s="398" t="s">
        <v>112</v>
      </c>
      <c r="H29" s="400" t="s">
        <v>104</v>
      </c>
      <c r="I29" s="424">
        <v>7</v>
      </c>
      <c r="J29" s="385">
        <v>61823</v>
      </c>
      <c r="K29" s="362">
        <v>575572</v>
      </c>
      <c r="L29" s="4"/>
    </row>
    <row r="30" spans="2:12" ht="30" customHeight="1">
      <c r="B30" s="3"/>
      <c r="C30" s="44"/>
      <c r="D30" s="399">
        <v>3.2</v>
      </c>
      <c r="E30" s="399">
        <v>3.5</v>
      </c>
      <c r="F30" s="34"/>
      <c r="G30" s="401" t="s">
        <v>113</v>
      </c>
      <c r="H30" s="402" t="s">
        <v>104</v>
      </c>
      <c r="I30" s="425">
        <v>2</v>
      </c>
      <c r="J30" s="391">
        <v>350322</v>
      </c>
      <c r="K30" s="27">
        <v>931857</v>
      </c>
      <c r="L30" s="4"/>
    </row>
    <row r="31" spans="2:12" ht="30" customHeight="1" thickBot="1">
      <c r="B31" s="3"/>
      <c r="C31" s="354" t="s">
        <v>16</v>
      </c>
      <c r="D31" s="363"/>
      <c r="E31" s="363"/>
      <c r="F31" s="363"/>
      <c r="G31" s="364"/>
      <c r="H31" s="363"/>
      <c r="I31" s="374"/>
      <c r="J31" s="365"/>
      <c r="K31" s="357">
        <f>SUM(K29:K30)</f>
        <v>1507429</v>
      </c>
      <c r="L31" s="4"/>
    </row>
    <row r="32" spans="2:12" ht="30" customHeight="1" thickBot="1">
      <c r="B32" s="3"/>
      <c r="C32" s="358" t="s">
        <v>114</v>
      </c>
      <c r="D32" s="359"/>
      <c r="E32" s="359"/>
      <c r="F32" s="359"/>
      <c r="G32" s="359"/>
      <c r="H32" s="359"/>
      <c r="I32" s="426"/>
      <c r="J32" s="359"/>
      <c r="K32" s="360"/>
      <c r="L32" s="4"/>
    </row>
    <row r="33" spans="2:12" ht="30" customHeight="1">
      <c r="B33" s="3"/>
      <c r="C33" s="352"/>
      <c r="D33" s="382">
        <v>4.0999999999999996</v>
      </c>
      <c r="E33" s="382">
        <v>4.2300000000000102</v>
      </c>
      <c r="F33" s="361"/>
      <c r="G33" s="398" t="s">
        <v>115</v>
      </c>
      <c r="H33" s="403" t="s">
        <v>116</v>
      </c>
      <c r="I33" s="424">
        <v>348.82</v>
      </c>
      <c r="J33" s="385">
        <v>10980</v>
      </c>
      <c r="K33" s="362">
        <v>5093959</v>
      </c>
      <c r="L33" s="4"/>
    </row>
    <row r="34" spans="2:12" ht="30" customHeight="1">
      <c r="B34" s="3"/>
      <c r="C34" s="44"/>
      <c r="D34" s="399">
        <v>4.2</v>
      </c>
      <c r="E34" s="399">
        <v>4.22</v>
      </c>
      <c r="F34" s="32"/>
      <c r="G34" s="397" t="s">
        <v>117</v>
      </c>
      <c r="H34" s="404" t="s">
        <v>116</v>
      </c>
      <c r="I34" s="425">
        <v>50</v>
      </c>
      <c r="J34" s="391">
        <v>8378</v>
      </c>
      <c r="K34" s="27">
        <v>557137</v>
      </c>
      <c r="L34" s="4"/>
    </row>
    <row r="35" spans="2:12" ht="30" customHeight="1" thickBot="1">
      <c r="B35" s="3"/>
      <c r="C35" s="354" t="s">
        <v>16</v>
      </c>
      <c r="D35" s="366"/>
      <c r="E35" s="366"/>
      <c r="F35" s="366"/>
      <c r="G35" s="367"/>
      <c r="H35" s="363"/>
      <c r="I35" s="374"/>
      <c r="J35" s="365"/>
      <c r="K35" s="357">
        <f>SUM(K33:K34)</f>
        <v>5651096</v>
      </c>
      <c r="L35" s="4"/>
    </row>
    <row r="36" spans="2:12" ht="30" customHeight="1" thickBot="1">
      <c r="B36" s="3"/>
      <c r="C36" s="358" t="s">
        <v>118</v>
      </c>
      <c r="D36" s="359"/>
      <c r="E36" s="359"/>
      <c r="F36" s="359"/>
      <c r="G36" s="359"/>
      <c r="H36" s="359"/>
      <c r="I36" s="426"/>
      <c r="J36" s="359"/>
      <c r="K36" s="360"/>
      <c r="L36" s="4"/>
    </row>
    <row r="37" spans="2:12" ht="30" customHeight="1">
      <c r="B37" s="3"/>
      <c r="C37" s="352"/>
      <c r="D37" s="382">
        <v>5.0999999999999996</v>
      </c>
      <c r="E37" s="382">
        <v>5.8</v>
      </c>
      <c r="F37" s="361"/>
      <c r="G37" s="398" t="s">
        <v>120</v>
      </c>
      <c r="H37" s="384" t="s">
        <v>96</v>
      </c>
      <c r="I37" s="424">
        <v>8.68</v>
      </c>
      <c r="J37" s="385">
        <v>152916</v>
      </c>
      <c r="K37" s="362">
        <v>1765324</v>
      </c>
      <c r="L37" s="4"/>
    </row>
    <row r="38" spans="2:12" ht="30" customHeight="1">
      <c r="B38" s="3"/>
      <c r="C38" s="44"/>
      <c r="D38" s="399">
        <v>5.2</v>
      </c>
      <c r="E38" s="399">
        <v>5.3700000000000196</v>
      </c>
      <c r="F38" s="34"/>
      <c r="G38" s="397" t="s">
        <v>121</v>
      </c>
      <c r="H38" s="390" t="s">
        <v>96</v>
      </c>
      <c r="I38" s="425">
        <v>10</v>
      </c>
      <c r="J38" s="391">
        <v>56307</v>
      </c>
      <c r="K38" s="27">
        <v>748883</v>
      </c>
      <c r="L38" s="4"/>
    </row>
    <row r="39" spans="2:12" ht="30" customHeight="1">
      <c r="B39" s="3"/>
      <c r="C39" s="44"/>
      <c r="D39" s="396">
        <v>5.3</v>
      </c>
      <c r="E39" s="396" t="s">
        <v>119</v>
      </c>
      <c r="F39" s="32"/>
      <c r="G39" s="397" t="s">
        <v>122</v>
      </c>
      <c r="H39" s="390" t="s">
        <v>123</v>
      </c>
      <c r="I39" s="425">
        <v>16</v>
      </c>
      <c r="J39" s="391">
        <v>207243</v>
      </c>
      <c r="K39" s="27">
        <v>4410131</v>
      </c>
      <c r="L39" s="4"/>
    </row>
    <row r="40" spans="2:12" ht="30" customHeight="1" thickBot="1">
      <c r="B40" s="3"/>
      <c r="C40" s="354" t="s">
        <v>16</v>
      </c>
      <c r="D40" s="366"/>
      <c r="E40" s="366"/>
      <c r="F40" s="366"/>
      <c r="G40" s="364"/>
      <c r="H40" s="363"/>
      <c r="I40" s="374"/>
      <c r="J40" s="365"/>
      <c r="K40" s="357">
        <f>SUM(K37:K39)</f>
        <v>6924338</v>
      </c>
      <c r="L40" s="4"/>
    </row>
    <row r="41" spans="2:12" ht="30" customHeight="1" thickBot="1">
      <c r="B41" s="3"/>
      <c r="C41" s="358" t="s">
        <v>124</v>
      </c>
      <c r="D41" s="359"/>
      <c r="E41" s="359"/>
      <c r="F41" s="359"/>
      <c r="G41" s="359"/>
      <c r="H41" s="359"/>
      <c r="I41" s="426"/>
      <c r="J41" s="359"/>
      <c r="K41" s="360"/>
      <c r="L41" s="4"/>
    </row>
    <row r="42" spans="2:12" ht="30" customHeight="1">
      <c r="B42" s="3"/>
      <c r="C42" s="352"/>
      <c r="D42" s="405">
        <v>6.1</v>
      </c>
      <c r="E42" s="382">
        <v>6.2</v>
      </c>
      <c r="F42" s="361"/>
      <c r="G42" s="398" t="s">
        <v>125</v>
      </c>
      <c r="H42" s="384" t="s">
        <v>123</v>
      </c>
      <c r="I42" s="424">
        <v>13</v>
      </c>
      <c r="J42" s="385">
        <v>7688</v>
      </c>
      <c r="K42" s="362">
        <v>132926</v>
      </c>
      <c r="L42" s="4"/>
    </row>
    <row r="43" spans="2:12" ht="30" customHeight="1">
      <c r="B43" s="3"/>
      <c r="C43" s="44"/>
      <c r="D43" s="406">
        <v>6.2</v>
      </c>
      <c r="E43" s="399">
        <v>6.15</v>
      </c>
      <c r="F43" s="34"/>
      <c r="G43" s="397" t="s">
        <v>126</v>
      </c>
      <c r="H43" s="390" t="s">
        <v>96</v>
      </c>
      <c r="I43" s="425">
        <v>20</v>
      </c>
      <c r="J43" s="391">
        <v>33310</v>
      </c>
      <c r="K43" s="27">
        <v>886046</v>
      </c>
      <c r="L43" s="4"/>
    </row>
    <row r="44" spans="2:12" ht="30" customHeight="1">
      <c r="B44" s="3"/>
      <c r="C44" s="44"/>
      <c r="D44" s="406">
        <v>6.3</v>
      </c>
      <c r="E44" s="388">
        <v>6.16</v>
      </c>
      <c r="F44" s="32"/>
      <c r="G44" s="397" t="s">
        <v>127</v>
      </c>
      <c r="H44" s="390" t="s">
        <v>123</v>
      </c>
      <c r="I44" s="425">
        <v>13</v>
      </c>
      <c r="J44" s="391">
        <v>22875</v>
      </c>
      <c r="K44" s="27">
        <v>395509</v>
      </c>
      <c r="L44" s="4"/>
    </row>
    <row r="45" spans="2:12" ht="30" customHeight="1">
      <c r="B45" s="3"/>
      <c r="C45" s="44"/>
      <c r="D45" s="406">
        <v>6.4</v>
      </c>
      <c r="E45" s="388">
        <v>6.16</v>
      </c>
      <c r="F45" s="28"/>
      <c r="G45" s="397" t="s">
        <v>128</v>
      </c>
      <c r="H45" s="390" t="s">
        <v>123</v>
      </c>
      <c r="I45" s="425">
        <v>10</v>
      </c>
      <c r="J45" s="391">
        <v>22875</v>
      </c>
      <c r="K45" s="27">
        <v>304238</v>
      </c>
      <c r="L45" s="4"/>
    </row>
    <row r="46" spans="2:12" ht="30" customHeight="1">
      <c r="B46" s="3"/>
      <c r="C46" s="44"/>
      <c r="D46" s="406">
        <v>6.5</v>
      </c>
      <c r="E46" s="399">
        <v>6.17</v>
      </c>
      <c r="F46" s="32"/>
      <c r="G46" s="397" t="s">
        <v>129</v>
      </c>
      <c r="H46" s="390" t="s">
        <v>96</v>
      </c>
      <c r="I46" s="425">
        <v>20</v>
      </c>
      <c r="J46" s="391">
        <v>27939</v>
      </c>
      <c r="K46" s="27">
        <v>743177</v>
      </c>
      <c r="L46" s="4"/>
    </row>
    <row r="47" spans="2:12" ht="30" customHeight="1">
      <c r="B47" s="3"/>
      <c r="C47" s="368"/>
      <c r="D47" s="406">
        <v>6.6</v>
      </c>
      <c r="E47" s="388">
        <v>6.1800000000000104</v>
      </c>
      <c r="F47" s="28"/>
      <c r="G47" s="397" t="s">
        <v>130</v>
      </c>
      <c r="H47" s="390" t="s">
        <v>123</v>
      </c>
      <c r="I47" s="425">
        <v>5</v>
      </c>
      <c r="J47" s="391">
        <v>18412</v>
      </c>
      <c r="K47" s="27">
        <v>122440</v>
      </c>
      <c r="L47" s="4"/>
    </row>
    <row r="48" spans="2:12" ht="30" customHeight="1" thickBot="1">
      <c r="B48" s="3"/>
      <c r="C48" s="354" t="s">
        <v>16</v>
      </c>
      <c r="D48" s="363"/>
      <c r="E48" s="363"/>
      <c r="F48" s="363"/>
      <c r="G48" s="364"/>
      <c r="H48" s="363"/>
      <c r="I48" s="374"/>
      <c r="J48" s="365"/>
      <c r="K48" s="357">
        <f>SUM(K42:K47)</f>
        <v>2584336</v>
      </c>
      <c r="L48" s="4"/>
    </row>
    <row r="49" spans="2:12" ht="30" customHeight="1" thickBot="1">
      <c r="B49" s="3"/>
      <c r="C49" s="358" t="s">
        <v>131</v>
      </c>
      <c r="D49" s="359"/>
      <c r="E49" s="359"/>
      <c r="F49" s="359"/>
      <c r="G49" s="359"/>
      <c r="H49" s="359"/>
      <c r="I49" s="426"/>
      <c r="J49" s="359"/>
      <c r="K49" s="360"/>
      <c r="L49" s="4"/>
    </row>
    <row r="50" spans="2:12" ht="30" customHeight="1">
      <c r="B50" s="3"/>
      <c r="C50" s="352"/>
      <c r="D50" s="405">
        <v>7.1</v>
      </c>
      <c r="E50" s="407">
        <v>7.3200000000000101</v>
      </c>
      <c r="F50" s="361"/>
      <c r="G50" s="398" t="s">
        <v>132</v>
      </c>
      <c r="H50" s="384" t="s">
        <v>96</v>
      </c>
      <c r="I50" s="424">
        <v>60</v>
      </c>
      <c r="J50" s="385">
        <v>92924</v>
      </c>
      <c r="K50" s="362">
        <v>7415335</v>
      </c>
      <c r="L50" s="4"/>
    </row>
    <row r="51" spans="2:12" ht="30" customHeight="1">
      <c r="B51" s="3"/>
      <c r="C51" s="44"/>
      <c r="D51" s="406">
        <v>7.2</v>
      </c>
      <c r="E51" s="388">
        <v>7.4000000000000199</v>
      </c>
      <c r="F51" s="34"/>
      <c r="G51" s="397" t="s">
        <v>133</v>
      </c>
      <c r="H51" s="390" t="s">
        <v>96</v>
      </c>
      <c r="I51" s="425">
        <v>60</v>
      </c>
      <c r="J51" s="391">
        <v>205605</v>
      </c>
      <c r="K51" s="27">
        <v>16407279</v>
      </c>
      <c r="L51" s="4"/>
    </row>
    <row r="52" spans="2:12" ht="30" customHeight="1">
      <c r="B52" s="3"/>
      <c r="C52" s="44"/>
      <c r="D52" s="406">
        <v>7.3</v>
      </c>
      <c r="E52" s="399">
        <v>7.4100000000000197</v>
      </c>
      <c r="F52" s="32"/>
      <c r="G52" s="397" t="s">
        <v>134</v>
      </c>
      <c r="H52" s="390" t="s">
        <v>96</v>
      </c>
      <c r="I52" s="425">
        <v>60</v>
      </c>
      <c r="J52" s="391">
        <v>403908</v>
      </c>
      <c r="K52" s="27">
        <v>32231858</v>
      </c>
      <c r="L52" s="4"/>
    </row>
    <row r="53" spans="2:12" ht="30" customHeight="1" thickBot="1">
      <c r="B53" s="3"/>
      <c r="C53" s="354" t="s">
        <v>16</v>
      </c>
      <c r="D53" s="363"/>
      <c r="E53" s="363"/>
      <c r="F53" s="363"/>
      <c r="G53" s="364"/>
      <c r="H53" s="363"/>
      <c r="I53" s="374"/>
      <c r="J53" s="365"/>
      <c r="K53" s="357">
        <f>SUM(K50:K52)</f>
        <v>56054472</v>
      </c>
      <c r="L53" s="4"/>
    </row>
    <row r="54" spans="2:12" ht="30" customHeight="1" thickBot="1">
      <c r="B54" s="3"/>
      <c r="C54" s="358" t="s">
        <v>135</v>
      </c>
      <c r="D54" s="359"/>
      <c r="E54" s="359"/>
      <c r="F54" s="359"/>
      <c r="G54" s="359"/>
      <c r="H54" s="359"/>
      <c r="I54" s="426"/>
      <c r="J54" s="359"/>
      <c r="K54" s="360"/>
      <c r="L54" s="4"/>
    </row>
    <row r="55" spans="2:12" ht="30" customHeight="1">
      <c r="B55" s="3"/>
      <c r="C55" s="352"/>
      <c r="D55" s="405">
        <v>8.1</v>
      </c>
      <c r="E55" s="407">
        <v>9.18</v>
      </c>
      <c r="F55" s="361"/>
      <c r="G55" s="408" t="s">
        <v>136</v>
      </c>
      <c r="H55" s="384" t="s">
        <v>104</v>
      </c>
      <c r="I55" s="424">
        <v>2</v>
      </c>
      <c r="J55" s="385">
        <v>177248</v>
      </c>
      <c r="K55" s="362">
        <v>471480</v>
      </c>
      <c r="L55" s="4"/>
    </row>
    <row r="56" spans="2:12" ht="30" customHeight="1">
      <c r="B56" s="3"/>
      <c r="C56" s="44"/>
      <c r="D56" s="406">
        <v>8.1999999999999993</v>
      </c>
      <c r="E56" s="388">
        <v>9.25</v>
      </c>
      <c r="F56" s="34"/>
      <c r="G56" s="401" t="s">
        <v>137</v>
      </c>
      <c r="H56" s="390" t="s">
        <v>96</v>
      </c>
      <c r="I56" s="425">
        <v>6</v>
      </c>
      <c r="J56" s="391">
        <v>98343</v>
      </c>
      <c r="K56" s="27">
        <v>784777</v>
      </c>
      <c r="L56" s="4"/>
    </row>
    <row r="57" spans="2:12" ht="30" customHeight="1" thickBot="1">
      <c r="B57" s="3"/>
      <c r="C57" s="354" t="s">
        <v>16</v>
      </c>
      <c r="D57" s="363"/>
      <c r="E57" s="363"/>
      <c r="F57" s="363"/>
      <c r="G57" s="364"/>
      <c r="H57" s="363"/>
      <c r="I57" s="374"/>
      <c r="J57" s="365"/>
      <c r="K57" s="357">
        <f>SUM(K55:K56)</f>
        <v>1256257</v>
      </c>
      <c r="L57" s="4"/>
    </row>
    <row r="58" spans="2:12" ht="30" customHeight="1" thickBot="1">
      <c r="B58" s="3"/>
      <c r="C58" s="358" t="s">
        <v>138</v>
      </c>
      <c r="D58" s="359"/>
      <c r="E58" s="359"/>
      <c r="F58" s="359"/>
      <c r="G58" s="359"/>
      <c r="H58" s="359"/>
      <c r="I58" s="426"/>
      <c r="J58" s="359"/>
      <c r="K58" s="360"/>
      <c r="L58" s="4"/>
    </row>
    <row r="59" spans="2:12" ht="30" customHeight="1">
      <c r="B59" s="3"/>
      <c r="C59" s="352"/>
      <c r="D59" s="405">
        <v>9.1</v>
      </c>
      <c r="E59" s="405">
        <v>10.199999999999999</v>
      </c>
      <c r="F59" s="361"/>
      <c r="G59" s="408" t="s">
        <v>139</v>
      </c>
      <c r="H59" s="384" t="s">
        <v>96</v>
      </c>
      <c r="I59" s="424">
        <v>2</v>
      </c>
      <c r="J59" s="385">
        <v>334108</v>
      </c>
      <c r="K59" s="362">
        <v>888727</v>
      </c>
      <c r="L59" s="4"/>
    </row>
    <row r="60" spans="2:12" ht="30" customHeight="1">
      <c r="B60" s="3"/>
      <c r="C60" s="44"/>
      <c r="D60" s="406">
        <v>9.1999999999999993</v>
      </c>
      <c r="E60" s="406">
        <v>10.5</v>
      </c>
      <c r="F60" s="34"/>
      <c r="G60" s="397" t="s">
        <v>140</v>
      </c>
      <c r="H60" s="390" t="s">
        <v>104</v>
      </c>
      <c r="I60" s="425">
        <v>3</v>
      </c>
      <c r="J60" s="391">
        <v>273566</v>
      </c>
      <c r="K60" s="27">
        <v>1091528</v>
      </c>
      <c r="L60" s="4"/>
    </row>
    <row r="61" spans="2:12" ht="30" customHeight="1">
      <c r="B61" s="3"/>
      <c r="C61" s="44"/>
      <c r="D61" s="409">
        <v>9.3000000000000007</v>
      </c>
      <c r="E61" s="410">
        <v>10.1</v>
      </c>
      <c r="F61" s="32"/>
      <c r="G61" s="411" t="s">
        <v>141</v>
      </c>
      <c r="H61" s="412" t="s">
        <v>96</v>
      </c>
      <c r="I61" s="425">
        <v>4.8</v>
      </c>
      <c r="J61" s="413">
        <v>161347</v>
      </c>
      <c r="K61" s="27">
        <v>1030040</v>
      </c>
      <c r="L61" s="4"/>
    </row>
    <row r="62" spans="2:12" ht="30" customHeight="1">
      <c r="B62" s="3"/>
      <c r="C62" s="44"/>
      <c r="D62" s="406">
        <v>9.4</v>
      </c>
      <c r="E62" s="414">
        <v>10.19</v>
      </c>
      <c r="F62" s="28"/>
      <c r="G62" s="411" t="s">
        <v>142</v>
      </c>
      <c r="H62" s="412" t="s">
        <v>96</v>
      </c>
      <c r="I62" s="425">
        <v>2</v>
      </c>
      <c r="J62" s="413">
        <v>406295</v>
      </c>
      <c r="K62" s="27">
        <v>1080745</v>
      </c>
      <c r="L62" s="4"/>
    </row>
    <row r="63" spans="2:12" ht="30" customHeight="1">
      <c r="B63" s="3"/>
      <c r="C63" s="44"/>
      <c r="D63" s="406">
        <v>9.5</v>
      </c>
      <c r="E63" s="414">
        <v>10.7</v>
      </c>
      <c r="F63" s="32"/>
      <c r="G63" s="411" t="s">
        <v>143</v>
      </c>
      <c r="H63" s="412" t="s">
        <v>96</v>
      </c>
      <c r="I63" s="425">
        <v>8</v>
      </c>
      <c r="J63" s="413">
        <v>337093</v>
      </c>
      <c r="K63" s="27">
        <v>3586670</v>
      </c>
      <c r="L63" s="4"/>
    </row>
    <row r="64" spans="2:12" ht="30" customHeight="1">
      <c r="B64" s="3"/>
      <c r="C64" s="368"/>
      <c r="D64" s="409">
        <v>9.6</v>
      </c>
      <c r="E64" s="414">
        <v>10.4</v>
      </c>
      <c r="F64" s="28"/>
      <c r="G64" s="411" t="s">
        <v>144</v>
      </c>
      <c r="H64" s="412" t="s">
        <v>104</v>
      </c>
      <c r="I64" s="425">
        <v>2</v>
      </c>
      <c r="J64" s="413">
        <v>234062</v>
      </c>
      <c r="K64" s="27">
        <v>622605</v>
      </c>
      <c r="L64" s="4"/>
    </row>
    <row r="65" spans="2:12" ht="30" customHeight="1">
      <c r="B65" s="3"/>
      <c r="C65" s="44"/>
      <c r="D65" s="406">
        <v>9.6999999999999993</v>
      </c>
      <c r="E65" s="388">
        <v>10.24</v>
      </c>
      <c r="F65" s="32"/>
      <c r="G65" s="397" t="s">
        <v>145</v>
      </c>
      <c r="H65" s="390" t="s">
        <v>116</v>
      </c>
      <c r="I65" s="425">
        <v>300</v>
      </c>
      <c r="J65" s="391">
        <v>24327</v>
      </c>
      <c r="K65" s="27">
        <v>9706473</v>
      </c>
      <c r="L65" s="4"/>
    </row>
    <row r="66" spans="2:12" ht="30" customHeight="1" thickBot="1">
      <c r="B66" s="3"/>
      <c r="C66" s="354" t="s">
        <v>16</v>
      </c>
      <c r="D66" s="363"/>
      <c r="E66" s="363"/>
      <c r="F66" s="363"/>
      <c r="G66" s="364"/>
      <c r="H66" s="363"/>
      <c r="I66" s="374"/>
      <c r="J66" s="365"/>
      <c r="K66" s="357">
        <f>SUM(K59:K65)</f>
        <v>18006788</v>
      </c>
      <c r="L66" s="4"/>
    </row>
    <row r="67" spans="2:12" ht="30" customHeight="1" thickBot="1">
      <c r="B67" s="3"/>
      <c r="C67" s="358" t="s">
        <v>146</v>
      </c>
      <c r="D67" s="359"/>
      <c r="E67" s="359"/>
      <c r="F67" s="359"/>
      <c r="G67" s="359"/>
      <c r="H67" s="359"/>
      <c r="I67" s="426"/>
      <c r="J67" s="359"/>
      <c r="K67" s="360"/>
      <c r="L67" s="4"/>
    </row>
    <row r="68" spans="2:12" ht="30" customHeight="1">
      <c r="B68" s="3"/>
      <c r="C68" s="352"/>
      <c r="D68" s="405">
        <v>10.1</v>
      </c>
      <c r="E68" s="405">
        <v>11.1</v>
      </c>
      <c r="F68" s="361"/>
      <c r="G68" s="408" t="s">
        <v>147</v>
      </c>
      <c r="H68" s="384" t="s">
        <v>104</v>
      </c>
      <c r="I68" s="424">
        <v>3</v>
      </c>
      <c r="J68" s="385">
        <v>378519</v>
      </c>
      <c r="K68" s="362">
        <v>1510291</v>
      </c>
      <c r="L68" s="4"/>
    </row>
    <row r="69" spans="2:12" ht="30" customHeight="1">
      <c r="B69" s="3"/>
      <c r="C69" s="44"/>
      <c r="D69" s="406">
        <v>10.199999999999999</v>
      </c>
      <c r="E69" s="406">
        <v>11.2</v>
      </c>
      <c r="F69" s="34"/>
      <c r="G69" s="401" t="s">
        <v>148</v>
      </c>
      <c r="H69" s="390" t="s">
        <v>104</v>
      </c>
      <c r="I69" s="425">
        <v>3</v>
      </c>
      <c r="J69" s="391">
        <v>441269</v>
      </c>
      <c r="K69" s="27">
        <v>1760663</v>
      </c>
      <c r="L69" s="4"/>
    </row>
    <row r="70" spans="2:12" ht="30" customHeight="1">
      <c r="B70" s="3"/>
      <c r="C70" s="44"/>
      <c r="D70" s="406">
        <v>10.3</v>
      </c>
      <c r="E70" s="406">
        <v>11.9</v>
      </c>
      <c r="F70" s="34"/>
      <c r="G70" s="401" t="s">
        <v>149</v>
      </c>
      <c r="H70" s="390" t="s">
        <v>104</v>
      </c>
      <c r="I70" s="425">
        <v>2</v>
      </c>
      <c r="J70" s="391">
        <v>89480</v>
      </c>
      <c r="K70" s="27">
        <v>238017</v>
      </c>
      <c r="L70" s="4"/>
    </row>
    <row r="71" spans="2:12" ht="30" customHeight="1">
      <c r="B71" s="3"/>
      <c r="C71" s="44"/>
      <c r="D71" s="406">
        <v>10.4</v>
      </c>
      <c r="E71" s="388">
        <v>11.12</v>
      </c>
      <c r="F71" s="34"/>
      <c r="G71" s="401" t="s">
        <v>150</v>
      </c>
      <c r="H71" s="390" t="s">
        <v>104</v>
      </c>
      <c r="I71" s="425">
        <v>1</v>
      </c>
      <c r="J71" s="391">
        <v>60440</v>
      </c>
      <c r="K71" s="27">
        <v>80385</v>
      </c>
      <c r="L71" s="4"/>
    </row>
    <row r="72" spans="2:12" ht="30" customHeight="1">
      <c r="B72" s="3"/>
      <c r="C72" s="44"/>
      <c r="D72" s="406">
        <v>10.5</v>
      </c>
      <c r="E72" s="388">
        <v>11.16</v>
      </c>
      <c r="F72" s="34"/>
      <c r="G72" s="397" t="s">
        <v>151</v>
      </c>
      <c r="H72" s="390" t="s">
        <v>104</v>
      </c>
      <c r="I72" s="425">
        <v>4</v>
      </c>
      <c r="J72" s="391">
        <v>114309</v>
      </c>
      <c r="K72" s="27">
        <v>608124</v>
      </c>
      <c r="L72" s="4"/>
    </row>
    <row r="73" spans="2:12" ht="30" customHeight="1">
      <c r="B73" s="3"/>
      <c r="C73" s="44"/>
      <c r="D73" s="406">
        <v>10.6</v>
      </c>
      <c r="E73" s="388">
        <v>11.26</v>
      </c>
      <c r="F73" s="34"/>
      <c r="G73" s="397" t="s">
        <v>152</v>
      </c>
      <c r="H73" s="390" t="s">
        <v>123</v>
      </c>
      <c r="I73" s="425">
        <v>10</v>
      </c>
      <c r="J73" s="391">
        <v>23010</v>
      </c>
      <c r="K73" s="27">
        <v>306033</v>
      </c>
      <c r="L73" s="4"/>
    </row>
    <row r="74" spans="2:12" ht="30" customHeight="1">
      <c r="B74" s="3"/>
      <c r="C74" s="44"/>
      <c r="D74" s="406">
        <v>10.7</v>
      </c>
      <c r="E74" s="388">
        <v>11.27</v>
      </c>
      <c r="F74" s="32"/>
      <c r="G74" s="397" t="s">
        <v>153</v>
      </c>
      <c r="H74" s="390" t="s">
        <v>123</v>
      </c>
      <c r="I74" s="425">
        <v>15</v>
      </c>
      <c r="J74" s="391">
        <v>14209</v>
      </c>
      <c r="K74" s="27">
        <v>283470</v>
      </c>
      <c r="L74" s="4"/>
    </row>
    <row r="75" spans="2:12" ht="30" customHeight="1">
      <c r="B75" s="3"/>
      <c r="C75" s="44"/>
      <c r="D75" s="406">
        <v>10.8</v>
      </c>
      <c r="E75" s="388">
        <v>11.31</v>
      </c>
      <c r="F75" s="28"/>
      <c r="G75" s="401" t="s">
        <v>154</v>
      </c>
      <c r="H75" s="390" t="s">
        <v>123</v>
      </c>
      <c r="I75" s="425">
        <v>8</v>
      </c>
      <c r="J75" s="391">
        <v>40526</v>
      </c>
      <c r="K75" s="27">
        <v>431197</v>
      </c>
      <c r="L75" s="4"/>
    </row>
    <row r="76" spans="2:12" ht="30" customHeight="1">
      <c r="B76" s="3"/>
      <c r="C76" s="44"/>
      <c r="D76" s="406">
        <v>10.9</v>
      </c>
      <c r="E76" s="388">
        <v>11.33</v>
      </c>
      <c r="F76" s="32"/>
      <c r="G76" s="401" t="s">
        <v>155</v>
      </c>
      <c r="H76" s="390" t="s">
        <v>123</v>
      </c>
      <c r="I76" s="425">
        <v>6</v>
      </c>
      <c r="J76" s="391">
        <v>74427</v>
      </c>
      <c r="K76" s="27">
        <v>593927</v>
      </c>
      <c r="L76" s="4"/>
    </row>
    <row r="77" spans="2:12" ht="30" customHeight="1">
      <c r="B77" s="3"/>
      <c r="C77" s="368"/>
      <c r="D77" s="388">
        <v>10.1</v>
      </c>
      <c r="E77" s="388">
        <v>11.35</v>
      </c>
      <c r="F77" s="28"/>
      <c r="G77" s="401" t="s">
        <v>156</v>
      </c>
      <c r="H77" s="390" t="s">
        <v>104</v>
      </c>
      <c r="I77" s="425">
        <v>3</v>
      </c>
      <c r="J77" s="391">
        <v>163293</v>
      </c>
      <c r="K77" s="27">
        <v>651539</v>
      </c>
      <c r="L77" s="4"/>
    </row>
    <row r="78" spans="2:12" ht="30" customHeight="1">
      <c r="B78" s="3"/>
      <c r="C78" s="44"/>
      <c r="D78" s="388">
        <v>10.11</v>
      </c>
      <c r="E78" s="388">
        <v>11.36</v>
      </c>
      <c r="F78" s="32"/>
      <c r="G78" s="401" t="s">
        <v>157</v>
      </c>
      <c r="H78" s="390" t="s">
        <v>104</v>
      </c>
      <c r="I78" s="425">
        <v>3</v>
      </c>
      <c r="J78" s="391">
        <v>92022</v>
      </c>
      <c r="K78" s="27">
        <v>367168</v>
      </c>
      <c r="L78" s="4"/>
    </row>
    <row r="79" spans="2:12" ht="30" customHeight="1" thickBot="1">
      <c r="B79" s="3"/>
      <c r="C79" s="354" t="s">
        <v>16</v>
      </c>
      <c r="D79" s="363"/>
      <c r="E79" s="363"/>
      <c r="F79" s="363"/>
      <c r="G79" s="364"/>
      <c r="H79" s="363"/>
      <c r="I79" s="374"/>
      <c r="J79" s="365"/>
      <c r="K79" s="357">
        <f>SUM(K68:K78)</f>
        <v>6830814</v>
      </c>
      <c r="L79" s="4"/>
    </row>
    <row r="80" spans="2:12" ht="30" customHeight="1" thickBot="1">
      <c r="B80" s="3"/>
      <c r="C80" s="358" t="s">
        <v>158</v>
      </c>
      <c r="D80" s="359"/>
      <c r="E80" s="359"/>
      <c r="F80" s="359"/>
      <c r="G80" s="359"/>
      <c r="H80" s="359"/>
      <c r="I80" s="426"/>
      <c r="J80" s="359"/>
      <c r="K80" s="360"/>
      <c r="L80" s="4"/>
    </row>
    <row r="81" spans="2:12" ht="30" customHeight="1">
      <c r="B81" s="3"/>
      <c r="C81" s="352"/>
      <c r="D81" s="405">
        <v>11.1</v>
      </c>
      <c r="E81" s="405">
        <v>12.2</v>
      </c>
      <c r="F81" s="361"/>
      <c r="G81" s="398" t="s">
        <v>159</v>
      </c>
      <c r="H81" s="384" t="s">
        <v>104</v>
      </c>
      <c r="I81" s="424">
        <v>12</v>
      </c>
      <c r="J81" s="385">
        <v>105215</v>
      </c>
      <c r="K81" s="362">
        <v>1679231</v>
      </c>
      <c r="L81" s="4"/>
    </row>
    <row r="82" spans="2:12" ht="30" customHeight="1">
      <c r="B82" s="3"/>
      <c r="C82" s="44"/>
      <c r="D82" s="406">
        <v>11.2</v>
      </c>
      <c r="E82" s="406">
        <v>12.9</v>
      </c>
      <c r="F82" s="34"/>
      <c r="G82" s="397" t="s">
        <v>160</v>
      </c>
      <c r="H82" s="390" t="s">
        <v>104</v>
      </c>
      <c r="I82" s="425">
        <v>6</v>
      </c>
      <c r="J82" s="391">
        <v>100949</v>
      </c>
      <c r="K82" s="27">
        <v>805573</v>
      </c>
      <c r="L82" s="4"/>
    </row>
    <row r="83" spans="2:12" ht="30" customHeight="1">
      <c r="B83" s="3"/>
      <c r="C83" s="44"/>
      <c r="D83" s="406">
        <v>11.3</v>
      </c>
      <c r="E83" s="388">
        <v>12.13</v>
      </c>
      <c r="F83" s="32"/>
      <c r="G83" s="397" t="s">
        <v>161</v>
      </c>
      <c r="H83" s="390" t="s">
        <v>104</v>
      </c>
      <c r="I83" s="425">
        <v>1</v>
      </c>
      <c r="J83" s="391">
        <v>150329</v>
      </c>
      <c r="K83" s="27">
        <v>199938</v>
      </c>
      <c r="L83" s="4"/>
    </row>
    <row r="84" spans="2:12" ht="30" customHeight="1">
      <c r="B84" s="3"/>
      <c r="C84" s="44"/>
      <c r="D84" s="406">
        <v>11.4</v>
      </c>
      <c r="E84" s="388">
        <v>12.17</v>
      </c>
      <c r="F84" s="28"/>
      <c r="G84" s="397" t="s">
        <v>162</v>
      </c>
      <c r="H84" s="390" t="s">
        <v>123</v>
      </c>
      <c r="I84" s="425">
        <v>48</v>
      </c>
      <c r="J84" s="391">
        <v>3930</v>
      </c>
      <c r="K84" s="27">
        <v>250891</v>
      </c>
      <c r="L84" s="4"/>
    </row>
    <row r="85" spans="2:12" ht="30" customHeight="1" thickBot="1">
      <c r="B85" s="3"/>
      <c r="C85" s="354" t="s">
        <v>16</v>
      </c>
      <c r="D85" s="363"/>
      <c r="E85" s="363"/>
      <c r="F85" s="363"/>
      <c r="G85" s="364"/>
      <c r="H85" s="363"/>
      <c r="I85" s="374"/>
      <c r="J85" s="365"/>
      <c r="K85" s="357">
        <f>SUM(K81:K84)</f>
        <v>2935633</v>
      </c>
      <c r="L85" s="4"/>
    </row>
    <row r="86" spans="2:12" ht="30" customHeight="1" thickBot="1">
      <c r="B86" s="3"/>
      <c r="C86" s="358" t="s">
        <v>163</v>
      </c>
      <c r="D86" s="359"/>
      <c r="E86" s="359"/>
      <c r="F86" s="359"/>
      <c r="G86" s="359"/>
      <c r="H86" s="359"/>
      <c r="I86" s="426"/>
      <c r="J86" s="359"/>
      <c r="K86" s="360"/>
      <c r="L86" s="4"/>
    </row>
    <row r="87" spans="2:12" ht="30" customHeight="1">
      <c r="B87" s="3"/>
      <c r="C87" s="352"/>
      <c r="D87" s="405">
        <v>12.1</v>
      </c>
      <c r="E87" s="405">
        <v>13.4</v>
      </c>
      <c r="F87" s="361"/>
      <c r="G87" s="398" t="s">
        <v>164</v>
      </c>
      <c r="H87" s="384" t="s">
        <v>96</v>
      </c>
      <c r="I87" s="424">
        <v>174.19</v>
      </c>
      <c r="J87" s="385">
        <v>36214</v>
      </c>
      <c r="K87" s="362">
        <v>8389796</v>
      </c>
      <c r="L87" s="4"/>
    </row>
    <row r="88" spans="2:12" ht="30" customHeight="1">
      <c r="B88" s="3"/>
      <c r="C88" s="44"/>
      <c r="D88" s="406">
        <v>12.2</v>
      </c>
      <c r="E88" s="406">
        <v>13.7</v>
      </c>
      <c r="F88" s="34"/>
      <c r="G88" s="397" t="s">
        <v>165</v>
      </c>
      <c r="H88" s="390" t="s">
        <v>96</v>
      </c>
      <c r="I88" s="425">
        <v>3</v>
      </c>
      <c r="J88" s="391">
        <v>90241</v>
      </c>
      <c r="K88" s="27">
        <v>360062</v>
      </c>
      <c r="L88" s="4"/>
    </row>
    <row r="89" spans="2:12" ht="30" customHeight="1">
      <c r="B89" s="3"/>
      <c r="C89" s="44"/>
      <c r="D89" s="406">
        <v>12.3</v>
      </c>
      <c r="E89" s="406">
        <v>13.8</v>
      </c>
      <c r="F89" s="32"/>
      <c r="G89" s="401" t="s">
        <v>166</v>
      </c>
      <c r="H89" s="390" t="s">
        <v>96</v>
      </c>
      <c r="I89" s="425">
        <v>2.2999999999999998</v>
      </c>
      <c r="J89" s="391">
        <v>107225</v>
      </c>
      <c r="K89" s="27">
        <v>328002</v>
      </c>
      <c r="L89" s="4"/>
    </row>
    <row r="90" spans="2:12" ht="30" customHeight="1">
      <c r="B90" s="3"/>
      <c r="C90" s="44"/>
      <c r="D90" s="406">
        <v>12.4</v>
      </c>
      <c r="E90" s="388">
        <v>13.13</v>
      </c>
      <c r="F90" s="28"/>
      <c r="G90" s="401" t="s">
        <v>167</v>
      </c>
      <c r="H90" s="390" t="s">
        <v>96</v>
      </c>
      <c r="I90" s="425">
        <v>174.19</v>
      </c>
      <c r="J90" s="391">
        <v>74068</v>
      </c>
      <c r="K90" s="27">
        <v>17159534</v>
      </c>
      <c r="L90" s="4"/>
    </row>
    <row r="91" spans="2:12" ht="30" customHeight="1" thickBot="1">
      <c r="B91" s="3"/>
      <c r="C91" s="354" t="s">
        <v>16</v>
      </c>
      <c r="D91" s="363"/>
      <c r="E91" s="363"/>
      <c r="F91" s="363"/>
      <c r="G91" s="364"/>
      <c r="H91" s="363"/>
      <c r="I91" s="374"/>
      <c r="J91" s="365"/>
      <c r="K91" s="357">
        <f>SUM(K87:K90)</f>
        <v>26237394</v>
      </c>
      <c r="L91" s="4"/>
    </row>
    <row r="92" spans="2:12" ht="30" customHeight="1" thickBot="1">
      <c r="B92" s="3"/>
      <c r="C92" s="358" t="s">
        <v>168</v>
      </c>
      <c r="D92" s="359"/>
      <c r="E92" s="359"/>
      <c r="F92" s="359"/>
      <c r="G92" s="359"/>
      <c r="H92" s="359"/>
      <c r="I92" s="426"/>
      <c r="J92" s="359"/>
      <c r="K92" s="360"/>
      <c r="L92" s="4"/>
    </row>
    <row r="93" spans="2:12" ht="30" customHeight="1">
      <c r="B93" s="3"/>
      <c r="C93" s="352"/>
      <c r="D93" s="381">
        <v>13.1</v>
      </c>
      <c r="E93" s="415">
        <v>18.260000000000002</v>
      </c>
      <c r="F93" s="361"/>
      <c r="G93" s="398" t="s">
        <v>171</v>
      </c>
      <c r="H93" s="384" t="s">
        <v>96</v>
      </c>
      <c r="I93" s="424">
        <v>12</v>
      </c>
      <c r="J93" s="385">
        <v>24166</v>
      </c>
      <c r="K93" s="362">
        <v>385689</v>
      </c>
      <c r="L93" s="4"/>
    </row>
    <row r="94" spans="2:12" ht="30" customHeight="1">
      <c r="B94" s="3"/>
      <c r="C94" s="44"/>
      <c r="D94" s="387">
        <v>13.2</v>
      </c>
      <c r="E94" s="393" t="s">
        <v>169</v>
      </c>
      <c r="F94" s="34"/>
      <c r="G94" s="397" t="s">
        <v>172</v>
      </c>
      <c r="H94" s="390" t="s">
        <v>104</v>
      </c>
      <c r="I94" s="425">
        <v>8</v>
      </c>
      <c r="J94" s="391">
        <v>98066</v>
      </c>
      <c r="K94" s="27">
        <v>1043422</v>
      </c>
      <c r="L94" s="4"/>
    </row>
    <row r="95" spans="2:12" ht="30" customHeight="1">
      <c r="B95" s="3"/>
      <c r="C95" s="44"/>
      <c r="D95" s="387">
        <v>13.3</v>
      </c>
      <c r="E95" s="388">
        <v>14.32</v>
      </c>
      <c r="F95" s="32"/>
      <c r="G95" s="394" t="s">
        <v>173</v>
      </c>
      <c r="H95" s="404" t="s">
        <v>104</v>
      </c>
      <c r="I95" s="425">
        <v>2</v>
      </c>
      <c r="J95" s="391">
        <v>36570</v>
      </c>
      <c r="K95" s="27">
        <v>97276</v>
      </c>
      <c r="L95" s="4"/>
    </row>
    <row r="96" spans="2:12" ht="30" customHeight="1">
      <c r="B96" s="3"/>
      <c r="C96" s="44"/>
      <c r="D96" s="387">
        <v>13.4</v>
      </c>
      <c r="E96" s="388">
        <v>14.37</v>
      </c>
      <c r="F96" s="28"/>
      <c r="G96" s="394" t="s">
        <v>174</v>
      </c>
      <c r="H96" s="404" t="s">
        <v>104</v>
      </c>
      <c r="I96" s="425">
        <v>2</v>
      </c>
      <c r="J96" s="391">
        <v>31862</v>
      </c>
      <c r="K96" s="27">
        <v>84753</v>
      </c>
      <c r="L96" s="4"/>
    </row>
    <row r="97" spans="2:12" ht="30" customHeight="1">
      <c r="B97" s="3"/>
      <c r="C97" s="44"/>
      <c r="D97" s="387">
        <v>13.5</v>
      </c>
      <c r="E97" s="388">
        <v>14.41</v>
      </c>
      <c r="F97" s="32"/>
      <c r="G97" s="394" t="s">
        <v>175</v>
      </c>
      <c r="H97" s="404" t="s">
        <v>96</v>
      </c>
      <c r="I97" s="425">
        <v>174.19</v>
      </c>
      <c r="J97" s="391">
        <v>105070</v>
      </c>
      <c r="K97" s="27">
        <v>24341850</v>
      </c>
      <c r="L97" s="4"/>
    </row>
    <row r="98" spans="2:12" ht="30" customHeight="1">
      <c r="B98" s="3"/>
      <c r="C98" s="368"/>
      <c r="D98" s="387">
        <v>13.6</v>
      </c>
      <c r="E98" s="393" t="s">
        <v>170</v>
      </c>
      <c r="F98" s="28"/>
      <c r="G98" s="394" t="s">
        <v>176</v>
      </c>
      <c r="H98" s="404" t="s">
        <v>104</v>
      </c>
      <c r="I98" s="425">
        <v>2</v>
      </c>
      <c r="J98" s="391">
        <v>122634</v>
      </c>
      <c r="K98" s="27">
        <v>326206</v>
      </c>
      <c r="L98" s="4"/>
    </row>
    <row r="99" spans="2:12" ht="30" customHeight="1" thickBot="1">
      <c r="B99" s="3"/>
      <c r="C99" s="354" t="s">
        <v>16</v>
      </c>
      <c r="D99" s="363"/>
      <c r="E99" s="363"/>
      <c r="F99" s="363"/>
      <c r="G99" s="364"/>
      <c r="H99" s="363"/>
      <c r="I99" s="374"/>
      <c r="J99" s="365"/>
      <c r="K99" s="357">
        <f>SUM(K93:K98)</f>
        <v>26279196</v>
      </c>
      <c r="L99" s="4"/>
    </row>
    <row r="100" spans="2:12" ht="30" customHeight="1" thickBot="1">
      <c r="B100" s="3"/>
      <c r="C100" s="358" t="s">
        <v>177</v>
      </c>
      <c r="D100" s="359"/>
      <c r="E100" s="359"/>
      <c r="F100" s="359"/>
      <c r="G100" s="359"/>
      <c r="H100" s="359"/>
      <c r="I100" s="426"/>
      <c r="J100" s="359"/>
      <c r="K100" s="360"/>
      <c r="L100" s="4"/>
    </row>
    <row r="101" spans="2:12" ht="30" customHeight="1">
      <c r="B101" s="3"/>
      <c r="C101" s="352"/>
      <c r="D101" s="381">
        <v>14.1</v>
      </c>
      <c r="E101" s="407">
        <v>15.1</v>
      </c>
      <c r="F101" s="361"/>
      <c r="G101" s="408" t="s">
        <v>179</v>
      </c>
      <c r="H101" s="384" t="s">
        <v>96</v>
      </c>
      <c r="I101" s="424">
        <v>100</v>
      </c>
      <c r="J101" s="385">
        <v>88734</v>
      </c>
      <c r="K101" s="362">
        <v>11801622</v>
      </c>
      <c r="L101" s="4"/>
    </row>
    <row r="102" spans="2:12" ht="30" customHeight="1">
      <c r="B102" s="3"/>
      <c r="C102" s="44"/>
      <c r="D102" s="387">
        <v>14.2</v>
      </c>
      <c r="E102" s="393" t="s">
        <v>178</v>
      </c>
      <c r="F102" s="34"/>
      <c r="G102" s="397" t="s">
        <v>180</v>
      </c>
      <c r="H102" s="390" t="s">
        <v>96</v>
      </c>
      <c r="I102" s="425">
        <v>100</v>
      </c>
      <c r="J102" s="391">
        <v>90782</v>
      </c>
      <c r="K102" s="27">
        <v>12074006</v>
      </c>
      <c r="L102" s="4"/>
    </row>
    <row r="103" spans="2:12" ht="30" customHeight="1" thickBot="1">
      <c r="B103" s="3"/>
      <c r="C103" s="354" t="s">
        <v>16</v>
      </c>
      <c r="D103" s="363"/>
      <c r="E103" s="363"/>
      <c r="F103" s="363"/>
      <c r="G103" s="364"/>
      <c r="H103" s="363"/>
      <c r="I103" s="374"/>
      <c r="J103" s="365"/>
      <c r="K103" s="357">
        <f>SUM(K101:K102)</f>
        <v>23875628</v>
      </c>
      <c r="L103" s="4"/>
    </row>
    <row r="104" spans="2:12" ht="30" customHeight="1" thickBot="1">
      <c r="B104" s="3"/>
      <c r="C104" s="358" t="s">
        <v>181</v>
      </c>
      <c r="D104" s="359"/>
      <c r="E104" s="359"/>
      <c r="F104" s="359"/>
      <c r="G104" s="359"/>
      <c r="H104" s="359"/>
      <c r="I104" s="426"/>
      <c r="J104" s="359"/>
      <c r="K104" s="360"/>
      <c r="L104" s="4"/>
    </row>
    <row r="105" spans="2:12" ht="30" customHeight="1">
      <c r="B105" s="3"/>
      <c r="C105" s="352"/>
      <c r="D105" s="405">
        <v>15.1</v>
      </c>
      <c r="E105" s="405">
        <v>16.399999999999999</v>
      </c>
      <c r="F105" s="361"/>
      <c r="G105" s="398" t="s">
        <v>182</v>
      </c>
      <c r="H105" s="106" t="s">
        <v>109</v>
      </c>
      <c r="I105" s="424">
        <v>10</v>
      </c>
      <c r="J105" s="385">
        <v>63372</v>
      </c>
      <c r="K105" s="362">
        <v>842848</v>
      </c>
      <c r="L105" s="4"/>
    </row>
    <row r="106" spans="2:12" ht="30" customHeight="1">
      <c r="B106" s="3"/>
      <c r="C106" s="44"/>
      <c r="D106" s="406">
        <v>15.2</v>
      </c>
      <c r="E106" s="406">
        <v>16.8</v>
      </c>
      <c r="F106" s="34"/>
      <c r="G106" s="394" t="s">
        <v>183</v>
      </c>
      <c r="H106" s="404" t="s">
        <v>109</v>
      </c>
      <c r="I106" s="425">
        <v>10</v>
      </c>
      <c r="J106" s="391">
        <v>96594</v>
      </c>
      <c r="K106" s="27">
        <v>1284700</v>
      </c>
      <c r="L106" s="4"/>
    </row>
    <row r="107" spans="2:12" ht="30" customHeight="1" thickBot="1">
      <c r="B107" s="3"/>
      <c r="C107" s="354" t="s">
        <v>16</v>
      </c>
      <c r="D107" s="363"/>
      <c r="E107" s="363"/>
      <c r="F107" s="363"/>
      <c r="G107" s="364"/>
      <c r="H107" s="363"/>
      <c r="I107" s="374"/>
      <c r="J107" s="365"/>
      <c r="K107" s="357">
        <f>SUM(K105:K106)</f>
        <v>2127548</v>
      </c>
      <c r="L107" s="4"/>
    </row>
    <row r="108" spans="2:12" ht="30" customHeight="1" thickBot="1">
      <c r="B108" s="3"/>
      <c r="C108" s="358" t="s">
        <v>184</v>
      </c>
      <c r="D108" s="359"/>
      <c r="E108" s="359"/>
      <c r="F108" s="359"/>
      <c r="G108" s="359"/>
      <c r="H108" s="359"/>
      <c r="I108" s="426"/>
      <c r="J108" s="359"/>
      <c r="K108" s="360"/>
      <c r="L108" s="4"/>
    </row>
    <row r="109" spans="2:12" ht="30" customHeight="1">
      <c r="B109" s="3"/>
      <c r="C109" s="352"/>
      <c r="D109" s="405">
        <v>16.100000000000001</v>
      </c>
      <c r="E109" s="405">
        <v>17.100000000000001</v>
      </c>
      <c r="F109" s="361"/>
      <c r="G109" s="398" t="s">
        <v>185</v>
      </c>
      <c r="H109" s="384" t="s">
        <v>104</v>
      </c>
      <c r="I109" s="424">
        <v>1</v>
      </c>
      <c r="J109" s="385">
        <v>415096</v>
      </c>
      <c r="K109" s="362">
        <v>552078</v>
      </c>
      <c r="L109" s="4"/>
    </row>
    <row r="110" spans="2:12" ht="30" customHeight="1">
      <c r="B110" s="3"/>
      <c r="C110" s="44"/>
      <c r="D110" s="406">
        <v>16.2</v>
      </c>
      <c r="E110" s="406">
        <v>17.399999999999999</v>
      </c>
      <c r="F110" s="34"/>
      <c r="G110" s="397" t="s">
        <v>186</v>
      </c>
      <c r="H110" s="390" t="s">
        <v>104</v>
      </c>
      <c r="I110" s="425">
        <v>1</v>
      </c>
      <c r="J110" s="391">
        <v>172672</v>
      </c>
      <c r="K110" s="27">
        <v>229654</v>
      </c>
      <c r="L110" s="4"/>
    </row>
    <row r="111" spans="2:12" ht="30" customHeight="1">
      <c r="B111" s="3"/>
      <c r="C111" s="44"/>
      <c r="D111" s="406">
        <v>16.3</v>
      </c>
      <c r="E111" s="388">
        <v>17.11</v>
      </c>
      <c r="F111" s="32"/>
      <c r="G111" s="401" t="s">
        <v>187</v>
      </c>
      <c r="H111" s="390" t="s">
        <v>104</v>
      </c>
      <c r="I111" s="425">
        <v>8</v>
      </c>
      <c r="J111" s="391">
        <v>117770</v>
      </c>
      <c r="K111" s="27">
        <v>1253073</v>
      </c>
      <c r="L111" s="4"/>
    </row>
    <row r="112" spans="2:12" ht="30" customHeight="1">
      <c r="B112" s="3"/>
      <c r="C112" s="44"/>
      <c r="D112" s="406">
        <v>16.399999999999999</v>
      </c>
      <c r="E112" s="388">
        <v>17.13</v>
      </c>
      <c r="F112" s="28"/>
      <c r="G112" s="401" t="s">
        <v>188</v>
      </c>
      <c r="H112" s="390" t="s">
        <v>104</v>
      </c>
      <c r="I112" s="425">
        <v>2</v>
      </c>
      <c r="J112" s="391">
        <v>513678</v>
      </c>
      <c r="K112" s="27">
        <v>1366383</v>
      </c>
      <c r="L112" s="4"/>
    </row>
    <row r="113" spans="2:12" ht="30" customHeight="1" thickBot="1">
      <c r="B113" s="3"/>
      <c r="C113" s="354" t="s">
        <v>16</v>
      </c>
      <c r="D113" s="363"/>
      <c r="E113" s="363"/>
      <c r="F113" s="363"/>
      <c r="G113" s="364"/>
      <c r="H113" s="363"/>
      <c r="I113" s="374"/>
      <c r="J113" s="365"/>
      <c r="K113" s="357">
        <f>SUM(K109:K112)</f>
        <v>3401188</v>
      </c>
      <c r="L113" s="4"/>
    </row>
    <row r="114" spans="2:12" ht="30" customHeight="1" thickBot="1">
      <c r="B114" s="3"/>
      <c r="C114" s="358" t="s">
        <v>189</v>
      </c>
      <c r="D114" s="359"/>
      <c r="E114" s="359"/>
      <c r="F114" s="359"/>
      <c r="G114" s="359"/>
      <c r="H114" s="359"/>
      <c r="I114" s="426"/>
      <c r="J114" s="359"/>
      <c r="K114" s="360"/>
      <c r="L114" s="4"/>
    </row>
    <row r="115" spans="2:12" ht="30" customHeight="1">
      <c r="B115" s="3"/>
      <c r="C115" s="352"/>
      <c r="D115" s="416">
        <v>17.100000000000001</v>
      </c>
      <c r="E115" s="417">
        <v>18.899999999999999</v>
      </c>
      <c r="F115" s="361"/>
      <c r="G115" s="418" t="s">
        <v>190</v>
      </c>
      <c r="H115" s="419" t="s">
        <v>96</v>
      </c>
      <c r="I115" s="424">
        <v>20</v>
      </c>
      <c r="J115" s="420">
        <v>24397</v>
      </c>
      <c r="K115" s="362">
        <v>648960</v>
      </c>
      <c r="L115" s="4"/>
    </row>
    <row r="116" spans="2:12" ht="30" customHeight="1">
      <c r="B116" s="3"/>
      <c r="C116" s="44"/>
      <c r="D116" s="406">
        <v>17.2</v>
      </c>
      <c r="E116" s="388">
        <v>18.23</v>
      </c>
      <c r="F116" s="34"/>
      <c r="G116" s="397" t="s">
        <v>191</v>
      </c>
      <c r="H116" s="390" t="s">
        <v>96</v>
      </c>
      <c r="I116" s="425">
        <v>30</v>
      </c>
      <c r="J116" s="391">
        <v>17751</v>
      </c>
      <c r="K116" s="27">
        <v>708265</v>
      </c>
      <c r="L116" s="4"/>
    </row>
    <row r="117" spans="2:12" ht="30" customHeight="1">
      <c r="B117" s="3"/>
      <c r="C117" s="44"/>
      <c r="D117" s="406">
        <v>17.3</v>
      </c>
      <c r="E117" s="388">
        <v>18.239999999999998</v>
      </c>
      <c r="F117" s="32"/>
      <c r="G117" s="397" t="s">
        <v>192</v>
      </c>
      <c r="H117" s="390" t="s">
        <v>123</v>
      </c>
      <c r="I117" s="425">
        <v>15</v>
      </c>
      <c r="J117" s="391">
        <v>10853</v>
      </c>
      <c r="K117" s="27">
        <v>216517</v>
      </c>
      <c r="L117" s="4"/>
    </row>
    <row r="118" spans="2:12" ht="30" customHeight="1" thickBot="1">
      <c r="B118" s="3"/>
      <c r="C118" s="354" t="s">
        <v>16</v>
      </c>
      <c r="D118" s="363"/>
      <c r="E118" s="363"/>
      <c r="F118" s="363"/>
      <c r="G118" s="364"/>
      <c r="H118" s="363"/>
      <c r="I118" s="374"/>
      <c r="J118" s="365"/>
      <c r="K118" s="357">
        <f>SUM(K115:K117)</f>
        <v>1573742</v>
      </c>
      <c r="L118" s="4"/>
    </row>
    <row r="119" spans="2:12" ht="30" customHeight="1" thickBot="1">
      <c r="B119" s="3"/>
      <c r="C119" s="358" t="s">
        <v>193</v>
      </c>
      <c r="D119" s="359"/>
      <c r="E119" s="359"/>
      <c r="F119" s="359"/>
      <c r="G119" s="359"/>
      <c r="H119" s="359"/>
      <c r="I119" s="426"/>
      <c r="J119" s="359"/>
      <c r="K119" s="360"/>
      <c r="L119" s="4"/>
    </row>
    <row r="120" spans="2:12" ht="30" customHeight="1">
      <c r="B120" s="3"/>
      <c r="C120" s="352"/>
      <c r="D120" s="405">
        <v>18.100000000000001</v>
      </c>
      <c r="E120" s="405">
        <v>20.100000000000001</v>
      </c>
      <c r="F120" s="361"/>
      <c r="G120" s="398" t="s">
        <v>194</v>
      </c>
      <c r="H120" s="384" t="s">
        <v>123</v>
      </c>
      <c r="I120" s="424">
        <v>44.08</v>
      </c>
      <c r="J120" s="385">
        <v>49718</v>
      </c>
      <c r="K120" s="362">
        <v>2914787</v>
      </c>
      <c r="L120" s="4"/>
    </row>
    <row r="121" spans="2:12" ht="30" customHeight="1">
      <c r="B121" s="3"/>
      <c r="C121" s="44"/>
      <c r="D121" s="406">
        <v>18.2</v>
      </c>
      <c r="E121" s="388">
        <v>20.100000000000001</v>
      </c>
      <c r="F121" s="32"/>
      <c r="G121" s="397" t="s">
        <v>195</v>
      </c>
      <c r="H121" s="390" t="s">
        <v>104</v>
      </c>
      <c r="I121" s="425">
        <v>4</v>
      </c>
      <c r="J121" s="391">
        <v>28539</v>
      </c>
      <c r="K121" s="27">
        <v>151827</v>
      </c>
      <c r="L121" s="4"/>
    </row>
    <row r="122" spans="2:12" ht="30" customHeight="1">
      <c r="B122" s="3"/>
      <c r="C122" s="44"/>
      <c r="D122" s="406">
        <v>18.3</v>
      </c>
      <c r="E122" s="388">
        <v>20.16</v>
      </c>
      <c r="F122" s="32"/>
      <c r="G122" s="397" t="s">
        <v>196</v>
      </c>
      <c r="H122" s="390" t="s">
        <v>123</v>
      </c>
      <c r="I122" s="425">
        <v>1</v>
      </c>
      <c r="J122" s="391">
        <v>577265</v>
      </c>
      <c r="K122" s="27">
        <v>767760</v>
      </c>
      <c r="L122" s="4"/>
    </row>
    <row r="123" spans="2:12" ht="30" customHeight="1" thickBot="1">
      <c r="B123" s="3"/>
      <c r="C123" s="354" t="s">
        <v>16</v>
      </c>
      <c r="D123" s="366"/>
      <c r="E123" s="366"/>
      <c r="F123" s="366"/>
      <c r="G123" s="367"/>
      <c r="H123" s="363"/>
      <c r="I123" s="374"/>
      <c r="J123" s="365"/>
      <c r="K123" s="357">
        <f>SUM(K120:K122)</f>
        <v>3834374</v>
      </c>
      <c r="L123" s="4"/>
    </row>
    <row r="124" spans="2:12" ht="30" customHeight="1" thickBot="1">
      <c r="B124" s="3"/>
      <c r="C124" s="358" t="s">
        <v>197</v>
      </c>
      <c r="D124" s="359"/>
      <c r="E124" s="359"/>
      <c r="F124" s="359"/>
      <c r="G124" s="359"/>
      <c r="H124" s="359"/>
      <c r="I124" s="426"/>
      <c r="J124" s="359"/>
      <c r="K124" s="360"/>
      <c r="L124" s="4"/>
    </row>
    <row r="125" spans="2:12" ht="30" customHeight="1">
      <c r="B125" s="3"/>
      <c r="C125" s="352"/>
      <c r="D125" s="417">
        <v>19.100000000000001</v>
      </c>
      <c r="E125" s="417" t="s">
        <v>198</v>
      </c>
      <c r="F125" s="361"/>
      <c r="G125" s="421" t="s">
        <v>208</v>
      </c>
      <c r="H125" s="419" t="s">
        <v>104</v>
      </c>
      <c r="I125" s="424">
        <v>1</v>
      </c>
      <c r="J125" s="420">
        <f>6000000*1.19</f>
        <v>7140000</v>
      </c>
      <c r="K125" s="362">
        <v>9496200</v>
      </c>
      <c r="L125" s="4"/>
    </row>
    <row r="126" spans="2:12" ht="30" customHeight="1">
      <c r="B126" s="3"/>
      <c r="C126" s="44"/>
      <c r="D126" s="414">
        <v>19.2</v>
      </c>
      <c r="E126" s="414" t="s">
        <v>199</v>
      </c>
      <c r="F126" s="32"/>
      <c r="G126" s="422" t="s">
        <v>209</v>
      </c>
      <c r="H126" s="412" t="s">
        <v>104</v>
      </c>
      <c r="I126" s="425">
        <v>1</v>
      </c>
      <c r="J126" s="413">
        <v>13497700</v>
      </c>
      <c r="K126" s="27">
        <v>17951941</v>
      </c>
      <c r="L126" s="4"/>
    </row>
    <row r="127" spans="2:12" ht="30" customHeight="1">
      <c r="B127" s="3"/>
      <c r="C127" s="44"/>
      <c r="D127" s="414">
        <v>19.3</v>
      </c>
      <c r="E127" s="414" t="s">
        <v>200</v>
      </c>
      <c r="F127" s="32"/>
      <c r="G127" s="422" t="s">
        <v>210</v>
      </c>
      <c r="H127" s="412" t="s">
        <v>104</v>
      </c>
      <c r="I127" s="425">
        <v>1</v>
      </c>
      <c r="J127" s="413">
        <f>5747500*1.19</f>
        <v>6839525</v>
      </c>
      <c r="K127" s="27">
        <v>9096568</v>
      </c>
      <c r="L127" s="4"/>
    </row>
    <row r="128" spans="2:12" ht="30" customHeight="1">
      <c r="B128" s="3"/>
      <c r="C128" s="44"/>
      <c r="D128" s="414">
        <v>19.399999999999999</v>
      </c>
      <c r="E128" s="414" t="s">
        <v>201</v>
      </c>
      <c r="F128" s="32"/>
      <c r="G128" s="422" t="s">
        <v>211</v>
      </c>
      <c r="H128" s="412" t="s">
        <v>104</v>
      </c>
      <c r="I128" s="425">
        <v>1</v>
      </c>
      <c r="J128" s="413">
        <f>1950000*1.19</f>
        <v>2320500</v>
      </c>
      <c r="K128" s="27">
        <v>3086265</v>
      </c>
      <c r="L128" s="4"/>
    </row>
    <row r="129" spans="2:12" ht="30" customHeight="1">
      <c r="B129" s="3"/>
      <c r="C129" s="44"/>
      <c r="D129" s="414">
        <v>19.5</v>
      </c>
      <c r="E129" s="414" t="s">
        <v>202</v>
      </c>
      <c r="F129" s="32"/>
      <c r="G129" s="411" t="s">
        <v>212</v>
      </c>
      <c r="H129" s="412" t="s">
        <v>104</v>
      </c>
      <c r="I129" s="425">
        <v>1</v>
      </c>
      <c r="J129" s="413">
        <f>800000*1.19</f>
        <v>952000</v>
      </c>
      <c r="K129" s="27">
        <v>1266160</v>
      </c>
      <c r="L129" s="4"/>
    </row>
    <row r="130" spans="2:12" ht="41.4">
      <c r="B130" s="3"/>
      <c r="C130" s="44"/>
      <c r="D130" s="414">
        <v>19.600000000000001</v>
      </c>
      <c r="E130" s="414" t="s">
        <v>203</v>
      </c>
      <c r="F130" s="32"/>
      <c r="G130" s="411" t="s">
        <v>213</v>
      </c>
      <c r="H130" s="412" t="s">
        <v>104</v>
      </c>
      <c r="I130" s="425">
        <v>1</v>
      </c>
      <c r="J130" s="413">
        <v>3481293</v>
      </c>
      <c r="K130" s="27">
        <v>4630120</v>
      </c>
      <c r="L130" s="4"/>
    </row>
    <row r="131" spans="2:12" ht="41.4">
      <c r="B131" s="3"/>
      <c r="C131" s="44"/>
      <c r="D131" s="414">
        <v>19.7</v>
      </c>
      <c r="E131" s="414" t="s">
        <v>204</v>
      </c>
      <c r="F131" s="32"/>
      <c r="G131" s="411" t="s">
        <v>214</v>
      </c>
      <c r="H131" s="412" t="s">
        <v>215</v>
      </c>
      <c r="I131" s="425">
        <v>1</v>
      </c>
      <c r="J131" s="413">
        <v>4130000</v>
      </c>
      <c r="K131" s="27">
        <v>5492900</v>
      </c>
      <c r="L131" s="4"/>
    </row>
    <row r="132" spans="2:12" ht="30" customHeight="1">
      <c r="B132" s="3"/>
      <c r="C132" s="44"/>
      <c r="D132" s="414">
        <v>19.8</v>
      </c>
      <c r="E132" s="414" t="s">
        <v>205</v>
      </c>
      <c r="F132" s="32"/>
      <c r="G132" s="411" t="s">
        <v>216</v>
      </c>
      <c r="H132" s="412" t="s">
        <v>215</v>
      </c>
      <c r="I132" s="425">
        <v>2</v>
      </c>
      <c r="J132" s="413">
        <v>1110000</v>
      </c>
      <c r="K132" s="27">
        <v>2952600</v>
      </c>
      <c r="L132" s="4"/>
    </row>
    <row r="133" spans="2:12" ht="30" customHeight="1">
      <c r="B133" s="3"/>
      <c r="C133" s="44"/>
      <c r="D133" s="414">
        <v>19.899999999999999</v>
      </c>
      <c r="E133" s="414" t="s">
        <v>206</v>
      </c>
      <c r="F133" s="32"/>
      <c r="G133" s="423" t="s">
        <v>217</v>
      </c>
      <c r="H133" s="412" t="s">
        <v>215</v>
      </c>
      <c r="I133" s="425">
        <v>3</v>
      </c>
      <c r="J133" s="413">
        <v>400000</v>
      </c>
      <c r="K133" s="27">
        <v>1596000</v>
      </c>
      <c r="L133" s="4"/>
    </row>
    <row r="134" spans="2:12" ht="30" customHeight="1">
      <c r="B134" s="3"/>
      <c r="C134" s="44"/>
      <c r="D134" s="414">
        <v>19.100000000000001</v>
      </c>
      <c r="E134" s="414" t="s">
        <v>207</v>
      </c>
      <c r="F134" s="32"/>
      <c r="G134" s="411" t="s">
        <v>218</v>
      </c>
      <c r="H134" s="412" t="s">
        <v>215</v>
      </c>
      <c r="I134" s="425">
        <v>31</v>
      </c>
      <c r="J134" s="413">
        <v>180000</v>
      </c>
      <c r="K134" s="27">
        <v>7421400</v>
      </c>
      <c r="L134" s="4"/>
    </row>
    <row r="135" spans="2:12" ht="30" customHeight="1" thickBot="1">
      <c r="B135" s="3"/>
      <c r="C135" s="354" t="s">
        <v>16</v>
      </c>
      <c r="D135" s="366"/>
      <c r="E135" s="366"/>
      <c r="F135" s="366"/>
      <c r="G135" s="367"/>
      <c r="H135" s="363"/>
      <c r="I135" s="374"/>
      <c r="J135" s="365"/>
      <c r="K135" s="357">
        <f>SUM(K125:K134)</f>
        <v>62990154</v>
      </c>
      <c r="L135" s="4"/>
    </row>
    <row r="136" spans="2:12" s="49" customFormat="1" ht="30" customHeight="1" thickBot="1">
      <c r="B136" s="50"/>
      <c r="C136" s="369" t="s">
        <v>17</v>
      </c>
      <c r="D136" s="370"/>
      <c r="E136" s="370"/>
      <c r="F136" s="370"/>
      <c r="G136" s="370"/>
      <c r="H136" s="370"/>
      <c r="I136" s="370"/>
      <c r="J136" s="371"/>
      <c r="K136" s="372">
        <f>K135+K123+K113+K107+K103+K99+K91+K85+K79+K66+K57+K53+K48+K40+K35+K31+K27+K23+K118</f>
        <v>262919620</v>
      </c>
      <c r="L136" s="52"/>
    </row>
    <row r="137" spans="2:12" s="49" customFormat="1" ht="14.4" thickBot="1">
      <c r="B137" s="50"/>
      <c r="C137" s="53"/>
      <c r="D137" s="53"/>
      <c r="E137" s="53"/>
      <c r="F137" s="53"/>
      <c r="G137" s="53"/>
      <c r="H137" s="53"/>
      <c r="I137" s="375"/>
      <c r="J137" s="53"/>
      <c r="K137" s="54"/>
      <c r="L137" s="52"/>
    </row>
    <row r="138" spans="2:12" s="49" customFormat="1" ht="30" customHeight="1">
      <c r="B138" s="50"/>
      <c r="C138" s="55"/>
      <c r="D138" s="56"/>
      <c r="E138" s="55"/>
      <c r="F138" s="55"/>
      <c r="G138" s="207"/>
      <c r="H138" s="208"/>
      <c r="I138" s="209"/>
      <c r="J138" s="57"/>
      <c r="K138" s="58"/>
      <c r="L138" s="52"/>
    </row>
    <row r="139" spans="2:12" s="49" customFormat="1" ht="30" customHeight="1">
      <c r="B139" s="50"/>
      <c r="C139" s="55"/>
      <c r="D139" s="56"/>
      <c r="E139" s="55"/>
      <c r="F139" s="55"/>
      <c r="G139" s="59"/>
      <c r="H139" s="60"/>
      <c r="I139" s="376"/>
      <c r="J139" s="62"/>
      <c r="K139" s="63"/>
      <c r="L139" s="52"/>
    </row>
    <row r="140" spans="2:12" s="49" customFormat="1" ht="30" customHeight="1">
      <c r="B140" s="50"/>
      <c r="C140" s="55"/>
      <c r="D140" s="64"/>
      <c r="E140" s="64"/>
      <c r="F140" s="64"/>
      <c r="G140" s="59"/>
      <c r="H140" s="65"/>
      <c r="I140" s="377"/>
      <c r="J140" s="67"/>
      <c r="K140" s="63"/>
      <c r="L140" s="52"/>
    </row>
    <row r="141" spans="2:12" s="49" customFormat="1" ht="30" customHeight="1">
      <c r="B141" s="50"/>
      <c r="C141" s="55"/>
      <c r="D141" s="64"/>
      <c r="E141" s="64"/>
      <c r="F141" s="64"/>
      <c r="G141" s="68" t="s">
        <v>18</v>
      </c>
      <c r="H141" s="65"/>
      <c r="I141" s="377"/>
      <c r="J141" s="67"/>
      <c r="K141" s="69"/>
      <c r="L141" s="52"/>
    </row>
    <row r="142" spans="2:12" s="49" customFormat="1" ht="30" customHeight="1">
      <c r="B142" s="50"/>
      <c r="C142" s="55"/>
      <c r="D142" s="56"/>
      <c r="E142" s="55"/>
      <c r="F142" s="55"/>
      <c r="G142" s="59"/>
      <c r="H142" s="59"/>
      <c r="I142" s="378"/>
      <c r="J142" s="59"/>
      <c r="K142" s="63">
        <f>K136</f>
        <v>262919620</v>
      </c>
      <c r="L142" s="52"/>
    </row>
    <row r="143" spans="2:12" s="49" customFormat="1" ht="30" customHeight="1">
      <c r="B143" s="50"/>
      <c r="C143" s="55"/>
      <c r="D143" s="56"/>
      <c r="E143" s="55"/>
      <c r="F143" s="55"/>
      <c r="G143" s="70"/>
      <c r="H143" s="65"/>
      <c r="I143" s="377"/>
      <c r="J143" s="71"/>
      <c r="K143" s="63"/>
      <c r="L143" s="52"/>
    </row>
    <row r="144" spans="2:12" s="49" customFormat="1" ht="30" customHeight="1" thickBot="1">
      <c r="B144" s="50"/>
      <c r="C144" s="55"/>
      <c r="D144" s="56"/>
      <c r="E144" s="55"/>
      <c r="F144" s="72"/>
      <c r="G144" s="70"/>
      <c r="H144" s="65"/>
      <c r="I144" s="377"/>
      <c r="J144" s="71"/>
      <c r="K144" s="69"/>
      <c r="L144" s="52"/>
    </row>
    <row r="145" spans="2:12" s="49" customFormat="1" ht="30" customHeight="1" thickBot="1">
      <c r="B145" s="50"/>
      <c r="C145" s="55"/>
      <c r="D145" s="56"/>
      <c r="E145" s="55"/>
      <c r="F145" s="55"/>
      <c r="G145" s="73" t="s">
        <v>19</v>
      </c>
      <c r="H145" s="74"/>
      <c r="I145" s="379"/>
      <c r="J145" s="76"/>
      <c r="K145" s="51">
        <f>K142</f>
        <v>262919620</v>
      </c>
      <c r="L145" s="52"/>
    </row>
    <row r="146" spans="2:12" s="49" customFormat="1" ht="14.4" thickBot="1">
      <c r="B146" s="50"/>
      <c r="C146" s="55"/>
      <c r="D146" s="56"/>
      <c r="E146" s="56"/>
      <c r="F146" s="56"/>
      <c r="G146" s="55"/>
      <c r="H146" s="55"/>
      <c r="I146" s="380"/>
      <c r="J146" s="78"/>
      <c r="K146" s="79"/>
      <c r="L146" s="52"/>
    </row>
    <row r="147" spans="2:12" s="49" customFormat="1">
      <c r="B147" s="50"/>
      <c r="C147" s="80"/>
      <c r="D147" s="205"/>
      <c r="E147" s="205"/>
      <c r="F147" s="205"/>
      <c r="G147" s="205"/>
      <c r="H147" s="205"/>
      <c r="I147" s="205"/>
      <c r="J147" s="205"/>
      <c r="K147" s="206"/>
      <c r="L147" s="81"/>
    </row>
    <row r="148" spans="2:12" s="49" customFormat="1" ht="46.5" customHeight="1">
      <c r="B148" s="50"/>
      <c r="C148" s="183" t="s">
        <v>20</v>
      </c>
      <c r="D148" s="184"/>
      <c r="E148" s="184"/>
      <c r="F148" s="184"/>
      <c r="G148" s="184"/>
      <c r="H148" s="204" t="s">
        <v>9</v>
      </c>
      <c r="I148" s="204"/>
      <c r="J148" s="204"/>
      <c r="K148" s="82" t="s">
        <v>21</v>
      </c>
      <c r="L148" s="83"/>
    </row>
    <row r="149" spans="2:12" s="49" customFormat="1" ht="32.25" customHeight="1">
      <c r="B149" s="50"/>
      <c r="C149" s="183" t="s">
        <v>22</v>
      </c>
      <c r="D149" s="184"/>
      <c r="E149" s="184"/>
      <c r="F149" s="184"/>
      <c r="G149" s="184"/>
      <c r="H149" s="188" t="s">
        <v>23</v>
      </c>
      <c r="I149" s="188"/>
      <c r="J149" s="84" t="s">
        <v>24</v>
      </c>
      <c r="K149" s="85">
        <v>0.25</v>
      </c>
      <c r="L149" s="83"/>
    </row>
    <row r="150" spans="2:12" s="49" customFormat="1" ht="30" customHeight="1">
      <c r="B150" s="50"/>
      <c r="C150" s="183" t="s">
        <v>25</v>
      </c>
      <c r="D150" s="184"/>
      <c r="E150" s="184"/>
      <c r="F150" s="184"/>
      <c r="G150" s="184"/>
      <c r="H150" s="185" t="s">
        <v>26</v>
      </c>
      <c r="I150" s="186"/>
      <c r="J150" s="84" t="s">
        <v>27</v>
      </c>
      <c r="K150" s="85">
        <v>0.03</v>
      </c>
      <c r="L150" s="83"/>
    </row>
    <row r="151" spans="2:12" s="49" customFormat="1" ht="58.5" customHeight="1">
      <c r="B151" s="50"/>
      <c r="C151" s="189"/>
      <c r="D151" s="190"/>
      <c r="E151" s="190"/>
      <c r="F151" s="190"/>
      <c r="G151" s="191"/>
      <c r="H151" s="187" t="s">
        <v>28</v>
      </c>
      <c r="I151" s="188"/>
      <c r="J151" s="84" t="s">
        <v>29</v>
      </c>
      <c r="K151" s="85">
        <v>0.05</v>
      </c>
      <c r="L151" s="52"/>
    </row>
    <row r="152" spans="2:12" ht="39" customHeight="1">
      <c r="B152" s="3"/>
      <c r="C152" s="192"/>
      <c r="D152" s="193"/>
      <c r="E152" s="193"/>
      <c r="F152" s="193"/>
      <c r="G152" s="194"/>
      <c r="H152" s="188" t="s">
        <v>30</v>
      </c>
      <c r="I152" s="188"/>
      <c r="J152" s="84" t="s">
        <v>31</v>
      </c>
      <c r="K152" s="85">
        <f>SUM(K149:K151)</f>
        <v>0.33</v>
      </c>
      <c r="L152" s="4"/>
    </row>
    <row r="153" spans="2:12" ht="47.25" customHeight="1" thickBot="1">
      <c r="B153" s="3"/>
      <c r="C153" s="195"/>
      <c r="D153" s="196"/>
      <c r="E153" s="196"/>
      <c r="F153" s="196"/>
      <c r="G153" s="197"/>
      <c r="H153" s="181"/>
      <c r="I153" s="181"/>
      <c r="J153" s="181"/>
      <c r="K153" s="182"/>
      <c r="L153" s="4"/>
    </row>
    <row r="154" spans="2:12" ht="14.4" thickBot="1">
      <c r="B154" s="86"/>
      <c r="C154" s="87"/>
      <c r="D154" s="87"/>
      <c r="E154" s="88"/>
      <c r="F154" s="87"/>
      <c r="G154" s="89"/>
      <c r="H154" s="87"/>
      <c r="I154" s="88"/>
      <c r="J154" s="87"/>
      <c r="K154" s="87"/>
      <c r="L154" s="90"/>
    </row>
    <row r="155" spans="2:12" ht="14.4" thickTop="1"/>
  </sheetData>
  <mergeCells count="29">
    <mergeCell ref="C7:K8"/>
    <mergeCell ref="C9:K9"/>
    <mergeCell ref="B1:G1"/>
    <mergeCell ref="B2:E2"/>
    <mergeCell ref="B4:L4"/>
    <mergeCell ref="C5:K5"/>
    <mergeCell ref="C6:K6"/>
    <mergeCell ref="C149:G149"/>
    <mergeCell ref="C10:K10"/>
    <mergeCell ref="C136:J136"/>
    <mergeCell ref="C148:G148"/>
    <mergeCell ref="H148:J148"/>
    <mergeCell ref="H149:I149"/>
    <mergeCell ref="D147:K147"/>
    <mergeCell ref="G138:I138"/>
    <mergeCell ref="I11:I12"/>
    <mergeCell ref="J11:J12"/>
    <mergeCell ref="K11:K12"/>
    <mergeCell ref="C11:C12"/>
    <mergeCell ref="D11:D12"/>
    <mergeCell ref="G11:G12"/>
    <mergeCell ref="H11:H12"/>
    <mergeCell ref="E11:F11"/>
    <mergeCell ref="H153:K153"/>
    <mergeCell ref="C150:G150"/>
    <mergeCell ref="H150:I150"/>
    <mergeCell ref="H151:I151"/>
    <mergeCell ref="H152:I152"/>
    <mergeCell ref="C151:G15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55" zoomScaleNormal="100" zoomScaleSheetLayoutView="55"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19" t="s">
        <v>0</v>
      </c>
      <c r="C1" s="219"/>
      <c r="D1" s="219"/>
      <c r="E1" s="219"/>
      <c r="F1" s="219"/>
      <c r="G1" s="219"/>
    </row>
    <row r="2" spans="2:12">
      <c r="B2" s="219" t="s">
        <v>1</v>
      </c>
      <c r="C2" s="219"/>
      <c r="D2" s="219"/>
      <c r="E2" s="219"/>
    </row>
    <row r="3" spans="2:12" ht="14.4" thickBot="1">
      <c r="C3" s="6"/>
      <c r="D3" s="7"/>
      <c r="E3" s="6"/>
      <c r="F3" s="7"/>
    </row>
    <row r="4" spans="2:12" ht="15" thickTop="1" thickBot="1">
      <c r="B4" s="220"/>
      <c r="C4" s="221"/>
      <c r="D4" s="221"/>
      <c r="E4" s="221"/>
      <c r="F4" s="221"/>
      <c r="G4" s="221"/>
      <c r="H4" s="221"/>
      <c r="I4" s="221"/>
      <c r="J4" s="221"/>
      <c r="K4" s="221"/>
      <c r="L4" s="222"/>
    </row>
    <row r="5" spans="2:12" ht="31.5" customHeight="1">
      <c r="B5" s="3"/>
      <c r="C5" s="234" t="s">
        <v>2</v>
      </c>
      <c r="D5" s="235"/>
      <c r="E5" s="235"/>
      <c r="F5" s="235"/>
      <c r="G5" s="235"/>
      <c r="H5" s="235"/>
      <c r="I5" s="235"/>
      <c r="J5" s="235"/>
      <c r="K5" s="236"/>
      <c r="L5" s="4"/>
    </row>
    <row r="6" spans="2:12">
      <c r="B6" s="3"/>
      <c r="C6" s="237" t="s">
        <v>32</v>
      </c>
      <c r="D6" s="238"/>
      <c r="E6" s="238"/>
      <c r="F6" s="238"/>
      <c r="G6" s="238"/>
      <c r="H6" s="238"/>
      <c r="I6" s="238"/>
      <c r="J6" s="238"/>
      <c r="K6" s="239"/>
      <c r="L6" s="4"/>
    </row>
    <row r="7" spans="2:12" s="2" customFormat="1">
      <c r="B7" s="91"/>
      <c r="C7" s="240" t="s">
        <v>33</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34</v>
      </c>
      <c r="D9" s="232"/>
      <c r="E9" s="232"/>
      <c r="F9" s="232"/>
      <c r="G9" s="232"/>
      <c r="H9" s="232"/>
      <c r="I9" s="232"/>
      <c r="J9" s="232"/>
      <c r="K9" s="242"/>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4"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35</v>
      </c>
      <c r="L53" s="83"/>
    </row>
    <row r="54" spans="2:12" s="49" customFormat="1" ht="30" customHeight="1">
      <c r="B54" s="50"/>
      <c r="C54" s="183" t="s">
        <v>25</v>
      </c>
      <c r="D54" s="184"/>
      <c r="E54" s="184"/>
      <c r="F54" s="184"/>
      <c r="G54" s="184"/>
      <c r="H54" s="185" t="s">
        <v>26</v>
      </c>
      <c r="I54" s="186"/>
      <c r="J54" s="84" t="s">
        <v>27</v>
      </c>
      <c r="K54" s="85" t="s">
        <v>35</v>
      </c>
      <c r="L54" s="83"/>
    </row>
    <row r="55" spans="2:12" s="49" customFormat="1" ht="58.5" customHeight="1">
      <c r="B55" s="50"/>
      <c r="C55" s="189"/>
      <c r="D55" s="190"/>
      <c r="E55" s="190"/>
      <c r="F55" s="190"/>
      <c r="G55" s="191"/>
      <c r="H55" s="187" t="s">
        <v>28</v>
      </c>
      <c r="I55" s="188"/>
      <c r="J55" s="84" t="s">
        <v>29</v>
      </c>
      <c r="K55" s="85" t="s">
        <v>35</v>
      </c>
      <c r="L55" s="52"/>
    </row>
    <row r="56" spans="2:12" ht="39" customHeight="1">
      <c r="B56" s="3"/>
      <c r="C56" s="192"/>
      <c r="D56" s="193"/>
      <c r="E56" s="193"/>
      <c r="F56" s="193"/>
      <c r="G56" s="194"/>
      <c r="H56" s="188" t="s">
        <v>30</v>
      </c>
      <c r="I56" s="188"/>
      <c r="J56" s="84" t="s">
        <v>31</v>
      </c>
      <c r="K56" s="85" t="s">
        <v>35</v>
      </c>
      <c r="L56" s="4"/>
    </row>
    <row r="57" spans="2:12" ht="47.25" customHeight="1" thickBot="1">
      <c r="B57" s="3"/>
      <c r="C57" s="195"/>
      <c r="D57" s="196"/>
      <c r="E57" s="196"/>
      <c r="F57" s="196"/>
      <c r="G57" s="197"/>
      <c r="H57" s="181"/>
      <c r="I57" s="181"/>
      <c r="J57" s="181"/>
      <c r="K57" s="182"/>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4.4" thickBot="1">
      <c r="B60" s="86"/>
      <c r="C60" s="87"/>
      <c r="D60" s="87"/>
      <c r="E60" s="88"/>
      <c r="F60" s="87"/>
      <c r="G60" s="89"/>
      <c r="H60" s="87"/>
      <c r="I60" s="87"/>
      <c r="J60" s="87"/>
      <c r="K60" s="87"/>
      <c r="L60" s="90"/>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5" customWidth="1"/>
    <col min="3" max="3" width="14.6640625" style="95" customWidth="1"/>
    <col min="4" max="4" width="13" style="95" customWidth="1"/>
    <col min="5" max="11" width="11.44140625" style="95"/>
    <col min="12" max="12" width="12.88671875" style="95" customWidth="1"/>
    <col min="13" max="14" width="11.44140625" style="95"/>
    <col min="15" max="15" width="18.6640625" style="95" customWidth="1"/>
    <col min="16" max="17" width="3.109375" style="95" customWidth="1"/>
    <col min="18" max="16384" width="11.44140625" style="95"/>
  </cols>
  <sheetData>
    <row r="1" spans="2:16">
      <c r="B1" s="219" t="s">
        <v>37</v>
      </c>
      <c r="C1" s="219"/>
      <c r="D1" s="219"/>
      <c r="E1" s="219"/>
      <c r="F1" s="219"/>
      <c r="G1" s="219"/>
      <c r="H1" s="219"/>
      <c r="I1" s="219"/>
      <c r="J1" s="219"/>
      <c r="K1" s="219"/>
      <c r="L1" s="219"/>
    </row>
    <row r="2" spans="2:16">
      <c r="B2" s="219" t="s">
        <v>1</v>
      </c>
      <c r="C2" s="219"/>
      <c r="D2" s="219"/>
      <c r="E2" s="219"/>
    </row>
    <row r="3" spans="2:16" ht="14.4" thickBot="1"/>
    <row r="4" spans="2:16" ht="25.5" customHeight="1" thickTop="1">
      <c r="B4" s="328"/>
      <c r="C4" s="329"/>
      <c r="D4" s="329"/>
      <c r="E4" s="329"/>
      <c r="F4" s="329"/>
      <c r="G4" s="329"/>
      <c r="H4" s="329"/>
      <c r="I4" s="329"/>
      <c r="J4" s="329"/>
      <c r="K4" s="329"/>
      <c r="L4" s="329"/>
      <c r="M4" s="329"/>
      <c r="N4" s="329"/>
      <c r="O4" s="329"/>
      <c r="P4" s="330"/>
    </row>
    <row r="5" spans="2:16" ht="36.75" customHeight="1">
      <c r="B5" s="97"/>
      <c r="C5" s="243" t="s">
        <v>38</v>
      </c>
      <c r="D5" s="243"/>
      <c r="E5" s="243"/>
      <c r="F5" s="243"/>
      <c r="G5" s="243"/>
      <c r="H5" s="243"/>
      <c r="I5" s="243"/>
      <c r="J5" s="243"/>
      <c r="K5" s="243"/>
      <c r="L5" s="243"/>
      <c r="M5" s="243"/>
      <c r="N5" s="243"/>
      <c r="O5" s="243"/>
      <c r="P5" s="96"/>
    </row>
    <row r="6" spans="2:16" ht="14.4" thickBot="1">
      <c r="B6" s="97"/>
      <c r="P6" s="96"/>
    </row>
    <row r="7" spans="2:16">
      <c r="B7" s="97"/>
      <c r="C7" s="252"/>
      <c r="D7" s="254"/>
      <c r="E7" s="255"/>
      <c r="F7" s="255"/>
      <c r="G7" s="255"/>
      <c r="H7" s="255"/>
      <c r="I7" s="255"/>
      <c r="J7" s="255"/>
      <c r="K7" s="256"/>
      <c r="L7" s="272"/>
      <c r="M7" s="273"/>
      <c r="N7" s="273"/>
      <c r="O7" s="274"/>
      <c r="P7" s="96"/>
    </row>
    <row r="8" spans="2:16">
      <c r="B8" s="97"/>
      <c r="C8" s="253"/>
      <c r="D8" s="246" t="s">
        <v>39</v>
      </c>
      <c r="E8" s="247"/>
      <c r="F8" s="247"/>
      <c r="G8" s="247"/>
      <c r="H8" s="247"/>
      <c r="I8" s="247"/>
      <c r="J8" s="247"/>
      <c r="K8" s="248"/>
      <c r="L8" s="275"/>
      <c r="M8" s="276"/>
      <c r="N8" s="276"/>
      <c r="O8" s="277"/>
      <c r="P8" s="96"/>
    </row>
    <row r="9" spans="2:16">
      <c r="B9" s="97"/>
      <c r="C9" s="253"/>
      <c r="D9" s="246"/>
      <c r="E9" s="247"/>
      <c r="F9" s="247"/>
      <c r="G9" s="247"/>
      <c r="H9" s="247"/>
      <c r="I9" s="247"/>
      <c r="J9" s="247"/>
      <c r="K9" s="248"/>
      <c r="L9" s="244" t="s">
        <v>40</v>
      </c>
      <c r="M9" s="278"/>
      <c r="N9" s="279"/>
      <c r="O9" s="280"/>
      <c r="P9" s="96"/>
    </row>
    <row r="10" spans="2:16">
      <c r="B10" s="97"/>
      <c r="C10" s="253"/>
      <c r="D10" s="246" t="s">
        <v>41</v>
      </c>
      <c r="E10" s="247"/>
      <c r="F10" s="247"/>
      <c r="G10" s="247"/>
      <c r="H10" s="247"/>
      <c r="I10" s="247"/>
      <c r="J10" s="247"/>
      <c r="K10" s="248"/>
      <c r="L10" s="257"/>
      <c r="M10" s="281"/>
      <c r="N10" s="282"/>
      <c r="O10" s="283"/>
      <c r="P10" s="96"/>
    </row>
    <row r="11" spans="2:16" ht="12.75" customHeight="1">
      <c r="B11" s="97"/>
      <c r="C11" s="253"/>
      <c r="D11" s="249"/>
      <c r="E11" s="250"/>
      <c r="F11" s="250"/>
      <c r="G11" s="250"/>
      <c r="H11" s="250"/>
      <c r="I11" s="250"/>
      <c r="J11" s="250"/>
      <c r="K11" s="251"/>
      <c r="L11" s="244" t="s">
        <v>42</v>
      </c>
      <c r="M11" s="244">
        <v>1</v>
      </c>
      <c r="N11" s="244" t="s">
        <v>43</v>
      </c>
      <c r="O11" s="270">
        <v>1</v>
      </c>
      <c r="P11" s="96"/>
    </row>
    <row r="12" spans="2:16">
      <c r="B12" s="97"/>
      <c r="C12" s="253"/>
      <c r="D12" s="249"/>
      <c r="E12" s="250"/>
      <c r="F12" s="250"/>
      <c r="G12" s="250"/>
      <c r="H12" s="250"/>
      <c r="I12" s="250"/>
      <c r="J12" s="250"/>
      <c r="K12" s="251"/>
      <c r="L12" s="245"/>
      <c r="M12" s="245"/>
      <c r="N12" s="245"/>
      <c r="O12" s="271"/>
      <c r="P12" s="96"/>
    </row>
    <row r="13" spans="2:16">
      <c r="B13" s="97"/>
      <c r="C13" s="253"/>
      <c r="D13" s="246" t="s">
        <v>44</v>
      </c>
      <c r="E13" s="247"/>
      <c r="F13" s="247"/>
      <c r="G13" s="247"/>
      <c r="H13" s="247"/>
      <c r="I13" s="247"/>
      <c r="J13" s="247"/>
      <c r="K13" s="248"/>
      <c r="L13" s="245"/>
      <c r="M13" s="245"/>
      <c r="N13" s="245"/>
      <c r="O13" s="271"/>
      <c r="P13" s="96"/>
    </row>
    <row r="14" spans="2:16" ht="14.4"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37" t="s">
        <v>49</v>
      </c>
      <c r="D17" s="338"/>
      <c r="E17" s="338"/>
      <c r="F17" s="338"/>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4.4" thickBot="1">
      <c r="B19" s="97"/>
      <c r="C19" s="116"/>
      <c r="D19" s="117"/>
      <c r="E19" s="117"/>
      <c r="F19" s="117"/>
      <c r="G19" s="117"/>
      <c r="H19" s="117"/>
      <c r="I19" s="117"/>
      <c r="J19" s="117"/>
      <c r="K19" s="117"/>
      <c r="L19" s="117"/>
      <c r="M19" s="117"/>
      <c r="N19" s="117"/>
      <c r="O19" s="118"/>
      <c r="P19" s="96"/>
    </row>
    <row r="20" spans="2:16" ht="14.4" thickBot="1">
      <c r="B20" s="97"/>
      <c r="C20" s="119"/>
      <c r="D20" s="120"/>
      <c r="E20" s="120"/>
      <c r="F20" s="120"/>
      <c r="G20" s="120"/>
      <c r="H20" s="120"/>
      <c r="K20" s="120"/>
      <c r="L20" s="120"/>
      <c r="M20" s="120"/>
      <c r="N20" s="120"/>
      <c r="O20" s="121"/>
      <c r="P20" s="96"/>
    </row>
    <row r="21" spans="2:16">
      <c r="B21" s="97"/>
      <c r="C21" s="292" t="s">
        <v>51</v>
      </c>
      <c r="D21" s="293"/>
      <c r="E21" s="293"/>
      <c r="F21" s="293"/>
      <c r="G21" s="293"/>
      <c r="H21" s="293"/>
      <c r="I21" s="293"/>
      <c r="J21" s="293"/>
      <c r="K21" s="293"/>
      <c r="L21" s="293"/>
      <c r="M21" s="293"/>
      <c r="N21" s="293"/>
      <c r="O21" s="294"/>
      <c r="P21" s="96"/>
    </row>
    <row r="22" spans="2:16" ht="14.4" thickBot="1">
      <c r="B22" s="97"/>
      <c r="C22" s="122"/>
      <c r="O22" s="123"/>
      <c r="P22" s="96"/>
    </row>
    <row r="23" spans="2:16">
      <c r="B23" s="97"/>
      <c r="C23" s="124" t="s">
        <v>52</v>
      </c>
      <c r="D23" s="258" t="s">
        <v>53</v>
      </c>
      <c r="E23" s="259"/>
      <c r="F23" s="259"/>
      <c r="G23" s="259"/>
      <c r="H23" s="259"/>
      <c r="I23" s="259"/>
      <c r="J23" s="259"/>
      <c r="K23" s="259"/>
      <c r="L23" s="260"/>
      <c r="M23" s="290" t="s">
        <v>54</v>
      </c>
      <c r="N23" s="291"/>
      <c r="O23" s="124" t="s">
        <v>11</v>
      </c>
      <c r="P23" s="96"/>
    </row>
    <row r="24" spans="2:16" ht="14.4" thickBot="1">
      <c r="B24" s="97"/>
      <c r="C24" s="125"/>
      <c r="D24" s="284"/>
      <c r="E24" s="304"/>
      <c r="F24" s="304"/>
      <c r="G24" s="304"/>
      <c r="H24" s="304"/>
      <c r="I24" s="304"/>
      <c r="J24" s="304"/>
      <c r="K24" s="304"/>
      <c r="L24" s="285"/>
      <c r="M24" s="284"/>
      <c r="N24" s="285"/>
      <c r="O24" s="126"/>
      <c r="P24" s="96"/>
    </row>
    <row r="25" spans="2:16">
      <c r="B25" s="97"/>
      <c r="C25" s="261" t="s">
        <v>55</v>
      </c>
      <c r="D25" s="262"/>
      <c r="E25" s="262"/>
      <c r="F25" s="262"/>
      <c r="G25" s="262"/>
      <c r="H25" s="262"/>
      <c r="I25" s="262"/>
      <c r="J25" s="262"/>
      <c r="K25" s="262"/>
      <c r="L25" s="262"/>
      <c r="M25" s="262"/>
      <c r="N25" s="262"/>
      <c r="O25" s="263"/>
      <c r="P25" s="96"/>
    </row>
    <row r="26" spans="2:16">
      <c r="B26" s="97"/>
      <c r="C26" s="264"/>
      <c r="D26" s="265"/>
      <c r="E26" s="265"/>
      <c r="F26" s="265"/>
      <c r="G26" s="265"/>
      <c r="H26" s="265"/>
      <c r="I26" s="265"/>
      <c r="J26" s="265"/>
      <c r="K26" s="265"/>
      <c r="L26" s="265"/>
      <c r="M26" s="265"/>
      <c r="N26" s="265"/>
      <c r="O26" s="266"/>
      <c r="P26" s="96"/>
    </row>
    <row r="27" spans="2:16" ht="14.4" thickBot="1">
      <c r="B27" s="97"/>
      <c r="C27" s="267"/>
      <c r="D27" s="268"/>
      <c r="E27" s="268"/>
      <c r="F27" s="268"/>
      <c r="G27" s="268"/>
      <c r="H27" s="268"/>
      <c r="I27" s="268"/>
      <c r="J27" s="268"/>
      <c r="K27" s="268"/>
      <c r="L27" s="268"/>
      <c r="M27" s="268"/>
      <c r="N27" s="268"/>
      <c r="O27" s="269"/>
      <c r="P27" s="96"/>
    </row>
    <row r="28" spans="2:16">
      <c r="B28" s="97"/>
      <c r="C28" s="286" t="s">
        <v>53</v>
      </c>
      <c r="D28" s="287"/>
      <c r="E28" s="287"/>
      <c r="F28" s="287"/>
      <c r="G28" s="288"/>
      <c r="H28" s="289" t="s">
        <v>56</v>
      </c>
      <c r="I28" s="287"/>
      <c r="J28" s="301" t="s">
        <v>57</v>
      </c>
      <c r="K28" s="302"/>
      <c r="L28" s="128" t="s">
        <v>58</v>
      </c>
      <c r="M28" s="289" t="s">
        <v>59</v>
      </c>
      <c r="N28" s="303"/>
      <c r="O28" s="129" t="s">
        <v>60</v>
      </c>
      <c r="P28" s="96"/>
    </row>
    <row r="29" spans="2:16">
      <c r="B29" s="97"/>
      <c r="C29" s="295"/>
      <c r="D29" s="296"/>
      <c r="E29" s="296"/>
      <c r="F29" s="296"/>
      <c r="G29" s="297"/>
      <c r="H29" s="298"/>
      <c r="I29" s="297"/>
      <c r="J29" s="298"/>
      <c r="K29" s="297"/>
      <c r="L29" s="131"/>
      <c r="M29" s="299"/>
      <c r="N29" s="300"/>
      <c r="O29" s="132"/>
      <c r="P29" s="96"/>
    </row>
    <row r="30" spans="2:16">
      <c r="B30" s="97"/>
      <c r="C30" s="133"/>
      <c r="D30" s="134"/>
      <c r="E30" s="134"/>
      <c r="F30" s="134"/>
      <c r="G30" s="135"/>
      <c r="H30" s="136"/>
      <c r="I30" s="135"/>
      <c r="J30" s="136"/>
      <c r="K30" s="135"/>
      <c r="L30" s="131"/>
      <c r="M30" s="299"/>
      <c r="N30" s="300"/>
      <c r="O30" s="132"/>
      <c r="P30" s="96"/>
    </row>
    <row r="31" spans="2:16" ht="14.4" thickBot="1">
      <c r="B31" s="97"/>
      <c r="C31" s="305"/>
      <c r="D31" s="306"/>
      <c r="E31" s="306"/>
      <c r="F31" s="306"/>
      <c r="G31" s="307"/>
      <c r="H31" s="308"/>
      <c r="I31" s="307"/>
      <c r="J31" s="308"/>
      <c r="K31" s="307"/>
      <c r="L31" s="137"/>
      <c r="M31" s="309"/>
      <c r="N31" s="310"/>
      <c r="O31" s="132"/>
      <c r="P31" s="96"/>
    </row>
    <row r="32" spans="2:16" ht="14.4" thickBot="1">
      <c r="B32" s="97"/>
      <c r="C32" s="318" t="s">
        <v>61</v>
      </c>
      <c r="D32" s="319"/>
      <c r="E32" s="319"/>
      <c r="F32" s="319"/>
      <c r="G32" s="319"/>
      <c r="H32" s="319"/>
      <c r="I32" s="319"/>
      <c r="J32" s="319"/>
      <c r="K32" s="319"/>
      <c r="L32" s="319"/>
      <c r="M32" s="319"/>
      <c r="N32" s="320"/>
      <c r="O32" s="138"/>
      <c r="P32" s="96"/>
    </row>
    <row r="33" spans="2:16" ht="13.5" customHeight="1">
      <c r="B33" s="97"/>
      <c r="C33" s="261" t="s">
        <v>62</v>
      </c>
      <c r="D33" s="262"/>
      <c r="E33" s="262"/>
      <c r="F33" s="262"/>
      <c r="G33" s="262"/>
      <c r="H33" s="262"/>
      <c r="I33" s="262"/>
      <c r="J33" s="262"/>
      <c r="K33" s="262"/>
      <c r="L33" s="262"/>
      <c r="M33" s="262"/>
      <c r="N33" s="262"/>
      <c r="O33" s="263"/>
      <c r="P33" s="96"/>
    </row>
    <row r="34" spans="2:16">
      <c r="B34" s="97"/>
      <c r="C34" s="264"/>
      <c r="D34" s="265"/>
      <c r="E34" s="265"/>
      <c r="F34" s="265"/>
      <c r="G34" s="265"/>
      <c r="H34" s="265"/>
      <c r="I34" s="265"/>
      <c r="J34" s="265"/>
      <c r="K34" s="265"/>
      <c r="L34" s="265"/>
      <c r="M34" s="265"/>
      <c r="N34" s="265"/>
      <c r="O34" s="266"/>
      <c r="P34" s="96"/>
    </row>
    <row r="35" spans="2:16" ht="14.4" thickBot="1">
      <c r="B35" s="97"/>
      <c r="C35" s="267"/>
      <c r="D35" s="268"/>
      <c r="E35" s="268"/>
      <c r="F35" s="268"/>
      <c r="G35" s="268"/>
      <c r="H35" s="268"/>
      <c r="I35" s="268"/>
      <c r="J35" s="268"/>
      <c r="K35" s="268"/>
      <c r="L35" s="268"/>
      <c r="M35" s="268"/>
      <c r="N35" s="268"/>
      <c r="O35" s="269"/>
      <c r="P35" s="96"/>
    </row>
    <row r="36" spans="2:16">
      <c r="B36" s="97"/>
      <c r="C36" s="286" t="s">
        <v>53</v>
      </c>
      <c r="D36" s="311"/>
      <c r="E36" s="311"/>
      <c r="F36" s="311"/>
      <c r="G36" s="311"/>
      <c r="H36" s="311"/>
      <c r="I36" s="311"/>
      <c r="J36" s="303"/>
      <c r="K36" s="127" t="s">
        <v>54</v>
      </c>
      <c r="L36" s="128" t="s">
        <v>11</v>
      </c>
      <c r="M36" s="289" t="s">
        <v>63</v>
      </c>
      <c r="N36" s="303"/>
      <c r="O36" s="129" t="s">
        <v>60</v>
      </c>
      <c r="P36" s="96"/>
    </row>
    <row r="37" spans="2:16">
      <c r="B37" s="97"/>
      <c r="C37" s="295"/>
      <c r="D37" s="296"/>
      <c r="E37" s="296"/>
      <c r="F37" s="296"/>
      <c r="G37" s="296"/>
      <c r="H37" s="296"/>
      <c r="I37" s="296"/>
      <c r="J37" s="297"/>
      <c r="K37" s="140"/>
      <c r="L37" s="141"/>
      <c r="M37" s="326"/>
      <c r="N37" s="327"/>
      <c r="O37" s="132"/>
      <c r="P37" s="96"/>
    </row>
    <row r="38" spans="2:16" ht="14.4" thickBot="1">
      <c r="B38" s="97"/>
      <c r="C38" s="305"/>
      <c r="D38" s="306"/>
      <c r="E38" s="306"/>
      <c r="F38" s="306"/>
      <c r="G38" s="306"/>
      <c r="H38" s="306"/>
      <c r="I38" s="306"/>
      <c r="J38" s="307"/>
      <c r="K38" s="134"/>
      <c r="L38" s="142"/>
      <c r="M38" s="316"/>
      <c r="N38" s="317"/>
      <c r="O38" s="143"/>
      <c r="P38" s="96"/>
    </row>
    <row r="39" spans="2:16" ht="14.4" thickBot="1">
      <c r="B39" s="97"/>
      <c r="C39" s="318" t="s">
        <v>61</v>
      </c>
      <c r="D39" s="319"/>
      <c r="E39" s="319"/>
      <c r="F39" s="319"/>
      <c r="G39" s="319"/>
      <c r="H39" s="319"/>
      <c r="I39" s="319"/>
      <c r="J39" s="319"/>
      <c r="K39" s="319"/>
      <c r="L39" s="319"/>
      <c r="M39" s="319"/>
      <c r="N39" s="320"/>
      <c r="O39" s="144">
        <v>0</v>
      </c>
      <c r="P39" s="96"/>
    </row>
    <row r="40" spans="2:16">
      <c r="B40" s="97"/>
      <c r="C40" s="261" t="s">
        <v>64</v>
      </c>
      <c r="D40" s="262"/>
      <c r="E40" s="262"/>
      <c r="F40" s="262"/>
      <c r="G40" s="262"/>
      <c r="H40" s="262"/>
      <c r="I40" s="262"/>
      <c r="J40" s="262"/>
      <c r="K40" s="262"/>
      <c r="L40" s="262"/>
      <c r="M40" s="262"/>
      <c r="N40" s="262"/>
      <c r="O40" s="263"/>
      <c r="P40" s="96"/>
    </row>
    <row r="41" spans="2:16">
      <c r="B41" s="97"/>
      <c r="C41" s="264"/>
      <c r="D41" s="265"/>
      <c r="E41" s="265"/>
      <c r="F41" s="265"/>
      <c r="G41" s="265"/>
      <c r="H41" s="265"/>
      <c r="I41" s="265"/>
      <c r="J41" s="265"/>
      <c r="K41" s="265"/>
      <c r="L41" s="265"/>
      <c r="M41" s="265"/>
      <c r="N41" s="265"/>
      <c r="O41" s="266"/>
      <c r="P41" s="96"/>
    </row>
    <row r="42" spans="2:16" ht="14.4" thickBot="1">
      <c r="B42" s="97"/>
      <c r="C42" s="267"/>
      <c r="D42" s="268"/>
      <c r="E42" s="268"/>
      <c r="F42" s="268"/>
      <c r="G42" s="268"/>
      <c r="H42" s="268"/>
      <c r="I42" s="268"/>
      <c r="J42" s="268"/>
      <c r="K42" s="268"/>
      <c r="L42" s="268"/>
      <c r="M42" s="268"/>
      <c r="N42" s="268"/>
      <c r="O42" s="269"/>
      <c r="P42" s="96"/>
    </row>
    <row r="43" spans="2:16" ht="15.6">
      <c r="B43" s="97"/>
      <c r="C43" s="286" t="s">
        <v>65</v>
      </c>
      <c r="D43" s="311"/>
      <c r="E43" s="311"/>
      <c r="F43" s="311"/>
      <c r="G43" s="311"/>
      <c r="H43" s="311"/>
      <c r="I43" s="311"/>
      <c r="J43" s="128" t="s">
        <v>66</v>
      </c>
      <c r="K43" s="139" t="s">
        <v>67</v>
      </c>
      <c r="L43" s="145" t="s">
        <v>68</v>
      </c>
      <c r="M43" s="289" t="s">
        <v>69</v>
      </c>
      <c r="N43" s="303"/>
      <c r="O43" s="129" t="s">
        <v>60</v>
      </c>
      <c r="P43" s="96"/>
    </row>
    <row r="44" spans="2:16">
      <c r="B44" s="97"/>
      <c r="C44" s="295"/>
      <c r="D44" s="296"/>
      <c r="E44" s="296"/>
      <c r="F44" s="296"/>
      <c r="G44" s="296"/>
      <c r="H44" s="296"/>
      <c r="I44" s="296"/>
      <c r="J44" s="146"/>
      <c r="K44" s="147"/>
      <c r="L44" s="146"/>
      <c r="M44" s="314"/>
      <c r="N44" s="315"/>
      <c r="O44" s="132"/>
      <c r="P44" s="96"/>
    </row>
    <row r="45" spans="2:16" ht="14.4" thickBot="1">
      <c r="B45" s="97"/>
      <c r="C45" s="305"/>
      <c r="D45" s="306"/>
      <c r="E45" s="306"/>
      <c r="F45" s="306"/>
      <c r="G45" s="306"/>
      <c r="H45" s="306"/>
      <c r="I45" s="306"/>
      <c r="J45" s="148"/>
      <c r="K45" s="149"/>
      <c r="L45" s="148"/>
      <c r="M45" s="316"/>
      <c r="N45" s="317"/>
      <c r="O45" s="150"/>
      <c r="P45" s="96"/>
    </row>
    <row r="46" spans="2:16" ht="14.4" thickBot="1">
      <c r="B46" s="97"/>
      <c r="C46" s="318" t="s">
        <v>61</v>
      </c>
      <c r="D46" s="319"/>
      <c r="E46" s="319"/>
      <c r="F46" s="319"/>
      <c r="G46" s="319"/>
      <c r="H46" s="319"/>
      <c r="I46" s="319"/>
      <c r="J46" s="319"/>
      <c r="K46" s="319"/>
      <c r="L46" s="319"/>
      <c r="M46" s="319"/>
      <c r="N46" s="320"/>
      <c r="O46" s="138"/>
      <c r="P46" s="96"/>
    </row>
    <row r="47" spans="2:16">
      <c r="B47" s="97"/>
      <c r="C47" s="261" t="s">
        <v>70</v>
      </c>
      <c r="D47" s="262"/>
      <c r="E47" s="262"/>
      <c r="F47" s="262"/>
      <c r="G47" s="262"/>
      <c r="H47" s="262"/>
      <c r="I47" s="262"/>
      <c r="J47" s="262"/>
      <c r="K47" s="262"/>
      <c r="L47" s="262"/>
      <c r="M47" s="262"/>
      <c r="N47" s="262"/>
      <c r="O47" s="263"/>
      <c r="P47" s="96"/>
    </row>
    <row r="48" spans="2:16">
      <c r="B48" s="97"/>
      <c r="C48" s="264"/>
      <c r="D48" s="265"/>
      <c r="E48" s="265"/>
      <c r="F48" s="265"/>
      <c r="G48" s="265"/>
      <c r="H48" s="265"/>
      <c r="I48" s="265"/>
      <c r="J48" s="265"/>
      <c r="K48" s="265"/>
      <c r="L48" s="265"/>
      <c r="M48" s="265"/>
      <c r="N48" s="265"/>
      <c r="O48" s="266"/>
      <c r="P48" s="96"/>
    </row>
    <row r="49" spans="2:16" ht="14.4" thickBot="1">
      <c r="B49" s="97"/>
      <c r="C49" s="267"/>
      <c r="D49" s="268"/>
      <c r="E49" s="268"/>
      <c r="F49" s="268"/>
      <c r="G49" s="268"/>
      <c r="H49" s="268"/>
      <c r="I49" s="268"/>
      <c r="J49" s="268"/>
      <c r="K49" s="268"/>
      <c r="L49" s="268"/>
      <c r="M49" s="268"/>
      <c r="N49" s="268"/>
      <c r="O49" s="269"/>
      <c r="P49" s="96"/>
    </row>
    <row r="50" spans="2:16" ht="31.5" customHeight="1">
      <c r="B50" s="97"/>
      <c r="C50" s="286" t="s">
        <v>71</v>
      </c>
      <c r="D50" s="311"/>
      <c r="E50" s="311"/>
      <c r="F50" s="311"/>
      <c r="G50" s="311"/>
      <c r="H50" s="311"/>
      <c r="I50" s="311"/>
      <c r="J50" s="128" t="s">
        <v>72</v>
      </c>
      <c r="K50" s="151" t="s">
        <v>73</v>
      </c>
      <c r="L50" s="152" t="s">
        <v>74</v>
      </c>
      <c r="M50" s="312" t="s">
        <v>59</v>
      </c>
      <c r="N50" s="313"/>
      <c r="O50" s="154" t="s">
        <v>60</v>
      </c>
      <c r="P50" s="96"/>
    </row>
    <row r="51" spans="2:16">
      <c r="B51" s="97"/>
      <c r="C51" s="155"/>
      <c r="D51" s="156"/>
      <c r="E51" s="156"/>
      <c r="F51" s="156"/>
      <c r="G51" s="156"/>
      <c r="H51" s="156"/>
      <c r="I51" s="156"/>
      <c r="J51" s="157"/>
      <c r="K51" s="158"/>
      <c r="L51" s="159"/>
      <c r="M51" s="321"/>
      <c r="N51" s="322"/>
      <c r="O51" s="160"/>
      <c r="P51" s="96"/>
    </row>
    <row r="52" spans="2:16">
      <c r="B52" s="97"/>
      <c r="C52" s="155"/>
      <c r="D52" s="156"/>
      <c r="E52" s="156"/>
      <c r="F52" s="156"/>
      <c r="G52" s="156"/>
      <c r="H52" s="156"/>
      <c r="I52" s="156"/>
      <c r="J52" s="157"/>
      <c r="K52" s="158"/>
      <c r="L52" s="159"/>
      <c r="M52" s="321"/>
      <c r="N52" s="322"/>
      <c r="O52" s="160"/>
      <c r="P52" s="96"/>
    </row>
    <row r="53" spans="2:16">
      <c r="B53" s="97"/>
      <c r="C53" s="155"/>
      <c r="D53" s="156"/>
      <c r="E53" s="156"/>
      <c r="F53" s="156"/>
      <c r="G53" s="156"/>
      <c r="H53" s="156"/>
      <c r="I53" s="156"/>
      <c r="J53" s="157"/>
      <c r="K53" s="158"/>
      <c r="L53" s="159"/>
      <c r="M53" s="314"/>
      <c r="N53" s="315"/>
      <c r="O53" s="160"/>
      <c r="P53" s="96"/>
    </row>
    <row r="54" spans="2:16" ht="14.4" thickBot="1">
      <c r="B54" s="97"/>
      <c r="C54" s="305"/>
      <c r="D54" s="306"/>
      <c r="E54" s="306"/>
      <c r="F54" s="306"/>
      <c r="G54" s="306"/>
      <c r="H54" s="306"/>
      <c r="I54" s="306"/>
      <c r="J54" s="148"/>
      <c r="K54" s="149"/>
      <c r="L54" s="148"/>
      <c r="M54" s="316"/>
      <c r="N54" s="317"/>
      <c r="O54" s="150"/>
      <c r="P54" s="96"/>
    </row>
    <row r="55" spans="2:16" ht="14.4" thickBot="1">
      <c r="B55" s="97"/>
      <c r="C55" s="318" t="s">
        <v>61</v>
      </c>
      <c r="D55" s="319"/>
      <c r="E55" s="319"/>
      <c r="F55" s="319"/>
      <c r="G55" s="319"/>
      <c r="H55" s="319"/>
      <c r="I55" s="319"/>
      <c r="J55" s="319"/>
      <c r="K55" s="319"/>
      <c r="L55" s="319"/>
      <c r="M55" s="319"/>
      <c r="N55" s="320"/>
      <c r="O55" s="144"/>
      <c r="P55" s="96"/>
    </row>
    <row r="56" spans="2:16" ht="14.4" thickBot="1">
      <c r="B56" s="97"/>
      <c r="C56" s="122"/>
      <c r="O56" s="123"/>
      <c r="P56" s="96"/>
    </row>
    <row r="57" spans="2:16" ht="14.4" thickBot="1">
      <c r="B57" s="97"/>
      <c r="C57" s="323" t="s">
        <v>75</v>
      </c>
      <c r="D57" s="324"/>
      <c r="E57" s="324"/>
      <c r="F57" s="324"/>
      <c r="G57" s="324"/>
      <c r="H57" s="324"/>
      <c r="I57" s="324"/>
      <c r="J57" s="324"/>
      <c r="K57" s="324"/>
      <c r="L57" s="324"/>
      <c r="M57" s="324"/>
      <c r="N57" s="325"/>
      <c r="O57" s="161"/>
      <c r="P57" s="96"/>
    </row>
    <row r="58" spans="2:16">
      <c r="B58" s="97"/>
      <c r="C58" s="261" t="s">
        <v>76</v>
      </c>
      <c r="D58" s="262"/>
      <c r="E58" s="262"/>
      <c r="F58" s="262"/>
      <c r="G58" s="262"/>
      <c r="H58" s="262"/>
      <c r="I58" s="262"/>
      <c r="J58" s="262"/>
      <c r="K58" s="262"/>
      <c r="L58" s="262"/>
      <c r="M58" s="262"/>
      <c r="N58" s="262"/>
      <c r="O58" s="263"/>
      <c r="P58" s="96"/>
    </row>
    <row r="59" spans="2:16">
      <c r="B59" s="97"/>
      <c r="C59" s="264"/>
      <c r="D59" s="265"/>
      <c r="E59" s="265"/>
      <c r="F59" s="265"/>
      <c r="G59" s="265"/>
      <c r="H59" s="265"/>
      <c r="I59" s="265"/>
      <c r="J59" s="265"/>
      <c r="K59" s="265"/>
      <c r="L59" s="265"/>
      <c r="M59" s="265"/>
      <c r="N59" s="265"/>
      <c r="O59" s="266"/>
      <c r="P59" s="96"/>
    </row>
    <row r="60" spans="2:16" ht="14.4" thickBot="1">
      <c r="B60" s="97"/>
      <c r="C60" s="267"/>
      <c r="D60" s="268"/>
      <c r="E60" s="268"/>
      <c r="F60" s="268"/>
      <c r="G60" s="268"/>
      <c r="H60" s="268"/>
      <c r="I60" s="268"/>
      <c r="J60" s="268"/>
      <c r="K60" s="268"/>
      <c r="L60" s="268"/>
      <c r="M60" s="268"/>
      <c r="N60" s="268"/>
      <c r="O60" s="269"/>
      <c r="P60" s="96"/>
    </row>
    <row r="61" spans="2:16" ht="27.6">
      <c r="B61" s="97"/>
      <c r="C61" s="286" t="s">
        <v>77</v>
      </c>
      <c r="D61" s="311"/>
      <c r="E61" s="311"/>
      <c r="F61" s="311"/>
      <c r="G61" s="311"/>
      <c r="H61" s="311"/>
      <c r="I61" s="311"/>
      <c r="J61" s="139"/>
      <c r="K61" s="153"/>
      <c r="L61" s="152" t="s">
        <v>78</v>
      </c>
      <c r="M61" s="312" t="s">
        <v>79</v>
      </c>
      <c r="N61" s="313"/>
      <c r="O61" s="154"/>
      <c r="P61" s="96"/>
    </row>
    <row r="62" spans="2:16">
      <c r="B62" s="97"/>
      <c r="C62" s="295" t="s">
        <v>23</v>
      </c>
      <c r="D62" s="296"/>
      <c r="E62" s="296"/>
      <c r="F62" s="296"/>
      <c r="G62" s="296"/>
      <c r="H62" s="296"/>
      <c r="I62" s="296"/>
      <c r="J62" s="162"/>
      <c r="K62" s="163"/>
      <c r="L62" s="164"/>
      <c r="M62" s="345"/>
      <c r="N62" s="346"/>
      <c r="O62" s="165"/>
      <c r="P62" s="96"/>
    </row>
    <row r="63" spans="2:16">
      <c r="B63" s="97"/>
      <c r="C63" s="133" t="s">
        <v>80</v>
      </c>
      <c r="D63" s="134"/>
      <c r="E63" s="134"/>
      <c r="F63" s="134"/>
      <c r="G63" s="134"/>
      <c r="H63" s="134"/>
      <c r="I63" s="134"/>
      <c r="J63" s="162"/>
      <c r="K63" s="163"/>
      <c r="L63" s="164"/>
      <c r="M63" s="345"/>
      <c r="N63" s="346"/>
      <c r="O63" s="165"/>
      <c r="P63" s="96"/>
    </row>
    <row r="64" spans="2:16" ht="14.4" thickBot="1">
      <c r="B64" s="97"/>
      <c r="C64" s="116" t="s">
        <v>81</v>
      </c>
      <c r="D64" s="117"/>
      <c r="E64" s="117"/>
      <c r="F64" s="117"/>
      <c r="G64" s="117"/>
      <c r="H64" s="117"/>
      <c r="I64" s="117"/>
      <c r="J64" s="166"/>
      <c r="K64" s="167"/>
      <c r="L64" s="164"/>
      <c r="M64" s="347"/>
      <c r="N64" s="348"/>
      <c r="O64" s="165"/>
      <c r="P64" s="96"/>
    </row>
    <row r="65" spans="2:16" ht="14.4" thickBot="1">
      <c r="B65" s="97"/>
      <c r="C65" s="318" t="s">
        <v>61</v>
      </c>
      <c r="D65" s="319"/>
      <c r="E65" s="319"/>
      <c r="F65" s="319"/>
      <c r="G65" s="319"/>
      <c r="H65" s="319"/>
      <c r="I65" s="319"/>
      <c r="J65" s="319"/>
      <c r="K65" s="319"/>
      <c r="L65" s="319"/>
      <c r="M65" s="319"/>
      <c r="N65" s="320"/>
      <c r="O65" s="168"/>
      <c r="P65" s="96"/>
    </row>
    <row r="66" spans="2:16" ht="14.4" thickBot="1">
      <c r="B66" s="97"/>
      <c r="C66" s="122"/>
      <c r="O66" s="123"/>
      <c r="P66" s="96"/>
    </row>
    <row r="67" spans="2:16" ht="14.4" thickBot="1">
      <c r="B67" s="97"/>
      <c r="C67" s="323" t="s">
        <v>82</v>
      </c>
      <c r="D67" s="324"/>
      <c r="E67" s="324"/>
      <c r="F67" s="324"/>
      <c r="G67" s="324"/>
      <c r="H67" s="324"/>
      <c r="I67" s="324"/>
      <c r="J67" s="324"/>
      <c r="K67" s="324"/>
      <c r="L67" s="324"/>
      <c r="M67" s="324"/>
      <c r="N67" s="325"/>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42"/>
      <c r="D77" s="343"/>
      <c r="E77" s="343"/>
      <c r="F77" s="343"/>
      <c r="G77" s="343"/>
      <c r="H77" s="343"/>
      <c r="I77" s="343"/>
      <c r="J77" s="343"/>
      <c r="K77" s="343"/>
      <c r="L77" s="343"/>
      <c r="M77" s="343"/>
      <c r="N77" s="343"/>
      <c r="O77" s="344"/>
      <c r="P77" s="96"/>
    </row>
    <row r="78" spans="2:16">
      <c r="B78" s="97"/>
      <c r="C78" s="342"/>
      <c r="D78" s="343"/>
      <c r="E78" s="343"/>
      <c r="F78" s="343"/>
      <c r="G78" s="343"/>
      <c r="H78" s="343"/>
      <c r="I78" s="343"/>
      <c r="J78" s="343"/>
      <c r="K78" s="343"/>
      <c r="L78" s="343"/>
      <c r="M78" s="343"/>
      <c r="N78" s="343"/>
      <c r="O78" s="344"/>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39" t="s">
        <v>90</v>
      </c>
      <c r="D81" s="340"/>
      <c r="E81" s="340"/>
      <c r="F81" s="340"/>
      <c r="G81" s="340"/>
      <c r="H81" s="340"/>
      <c r="I81" s="340"/>
      <c r="J81" s="340"/>
      <c r="K81" s="340"/>
      <c r="L81" s="340"/>
      <c r="M81" s="340"/>
      <c r="N81" s="340"/>
      <c r="O81" s="341"/>
      <c r="P81" s="96"/>
    </row>
    <row r="82" spans="2:16">
      <c r="B82" s="97"/>
      <c r="C82" s="339"/>
      <c r="D82" s="340"/>
      <c r="E82" s="340"/>
      <c r="F82" s="340"/>
      <c r="G82" s="340"/>
      <c r="H82" s="340"/>
      <c r="I82" s="340"/>
      <c r="J82" s="340"/>
      <c r="K82" s="340"/>
      <c r="L82" s="340"/>
      <c r="M82" s="340"/>
      <c r="N82" s="340"/>
      <c r="O82" s="341"/>
      <c r="P82" s="96"/>
    </row>
    <row r="83" spans="2:16" ht="12.9" customHeight="1">
      <c r="B83" s="97"/>
      <c r="C83" s="339" t="s">
        <v>91</v>
      </c>
      <c r="D83" s="340"/>
      <c r="E83" s="340"/>
      <c r="F83" s="340"/>
      <c r="G83" s="340"/>
      <c r="H83" s="340"/>
      <c r="I83" s="340"/>
      <c r="J83" s="340"/>
      <c r="K83" s="340"/>
      <c r="L83" s="340"/>
      <c r="M83" s="340"/>
      <c r="N83" s="340"/>
      <c r="O83" s="341"/>
      <c r="P83" s="96"/>
    </row>
    <row r="84" spans="2:16">
      <c r="B84" s="97"/>
      <c r="C84" s="339"/>
      <c r="D84" s="340"/>
      <c r="E84" s="340"/>
      <c r="F84" s="340"/>
      <c r="G84" s="340"/>
      <c r="H84" s="340"/>
      <c r="I84" s="340"/>
      <c r="J84" s="340"/>
      <c r="K84" s="340"/>
      <c r="L84" s="340"/>
      <c r="M84" s="340"/>
      <c r="N84" s="340"/>
      <c r="O84" s="341"/>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31"/>
      <c r="L90" s="331"/>
      <c r="M90" s="331"/>
      <c r="N90" s="331"/>
      <c r="O90" s="332"/>
      <c r="P90" s="96"/>
    </row>
    <row r="91" spans="2:16" ht="18.75" customHeight="1" thickBot="1">
      <c r="B91" s="97"/>
      <c r="C91" s="335"/>
      <c r="D91" s="336"/>
      <c r="E91" s="336"/>
      <c r="F91" s="149"/>
      <c r="G91" s="149"/>
      <c r="H91" s="149"/>
      <c r="I91" s="149"/>
      <c r="J91" s="149"/>
      <c r="K91" s="333"/>
      <c r="L91" s="333"/>
      <c r="M91" s="333"/>
      <c r="N91" s="333"/>
      <c r="O91" s="334"/>
      <c r="P91" s="96"/>
    </row>
    <row r="92" spans="2:16" ht="14.4" thickBot="1">
      <c r="B92" s="178"/>
      <c r="C92" s="179"/>
      <c r="D92" s="179"/>
      <c r="E92" s="179"/>
      <c r="F92" s="179"/>
      <c r="G92" s="179"/>
      <c r="H92" s="179"/>
      <c r="I92" s="179"/>
      <c r="J92" s="179"/>
      <c r="K92" s="179"/>
      <c r="L92" s="179"/>
      <c r="M92" s="179"/>
      <c r="N92" s="179"/>
      <c r="O92" s="179"/>
      <c r="P92" s="180"/>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PERSONAL</cp:lastModifiedBy>
  <cp:revision/>
  <dcterms:created xsi:type="dcterms:W3CDTF">2006-06-27T16:47:25Z</dcterms:created>
  <dcterms:modified xsi:type="dcterms:W3CDTF">2026-10-18T01:59:19Z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