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DESCARGAS\TERMALES\TERMALES\"/>
    </mc:Choice>
  </mc:AlternateContent>
  <xr:revisionPtr revIDLastSave="0" documentId="13_ncr:1_{A092AE85-3C49-4E21-9DAB-F8AD4DA4F07A}" xr6:coauthVersionLast="47" xr6:coauthVersionMax="47" xr10:uidLastSave="{00000000-0000-0000-0000-000000000000}"/>
  <bookViews>
    <workbookView xWindow="-96" yWindow="0" windowWidth="11712" windowHeight="12336" tabRatio="899" firstSheet="6" activeTab="6" xr2:uid="{C1694FB5-44CD-4F2B-849D-900CA5BD3982}"/>
  </bookViews>
  <sheets>
    <sheet name="Hoja1" sheetId="1" r:id="rId1"/>
    <sheet name="Cotización" sheetId="3" r:id="rId2"/>
    <sheet name="Cotización Termales" sheetId="4" r:id="rId3"/>
    <sheet name="PRESUPUESTO V1" sheetId="8" r:id="rId4"/>
    <sheet name="PRESUPUESTO V2" sheetId="10" r:id="rId5"/>
    <sheet name="Memorias Termales" sheetId="6" r:id="rId6"/>
    <sheet name="PRESUPUESTO V3" sheetId="11" r:id="rId7"/>
    <sheet name="PRESUPUESTO SEÑALIZACIÓN" sheetId="27" r:id="rId8"/>
    <sheet name="APU 001" sheetId="12" r:id="rId9"/>
    <sheet name="APU 002" sheetId="9" r:id="rId10"/>
    <sheet name="APU 003" sheetId="13" r:id="rId11"/>
    <sheet name="APU 004" sheetId="15" r:id="rId12"/>
    <sheet name="APU 005" sheetId="16" r:id="rId13"/>
    <sheet name="APU 006" sheetId="14" r:id="rId14"/>
    <sheet name="APU 007" sheetId="17" r:id="rId15"/>
    <sheet name="APU 008" sheetId="18" r:id="rId16"/>
    <sheet name="APU 009" sheetId="19" r:id="rId17"/>
    <sheet name="APU 010" sheetId="20" r:id="rId18"/>
    <sheet name="APU 011" sheetId="21" r:id="rId19"/>
    <sheet name="APU 012" sheetId="22" r:id="rId20"/>
    <sheet name="APU 014" sheetId="23" r:id="rId21"/>
    <sheet name="APU 015" sheetId="24" r:id="rId22"/>
    <sheet name="APU 016" sheetId="25" r:id="rId23"/>
    <sheet name="APU 017" sheetId="26"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a">#REF!</definedName>
    <definedName name="\b">#REF!</definedName>
    <definedName name="\eliminar">[1]RESUM96!#REF!</definedName>
    <definedName name="\eliminar1">[1]RESUM96!#REF!</definedName>
    <definedName name="\q">#REF!</definedName>
    <definedName name="______________________________AFC3">[2]INV!$F$25:$I$28</definedName>
    <definedName name="______________________________AFC5">[2]INV!$K$25:$N$28</definedName>
    <definedName name="______________________________BGC1">[2]INV!$A$5:$D$8</definedName>
    <definedName name="______________________________BGC3">[2]INV!$F$5:$I$8</definedName>
    <definedName name="______________________________BGC5">[2]INV!$K$5:$N$8</definedName>
    <definedName name="______________________________CAC1">[2]INV!$A$19:$D$22</definedName>
    <definedName name="______________________________CAC3">[2]INV!$F$19:$I$22</definedName>
    <definedName name="______________________________CAC5">[2]INV!$K$19:$N$22</definedName>
    <definedName name="______________________________rc">#REF!</definedName>
    <definedName name="______________________________SBC1">[2]INV!$A$12:$D$15</definedName>
    <definedName name="______________________________SBC3">[2]INV!$F$12:$I$15</definedName>
    <definedName name="______________________________SBC5">[2]INV!$K$12:$N$15</definedName>
    <definedName name="_____________________________AFC1">[2]INV!$A$25:$D$28</definedName>
    <definedName name="_____________________________AFC3">[2]INV!$F$25:$I$28</definedName>
    <definedName name="_____________________________AFC5">[2]INV!$K$25:$N$28</definedName>
    <definedName name="_____________________________BGC1">[2]INV!$A$5:$D$8</definedName>
    <definedName name="_____________________________BGC3">[2]INV!$F$5:$I$8</definedName>
    <definedName name="_____________________________BGC5">[2]INV!$K$5:$N$8</definedName>
    <definedName name="_____________________________CAC1">[2]INV!$A$19:$D$22</definedName>
    <definedName name="_____________________________CAC3">[2]INV!$F$19:$I$22</definedName>
    <definedName name="_____________________________CAC5">[2]INV!$K$19:$N$22</definedName>
    <definedName name="_____________________________rc" localSheetId="8">#REF!</definedName>
    <definedName name="_____________________________rc" localSheetId="9">#REF!</definedName>
    <definedName name="_____________________________rc" localSheetId="10">#REF!</definedName>
    <definedName name="_____________________________rc" localSheetId="11">#REF!</definedName>
    <definedName name="_____________________________rc" localSheetId="12">#REF!</definedName>
    <definedName name="_____________________________rc" localSheetId="13">#REF!</definedName>
    <definedName name="_____________________________rc" localSheetId="14">#REF!</definedName>
    <definedName name="_____________________________rc" localSheetId="15">#REF!</definedName>
    <definedName name="_____________________________rc" localSheetId="16">#REF!</definedName>
    <definedName name="_____________________________rc" localSheetId="17">#REF!</definedName>
    <definedName name="_____________________________rc" localSheetId="18">#REF!</definedName>
    <definedName name="_____________________________rc" localSheetId="19">#REF!</definedName>
    <definedName name="_____________________________rc" localSheetId="20">#REF!</definedName>
    <definedName name="_____________________________rc" localSheetId="21">#REF!</definedName>
    <definedName name="_____________________________rc" localSheetId="22">#REF!</definedName>
    <definedName name="_____________________________rc" localSheetId="23">#REF!</definedName>
    <definedName name="_____________________________rc">#REF!</definedName>
    <definedName name="_____________________________SBC1">[2]INV!$A$12:$D$15</definedName>
    <definedName name="_____________________________SBC3">[2]INV!$F$12:$I$15</definedName>
    <definedName name="_____________________________SBC5">[2]INV!$K$12:$N$15</definedName>
    <definedName name="____________________________AFC1">[2]INV!$A$25:$D$28</definedName>
    <definedName name="____________________________AFC3">[2]INV!$F$25:$I$28</definedName>
    <definedName name="____________________________AFC5">[2]INV!$K$25:$N$28</definedName>
    <definedName name="____________________________BGC1">[2]INV!$A$5:$D$8</definedName>
    <definedName name="____________________________BGC3">[2]INV!$F$5:$I$8</definedName>
    <definedName name="____________________________BGC5">[2]INV!$K$5:$N$8</definedName>
    <definedName name="____________________________CAC1">[2]INV!$A$19:$D$22</definedName>
    <definedName name="____________________________CAC3">[2]INV!$F$19:$I$22</definedName>
    <definedName name="____________________________CAC5">[2]INV!$K$19:$N$22</definedName>
    <definedName name="____________________________rc" localSheetId="8">#REF!</definedName>
    <definedName name="____________________________rc" localSheetId="9">#REF!</definedName>
    <definedName name="____________________________rc" localSheetId="10">#REF!</definedName>
    <definedName name="____________________________rc" localSheetId="11">#REF!</definedName>
    <definedName name="____________________________rc" localSheetId="12">#REF!</definedName>
    <definedName name="____________________________rc" localSheetId="13">#REF!</definedName>
    <definedName name="____________________________rc" localSheetId="14">#REF!</definedName>
    <definedName name="____________________________rc" localSheetId="15">#REF!</definedName>
    <definedName name="____________________________rc" localSheetId="16">#REF!</definedName>
    <definedName name="____________________________rc" localSheetId="17">#REF!</definedName>
    <definedName name="____________________________rc" localSheetId="18">#REF!</definedName>
    <definedName name="____________________________rc" localSheetId="19">#REF!</definedName>
    <definedName name="____________________________rc" localSheetId="20">#REF!</definedName>
    <definedName name="____________________________rc" localSheetId="21">#REF!</definedName>
    <definedName name="____________________________rc" localSheetId="22">#REF!</definedName>
    <definedName name="____________________________rc" localSheetId="23">#REF!</definedName>
    <definedName name="____________________________rc">#REF!</definedName>
    <definedName name="____________________________SBC1">[2]INV!$A$12:$D$15</definedName>
    <definedName name="____________________________SBC3">[2]INV!$F$12:$I$15</definedName>
    <definedName name="____________________________SBC5">[2]INV!$K$12:$N$15</definedName>
    <definedName name="___________________________AFC1">[2]INV!$A$25:$D$28</definedName>
    <definedName name="___________________________AFC3">[2]INV!$F$25:$I$28</definedName>
    <definedName name="___________________________AFC5">[2]INV!$K$25:$N$28</definedName>
    <definedName name="___________________________BGC1">[2]INV!$A$5:$D$8</definedName>
    <definedName name="___________________________BGC3">[2]INV!$F$5:$I$8</definedName>
    <definedName name="___________________________BGC5">[2]INV!$K$5:$N$8</definedName>
    <definedName name="___________________________CAC1">[2]INV!$A$19:$D$22</definedName>
    <definedName name="___________________________CAC3">[2]INV!$F$19:$I$22</definedName>
    <definedName name="___________________________CAC5">[2]INV!$K$19:$N$22</definedName>
    <definedName name="___________________________rc" localSheetId="8">#REF!</definedName>
    <definedName name="___________________________rc" localSheetId="9">#REF!</definedName>
    <definedName name="___________________________rc" localSheetId="10">#REF!</definedName>
    <definedName name="___________________________rc" localSheetId="11">#REF!</definedName>
    <definedName name="___________________________rc" localSheetId="12">#REF!</definedName>
    <definedName name="___________________________rc" localSheetId="13">#REF!</definedName>
    <definedName name="___________________________rc" localSheetId="14">#REF!</definedName>
    <definedName name="___________________________rc" localSheetId="15">#REF!</definedName>
    <definedName name="___________________________rc" localSheetId="16">#REF!</definedName>
    <definedName name="___________________________rc" localSheetId="17">#REF!</definedName>
    <definedName name="___________________________rc" localSheetId="18">#REF!</definedName>
    <definedName name="___________________________rc" localSheetId="19">#REF!</definedName>
    <definedName name="___________________________rc" localSheetId="20">#REF!</definedName>
    <definedName name="___________________________rc" localSheetId="21">#REF!</definedName>
    <definedName name="___________________________rc" localSheetId="22">#REF!</definedName>
    <definedName name="___________________________rc" localSheetId="23">#REF!</definedName>
    <definedName name="___________________________rc">#REF!</definedName>
    <definedName name="___________________________SBC1">[2]INV!$A$12:$D$15</definedName>
    <definedName name="___________________________SBC3">[2]INV!$F$12:$I$15</definedName>
    <definedName name="___________________________SBC5">[2]INV!$K$12:$N$15</definedName>
    <definedName name="__________________________AFC1">[2]INV!$A$25:$D$28</definedName>
    <definedName name="__________________________AFC3">[2]INV!$F$25:$I$28</definedName>
    <definedName name="__________________________AFC5">[2]INV!$K$25:$N$28</definedName>
    <definedName name="__________________________BGC1">[2]INV!$A$5:$D$8</definedName>
    <definedName name="__________________________BGC3">[2]INV!$F$5:$I$8</definedName>
    <definedName name="__________________________BGC5">[2]INV!$K$5:$N$8</definedName>
    <definedName name="__________________________CAC1">[2]INV!$A$19:$D$22</definedName>
    <definedName name="__________________________CAC3">[2]INV!$F$19:$I$22</definedName>
    <definedName name="__________________________CAC5">[2]INV!$K$19:$N$22</definedName>
    <definedName name="__________________________rc" localSheetId="8">#REF!</definedName>
    <definedName name="__________________________rc" localSheetId="9">#REF!</definedName>
    <definedName name="__________________________rc" localSheetId="10">#REF!</definedName>
    <definedName name="__________________________rc" localSheetId="11">#REF!</definedName>
    <definedName name="__________________________rc" localSheetId="12">#REF!</definedName>
    <definedName name="__________________________rc" localSheetId="13">#REF!</definedName>
    <definedName name="__________________________rc" localSheetId="14">#REF!</definedName>
    <definedName name="__________________________rc" localSheetId="15">#REF!</definedName>
    <definedName name="__________________________rc" localSheetId="16">#REF!</definedName>
    <definedName name="__________________________rc" localSheetId="17">#REF!</definedName>
    <definedName name="__________________________rc" localSheetId="18">#REF!</definedName>
    <definedName name="__________________________rc" localSheetId="19">#REF!</definedName>
    <definedName name="__________________________rc" localSheetId="20">#REF!</definedName>
    <definedName name="__________________________rc" localSheetId="21">#REF!</definedName>
    <definedName name="__________________________rc" localSheetId="22">#REF!</definedName>
    <definedName name="__________________________rc" localSheetId="23">#REF!</definedName>
    <definedName name="__________________________rc">#REF!</definedName>
    <definedName name="__________________________SBC1">[2]INV!$A$12:$D$15</definedName>
    <definedName name="__________________________SBC3">[2]INV!$F$12:$I$15</definedName>
    <definedName name="__________________________SBC5">[2]INV!$K$12:$N$15</definedName>
    <definedName name="_________________________AFC1">[2]INV!$A$25:$D$28</definedName>
    <definedName name="_________________________AFC3">[2]INV!$F$25:$I$28</definedName>
    <definedName name="_________________________AFC5">[2]INV!$K$25:$N$28</definedName>
    <definedName name="_________________________BGC1">[2]INV!$A$5:$D$8</definedName>
    <definedName name="_________________________BGC3">[2]INV!$F$5:$I$8</definedName>
    <definedName name="_________________________BGC5">[2]INV!$K$5:$N$8</definedName>
    <definedName name="_________________________CAC1">[2]INV!$A$19:$D$22</definedName>
    <definedName name="_________________________CAC3">[2]INV!$F$19:$I$22</definedName>
    <definedName name="_________________________CAC5">[2]INV!$K$19:$N$22</definedName>
    <definedName name="_________________________rc" localSheetId="8">#REF!</definedName>
    <definedName name="_________________________rc" localSheetId="9">#REF!</definedName>
    <definedName name="_________________________rc" localSheetId="10">#REF!</definedName>
    <definedName name="_________________________rc" localSheetId="11">#REF!</definedName>
    <definedName name="_________________________rc" localSheetId="12">#REF!</definedName>
    <definedName name="_________________________rc" localSheetId="13">#REF!</definedName>
    <definedName name="_________________________rc" localSheetId="14">#REF!</definedName>
    <definedName name="_________________________rc" localSheetId="15">#REF!</definedName>
    <definedName name="_________________________rc" localSheetId="16">#REF!</definedName>
    <definedName name="_________________________rc" localSheetId="17">#REF!</definedName>
    <definedName name="_________________________rc" localSheetId="18">#REF!</definedName>
    <definedName name="_________________________rc" localSheetId="19">#REF!</definedName>
    <definedName name="_________________________rc" localSheetId="20">#REF!</definedName>
    <definedName name="_________________________rc" localSheetId="21">#REF!</definedName>
    <definedName name="_________________________rc" localSheetId="22">#REF!</definedName>
    <definedName name="_________________________rc" localSheetId="23">#REF!</definedName>
    <definedName name="_________________________rc">#REF!</definedName>
    <definedName name="_________________________SBC1">[2]INV!$A$12:$D$15</definedName>
    <definedName name="_________________________SBC3">[2]INV!$F$12:$I$15</definedName>
    <definedName name="_________________________SBC5">[2]INV!$K$12:$N$15</definedName>
    <definedName name="________________________AFC1">[2]INV!$A$25:$D$28</definedName>
    <definedName name="________________________AFC3">[2]INV!$F$25:$I$28</definedName>
    <definedName name="________________________AFC5">[2]INV!$K$25:$N$28</definedName>
    <definedName name="________________________BGC1">[2]INV!$A$5:$D$8</definedName>
    <definedName name="________________________BGC3">[2]INV!$F$5:$I$8</definedName>
    <definedName name="________________________BGC5">[2]INV!$K$5:$N$8</definedName>
    <definedName name="________________________CAC1">[2]INV!$A$19:$D$22</definedName>
    <definedName name="________________________CAC3">[2]INV!$F$19:$I$22</definedName>
    <definedName name="________________________CAC5">[2]INV!$K$19:$N$22</definedName>
    <definedName name="________________________rc" localSheetId="8">#REF!</definedName>
    <definedName name="________________________rc" localSheetId="9">#REF!</definedName>
    <definedName name="________________________rc" localSheetId="10">#REF!</definedName>
    <definedName name="________________________rc" localSheetId="11">#REF!</definedName>
    <definedName name="________________________rc" localSheetId="12">#REF!</definedName>
    <definedName name="________________________rc" localSheetId="13">#REF!</definedName>
    <definedName name="________________________rc" localSheetId="14">#REF!</definedName>
    <definedName name="________________________rc" localSheetId="15">#REF!</definedName>
    <definedName name="________________________rc" localSheetId="16">#REF!</definedName>
    <definedName name="________________________rc" localSheetId="17">#REF!</definedName>
    <definedName name="________________________rc" localSheetId="18">#REF!</definedName>
    <definedName name="________________________rc" localSheetId="19">#REF!</definedName>
    <definedName name="________________________rc" localSheetId="20">#REF!</definedName>
    <definedName name="________________________rc" localSheetId="21">#REF!</definedName>
    <definedName name="________________________rc" localSheetId="22">#REF!</definedName>
    <definedName name="________________________rc" localSheetId="23">#REF!</definedName>
    <definedName name="________________________rc">#REF!</definedName>
    <definedName name="________________________SBC1">[2]INV!$A$12:$D$15</definedName>
    <definedName name="________________________SBC3">[2]INV!$F$12:$I$15</definedName>
    <definedName name="________________________SBC5">[2]INV!$K$12:$N$15</definedName>
    <definedName name="_______________________AFC1">[2]INV!$A$25:$D$28</definedName>
    <definedName name="_______________________AFC3">[2]INV!$F$25:$I$28</definedName>
    <definedName name="_______________________AFC5">[2]INV!$K$25:$N$28</definedName>
    <definedName name="_______________________BGC1">[2]INV!$A$5:$D$8</definedName>
    <definedName name="_______________________BGC3">[2]INV!$F$5:$I$8</definedName>
    <definedName name="_______________________BGC5">[2]INV!$K$5:$N$8</definedName>
    <definedName name="_______________________CAC1">[2]INV!$A$19:$D$22</definedName>
    <definedName name="_______________________CAC3">[2]INV!$F$19:$I$22</definedName>
    <definedName name="_______________________CAC5">[2]INV!$K$19:$N$22</definedName>
    <definedName name="_______________________rc" localSheetId="8">#REF!</definedName>
    <definedName name="_______________________rc" localSheetId="9">#REF!</definedName>
    <definedName name="_______________________rc" localSheetId="10">#REF!</definedName>
    <definedName name="_______________________rc" localSheetId="11">#REF!</definedName>
    <definedName name="_______________________rc" localSheetId="12">#REF!</definedName>
    <definedName name="_______________________rc" localSheetId="13">#REF!</definedName>
    <definedName name="_______________________rc" localSheetId="14">#REF!</definedName>
    <definedName name="_______________________rc" localSheetId="15">#REF!</definedName>
    <definedName name="_______________________rc" localSheetId="16">#REF!</definedName>
    <definedName name="_______________________rc" localSheetId="17">#REF!</definedName>
    <definedName name="_______________________rc" localSheetId="18">#REF!</definedName>
    <definedName name="_______________________rc" localSheetId="19">#REF!</definedName>
    <definedName name="_______________________rc" localSheetId="20">#REF!</definedName>
    <definedName name="_______________________rc" localSheetId="21">#REF!</definedName>
    <definedName name="_______________________rc" localSheetId="22">#REF!</definedName>
    <definedName name="_______________________rc" localSheetId="23">#REF!</definedName>
    <definedName name="_______________________rc">#REF!</definedName>
    <definedName name="_______________________SBC1">[2]INV!$A$12:$D$15</definedName>
    <definedName name="_______________________SBC3">[2]INV!$F$12:$I$15</definedName>
    <definedName name="_______________________SBC5">[2]INV!$K$12:$N$15</definedName>
    <definedName name="______________________AFC1">[2]INV!$A$25:$D$28</definedName>
    <definedName name="______________________AFC3">[2]INV!$F$25:$I$28</definedName>
    <definedName name="______________________AFC5">[2]INV!$K$25:$N$28</definedName>
    <definedName name="______________________BGC1">[2]INV!$A$5:$D$8</definedName>
    <definedName name="______________________BGC3">[2]INV!$F$5:$I$8</definedName>
    <definedName name="______________________BGC5">[2]INV!$K$5:$N$8</definedName>
    <definedName name="______________________CAC1">[2]INV!$A$19:$D$22</definedName>
    <definedName name="______________________CAC3">[2]INV!$F$19:$I$22</definedName>
    <definedName name="______________________CAC5">[2]INV!$K$19:$N$22</definedName>
    <definedName name="______________________rc" localSheetId="8">#REF!</definedName>
    <definedName name="______________________rc" localSheetId="9">#REF!</definedName>
    <definedName name="______________________rc" localSheetId="10">#REF!</definedName>
    <definedName name="______________________rc" localSheetId="11">#REF!</definedName>
    <definedName name="______________________rc" localSheetId="12">#REF!</definedName>
    <definedName name="______________________rc" localSheetId="13">#REF!</definedName>
    <definedName name="______________________rc" localSheetId="14">#REF!</definedName>
    <definedName name="______________________rc" localSheetId="15">#REF!</definedName>
    <definedName name="______________________rc" localSheetId="16">#REF!</definedName>
    <definedName name="______________________rc" localSheetId="17">#REF!</definedName>
    <definedName name="______________________rc" localSheetId="18">#REF!</definedName>
    <definedName name="______________________rc" localSheetId="19">#REF!</definedName>
    <definedName name="______________________rc" localSheetId="20">#REF!</definedName>
    <definedName name="______________________rc" localSheetId="21">#REF!</definedName>
    <definedName name="______________________rc" localSheetId="22">#REF!</definedName>
    <definedName name="______________________rc" localSheetId="23">#REF!</definedName>
    <definedName name="______________________rc">#REF!</definedName>
    <definedName name="______________________SBC1">[2]INV!$A$12:$D$15</definedName>
    <definedName name="______________________SBC3">[2]INV!$F$12:$I$15</definedName>
    <definedName name="______________________SBC5">[2]INV!$K$12:$N$15</definedName>
    <definedName name="_____________________AFC1">[2]INV!$A$25:$D$28</definedName>
    <definedName name="_____________________AFC3">[2]INV!$F$25:$I$28</definedName>
    <definedName name="_____________________AFC5">[2]INV!$K$25:$N$28</definedName>
    <definedName name="_____________________BGC1">[2]INV!$A$5:$D$8</definedName>
    <definedName name="_____________________BGC3">[2]INV!$F$5:$I$8</definedName>
    <definedName name="_____________________BGC5">[2]INV!$K$5:$N$8</definedName>
    <definedName name="_____________________CAC1">[2]INV!$A$19:$D$22</definedName>
    <definedName name="_____________________CAC3">[2]INV!$F$19:$I$22</definedName>
    <definedName name="_____________________CAC5">[2]INV!$K$19:$N$22</definedName>
    <definedName name="_____________________rc" localSheetId="8">#REF!</definedName>
    <definedName name="_____________________rc" localSheetId="9">#REF!</definedName>
    <definedName name="_____________________rc" localSheetId="10">#REF!</definedName>
    <definedName name="_____________________rc" localSheetId="11">#REF!</definedName>
    <definedName name="_____________________rc" localSheetId="12">#REF!</definedName>
    <definedName name="_____________________rc" localSheetId="13">#REF!</definedName>
    <definedName name="_____________________rc" localSheetId="14">#REF!</definedName>
    <definedName name="_____________________rc" localSheetId="15">#REF!</definedName>
    <definedName name="_____________________rc" localSheetId="16">#REF!</definedName>
    <definedName name="_____________________rc" localSheetId="17">#REF!</definedName>
    <definedName name="_____________________rc" localSheetId="18">#REF!</definedName>
    <definedName name="_____________________rc" localSheetId="19">#REF!</definedName>
    <definedName name="_____________________rc" localSheetId="20">#REF!</definedName>
    <definedName name="_____________________rc" localSheetId="21">#REF!</definedName>
    <definedName name="_____________________rc" localSheetId="22">#REF!</definedName>
    <definedName name="_____________________rc" localSheetId="23">#REF!</definedName>
    <definedName name="_____________________rc">#REF!</definedName>
    <definedName name="_____________________SBC1">[2]INV!$A$12:$D$15</definedName>
    <definedName name="_____________________SBC3">[2]INV!$F$12:$I$15</definedName>
    <definedName name="_____________________SBC5">[2]INV!$K$12:$N$15</definedName>
    <definedName name="____________________AFC1">[2]INV!$A$25:$D$28</definedName>
    <definedName name="____________________AFC3">[2]INV!$F$25:$I$28</definedName>
    <definedName name="____________________AFC5">[2]INV!$K$25:$N$28</definedName>
    <definedName name="____________________BGC1">[2]INV!$A$5:$D$8</definedName>
    <definedName name="____________________BGC3">[2]INV!$F$5:$I$8</definedName>
    <definedName name="____________________BGC5">[2]INV!$K$5:$N$8</definedName>
    <definedName name="____________________CAC1">[2]INV!$A$19:$D$22</definedName>
    <definedName name="____________________CAC3">[2]INV!$F$19:$I$22</definedName>
    <definedName name="____________________CAC5">[2]INV!$K$19:$N$22</definedName>
    <definedName name="____________________rc" localSheetId="8">#REF!</definedName>
    <definedName name="____________________rc" localSheetId="9">#REF!</definedName>
    <definedName name="____________________rc" localSheetId="10">#REF!</definedName>
    <definedName name="____________________rc" localSheetId="11">#REF!</definedName>
    <definedName name="____________________rc" localSheetId="12">#REF!</definedName>
    <definedName name="____________________rc" localSheetId="13">#REF!</definedName>
    <definedName name="____________________rc" localSheetId="14">#REF!</definedName>
    <definedName name="____________________rc" localSheetId="15">#REF!</definedName>
    <definedName name="____________________rc" localSheetId="16">#REF!</definedName>
    <definedName name="____________________rc" localSheetId="17">#REF!</definedName>
    <definedName name="____________________rc" localSheetId="18">#REF!</definedName>
    <definedName name="____________________rc" localSheetId="19">#REF!</definedName>
    <definedName name="____________________rc" localSheetId="20">#REF!</definedName>
    <definedName name="____________________rc" localSheetId="21">#REF!</definedName>
    <definedName name="____________________rc" localSheetId="22">#REF!</definedName>
    <definedName name="____________________rc" localSheetId="23">#REF!</definedName>
    <definedName name="____________________rc">#REF!</definedName>
    <definedName name="____________________SBC1">[2]INV!$A$12:$D$15</definedName>
    <definedName name="____________________SBC3">[2]INV!$F$12:$I$15</definedName>
    <definedName name="____________________SBC5">[2]INV!$K$12:$N$15</definedName>
    <definedName name="___________________AFC1">[2]INV!$A$25:$D$28</definedName>
    <definedName name="___________________AFC3">[2]INV!$F$25:$I$28</definedName>
    <definedName name="___________________AFC5">[2]INV!$K$25:$N$28</definedName>
    <definedName name="___________________BGC1">[2]INV!$A$5:$D$8</definedName>
    <definedName name="___________________BGC3">[2]INV!$F$5:$I$8</definedName>
    <definedName name="___________________BGC5">[2]INV!$K$5:$N$8</definedName>
    <definedName name="___________________CAC1">[2]INV!$A$19:$D$22</definedName>
    <definedName name="___________________CAC3">[2]INV!$F$19:$I$22</definedName>
    <definedName name="___________________CAC5">[2]INV!$K$19:$N$22</definedName>
    <definedName name="___________________rc" localSheetId="8">#REF!</definedName>
    <definedName name="___________________rc" localSheetId="9">#REF!</definedName>
    <definedName name="___________________rc" localSheetId="10">#REF!</definedName>
    <definedName name="___________________rc" localSheetId="11">#REF!</definedName>
    <definedName name="___________________rc" localSheetId="12">#REF!</definedName>
    <definedName name="___________________rc" localSheetId="13">#REF!</definedName>
    <definedName name="___________________rc" localSheetId="14">#REF!</definedName>
    <definedName name="___________________rc" localSheetId="15">#REF!</definedName>
    <definedName name="___________________rc" localSheetId="16">#REF!</definedName>
    <definedName name="___________________rc" localSheetId="17">#REF!</definedName>
    <definedName name="___________________rc" localSheetId="18">#REF!</definedName>
    <definedName name="___________________rc" localSheetId="19">#REF!</definedName>
    <definedName name="___________________rc" localSheetId="20">#REF!</definedName>
    <definedName name="___________________rc" localSheetId="21">#REF!</definedName>
    <definedName name="___________________rc" localSheetId="22">#REF!</definedName>
    <definedName name="___________________rc" localSheetId="23">#REF!</definedName>
    <definedName name="___________________rc">#REF!</definedName>
    <definedName name="___________________SBC1">[2]INV!$A$12:$D$15</definedName>
    <definedName name="___________________SBC3">[2]INV!$F$12:$I$15</definedName>
    <definedName name="___________________SBC5">[2]INV!$K$12:$N$15</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rc" localSheetId="8">#REF!</definedName>
    <definedName name="__________________rc" localSheetId="9">#REF!</definedName>
    <definedName name="__________________rc" localSheetId="10">#REF!</definedName>
    <definedName name="__________________rc" localSheetId="11">#REF!</definedName>
    <definedName name="__________________rc" localSheetId="12">#REF!</definedName>
    <definedName name="__________________rc" localSheetId="13">#REF!</definedName>
    <definedName name="__________________rc" localSheetId="14">#REF!</definedName>
    <definedName name="__________________rc" localSheetId="15">#REF!</definedName>
    <definedName name="__________________rc" localSheetId="16">#REF!</definedName>
    <definedName name="__________________rc" localSheetId="17">#REF!</definedName>
    <definedName name="__________________rc" localSheetId="18">#REF!</definedName>
    <definedName name="__________________rc" localSheetId="19">#REF!</definedName>
    <definedName name="__________________rc" localSheetId="20">#REF!</definedName>
    <definedName name="__________________rc" localSheetId="21">#REF!</definedName>
    <definedName name="__________________rc" localSheetId="22">#REF!</definedName>
    <definedName name="__________________rc" localSheetId="23">#REF!</definedName>
    <definedName name="__________________rc">#REF!</definedName>
    <definedName name="__________________SBC1">[2]INV!$A$12:$D$15</definedName>
    <definedName name="__________________SBC3">[2]INV!$F$12:$I$15</definedName>
    <definedName name="__________________SBC5">[2]INV!$K$12:$N$15</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rc" localSheetId="8">#REF!</definedName>
    <definedName name="_________________rc" localSheetId="9">#REF!</definedName>
    <definedName name="_________________rc" localSheetId="10">#REF!</definedName>
    <definedName name="_________________rc" localSheetId="11">#REF!</definedName>
    <definedName name="_________________rc" localSheetId="12">#REF!</definedName>
    <definedName name="_________________rc" localSheetId="13">#REF!</definedName>
    <definedName name="_________________rc" localSheetId="14">#REF!</definedName>
    <definedName name="_________________rc" localSheetId="15">#REF!</definedName>
    <definedName name="_________________rc" localSheetId="16">#REF!</definedName>
    <definedName name="_________________rc" localSheetId="17">#REF!</definedName>
    <definedName name="_________________rc" localSheetId="18">#REF!</definedName>
    <definedName name="_________________rc" localSheetId="19">#REF!</definedName>
    <definedName name="_________________rc" localSheetId="20">#REF!</definedName>
    <definedName name="_________________rc" localSheetId="21">#REF!</definedName>
    <definedName name="_________________rc" localSheetId="22">#REF!</definedName>
    <definedName name="_________________rc" localSheetId="23">#REF!</definedName>
    <definedName name="_________________rc">#REF!</definedName>
    <definedName name="_________________SBC1">[2]INV!$A$12:$D$15</definedName>
    <definedName name="_________________SBC3">[2]INV!$F$12:$I$15</definedName>
    <definedName name="_________________SBC5">[2]INV!$K$12:$N$15</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rc" localSheetId="8">#REF!</definedName>
    <definedName name="________________rc" localSheetId="9">#REF!</definedName>
    <definedName name="________________rc" localSheetId="10">#REF!</definedName>
    <definedName name="________________rc" localSheetId="11">#REF!</definedName>
    <definedName name="________________rc" localSheetId="12">#REF!</definedName>
    <definedName name="________________rc" localSheetId="13">#REF!</definedName>
    <definedName name="________________rc" localSheetId="14">#REF!</definedName>
    <definedName name="________________rc" localSheetId="15">#REF!</definedName>
    <definedName name="________________rc" localSheetId="16">#REF!</definedName>
    <definedName name="________________rc" localSheetId="17">#REF!</definedName>
    <definedName name="________________rc" localSheetId="18">#REF!</definedName>
    <definedName name="________________rc" localSheetId="19">#REF!</definedName>
    <definedName name="________________rc" localSheetId="20">#REF!</definedName>
    <definedName name="________________rc" localSheetId="21">#REF!</definedName>
    <definedName name="________________rc" localSheetId="22">#REF!</definedName>
    <definedName name="________________rc" localSheetId="23">#REF!</definedName>
    <definedName name="________________rc">#REF!</definedName>
    <definedName name="________________SBC1">[2]INV!$A$12:$D$15</definedName>
    <definedName name="________________SBC3">[2]INV!$F$12:$I$15</definedName>
    <definedName name="________________SBC5">[2]INV!$K$12:$N$15</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rc" localSheetId="8">#REF!</definedName>
    <definedName name="_______________rc" localSheetId="9">#REF!</definedName>
    <definedName name="_______________rc" localSheetId="10">#REF!</definedName>
    <definedName name="_______________rc" localSheetId="11">#REF!</definedName>
    <definedName name="_______________rc" localSheetId="12">#REF!</definedName>
    <definedName name="_______________rc" localSheetId="13">#REF!</definedName>
    <definedName name="_______________rc" localSheetId="14">#REF!</definedName>
    <definedName name="_______________rc" localSheetId="15">#REF!</definedName>
    <definedName name="_______________rc" localSheetId="16">#REF!</definedName>
    <definedName name="_______________rc" localSheetId="17">#REF!</definedName>
    <definedName name="_______________rc" localSheetId="18">#REF!</definedName>
    <definedName name="_______________rc" localSheetId="19">#REF!</definedName>
    <definedName name="_______________rc" localSheetId="20">#REF!</definedName>
    <definedName name="_______________rc" localSheetId="21">#REF!</definedName>
    <definedName name="_______________rc" localSheetId="22">#REF!</definedName>
    <definedName name="_______________rc" localSheetId="23">#REF!</definedName>
    <definedName name="_______________rc">#REF!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rc" localSheetId="8">#REF!</definedName>
    <definedName name="______________rc" localSheetId="9">#REF!</definedName>
    <definedName name="______________rc" localSheetId="10">#REF!</definedName>
    <definedName name="______________rc" localSheetId="11">#REF!</definedName>
    <definedName name="______________rc" localSheetId="12">#REF!</definedName>
    <definedName name="______________rc" localSheetId="13">#REF!</definedName>
    <definedName name="______________rc" localSheetId="14">#REF!</definedName>
    <definedName name="______________rc" localSheetId="15">#REF!</definedName>
    <definedName name="______________rc" localSheetId="16">#REF!</definedName>
    <definedName name="______________rc" localSheetId="17">#REF!</definedName>
    <definedName name="______________rc" localSheetId="18">#REF!</definedName>
    <definedName name="______________rc" localSheetId="19">#REF!</definedName>
    <definedName name="______________rc" localSheetId="20">#REF!</definedName>
    <definedName name="______________rc" localSheetId="21">#REF!</definedName>
    <definedName name="______________rc" localSheetId="22">#REF!</definedName>
    <definedName name="______________rc" localSheetId="23">#REF!</definedName>
    <definedName name="______________rc">#REF!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 localSheetId="8">#REF!</definedName>
    <definedName name="_____________rc" localSheetId="9">#REF!</definedName>
    <definedName name="_____________rc" localSheetId="10">#REF!</definedName>
    <definedName name="_____________rc" localSheetId="11">#REF!</definedName>
    <definedName name="_____________rc" localSheetId="12">#REF!</definedName>
    <definedName name="_____________rc" localSheetId="13">#REF!</definedName>
    <definedName name="_____________rc" localSheetId="14">#REF!</definedName>
    <definedName name="_____________rc" localSheetId="15">#REF!</definedName>
    <definedName name="_____________rc" localSheetId="16">#REF!</definedName>
    <definedName name="_____________rc" localSheetId="17">#REF!</definedName>
    <definedName name="_____________rc" localSheetId="18">#REF!</definedName>
    <definedName name="_____________rc" localSheetId="19">#REF!</definedName>
    <definedName name="_____________rc" localSheetId="20">#REF!</definedName>
    <definedName name="_____________rc" localSheetId="21">#REF!</definedName>
    <definedName name="_____________rc" localSheetId="22">#REF!</definedName>
    <definedName name="_____________rc" localSheetId="23">#REF!</definedName>
    <definedName name="_____________rc">#REF!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EXC6">#REF!</definedName>
    <definedName name="____________EXC7">#REF!</definedName>
    <definedName name="____________rc" localSheetId="8">#REF!</definedName>
    <definedName name="____________rc" localSheetId="9">#REF!</definedName>
    <definedName name="____________rc" localSheetId="10">#REF!</definedName>
    <definedName name="____________rc" localSheetId="11">#REF!</definedName>
    <definedName name="____________rc" localSheetId="12">#REF!</definedName>
    <definedName name="____________rc" localSheetId="13">#REF!</definedName>
    <definedName name="____________rc" localSheetId="14">#REF!</definedName>
    <definedName name="____________rc" localSheetId="15">#REF!</definedName>
    <definedName name="____________rc" localSheetId="16">#REF!</definedName>
    <definedName name="____________rc" localSheetId="17">#REF!</definedName>
    <definedName name="____________rc" localSheetId="18">#REF!</definedName>
    <definedName name="____________rc" localSheetId="19">#REF!</definedName>
    <definedName name="____________rc" localSheetId="20">#REF!</definedName>
    <definedName name="____________rc" localSheetId="21">#REF!</definedName>
    <definedName name="____________rc" localSheetId="22">#REF!</definedName>
    <definedName name="____________rc" localSheetId="23">#REF!</definedName>
    <definedName name="____________rc">#REF!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rc" localSheetId="8">#REF!</definedName>
    <definedName name="___________rc" localSheetId="9">#REF!</definedName>
    <definedName name="___________rc" localSheetId="10">#REF!</definedName>
    <definedName name="___________rc" localSheetId="11">#REF!</definedName>
    <definedName name="___________rc" localSheetId="12">#REF!</definedName>
    <definedName name="___________rc" localSheetId="13">#REF!</definedName>
    <definedName name="___________rc" localSheetId="14">#REF!</definedName>
    <definedName name="___________rc" localSheetId="15">#REF!</definedName>
    <definedName name="___________rc" localSheetId="16">#REF!</definedName>
    <definedName name="___________rc" localSheetId="17">#REF!</definedName>
    <definedName name="___________rc" localSheetId="18">#REF!</definedName>
    <definedName name="___________rc" localSheetId="19">#REF!</definedName>
    <definedName name="___________rc" localSheetId="20">#REF!</definedName>
    <definedName name="___________rc" localSheetId="21">#REF!</definedName>
    <definedName name="___________rc" localSheetId="22">#REF!</definedName>
    <definedName name="___________rc" localSheetId="23">#REF!</definedName>
    <definedName name="___________rc">#REF!</definedName>
    <definedName name="___________SBC1">[2]INV!$A$12:$D$15</definedName>
    <definedName name="___________SBC3">[2]INV!$F$12:$I$15</definedName>
    <definedName name="___________SBC5">[2]INV!$K$12:$N$15</definedName>
    <definedName name="___________tab1">#REF!</definedName>
    <definedName name="___________tab2">#REF!</definedName>
    <definedName name="___________tab3">#REF!</definedName>
    <definedName name="___________TAB4">#REF!</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 localSheetId="8">#REF!</definedName>
    <definedName name="__________rc" localSheetId="9">#REF!</definedName>
    <definedName name="__________rc" localSheetId="10">#REF!</definedName>
    <definedName name="__________rc" localSheetId="11">#REF!</definedName>
    <definedName name="__________rc" localSheetId="12">#REF!</definedName>
    <definedName name="__________rc" localSheetId="13">#REF!</definedName>
    <definedName name="__________rc" localSheetId="14">#REF!</definedName>
    <definedName name="__________rc" localSheetId="15">#REF!</definedName>
    <definedName name="__________rc" localSheetId="16">#REF!</definedName>
    <definedName name="__________rc" localSheetId="17">#REF!</definedName>
    <definedName name="__________rc" localSheetId="18">#REF!</definedName>
    <definedName name="__________rc" localSheetId="19">#REF!</definedName>
    <definedName name="__________rc" localSheetId="20">#REF!</definedName>
    <definedName name="__________rc" localSheetId="21">#REF!</definedName>
    <definedName name="__________rc" localSheetId="22">#REF!</definedName>
    <definedName name="__________rc" localSheetId="23">#REF!</definedName>
    <definedName name="__________rc">#REF!</definedName>
    <definedName name="__________SBC1">[2]INV!$A$12:$D$15</definedName>
    <definedName name="__________SBC3">[2]INV!$F$12:$I$15</definedName>
    <definedName name="__________SBC5">[2]INV!$K$12:$N$15</definedName>
    <definedName name="__________tab1">#REF!</definedName>
    <definedName name="__________tab2">#REF!</definedName>
    <definedName name="__________tab3">#REF!</definedName>
    <definedName name="__________TAB4">#REF!</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rc" localSheetId="8">#REF!</definedName>
    <definedName name="_________rc" localSheetId="9">#REF!</definedName>
    <definedName name="_________rc" localSheetId="10">#REF!</definedName>
    <definedName name="_________rc" localSheetId="11">#REF!</definedName>
    <definedName name="_________rc" localSheetId="12">#REF!</definedName>
    <definedName name="_________rc" localSheetId="13">#REF!</definedName>
    <definedName name="_________rc" localSheetId="14">#REF!</definedName>
    <definedName name="_________rc" localSheetId="15">#REF!</definedName>
    <definedName name="_________rc" localSheetId="16">#REF!</definedName>
    <definedName name="_________rc" localSheetId="17">#REF!</definedName>
    <definedName name="_________rc" localSheetId="18">#REF!</definedName>
    <definedName name="_________rc" localSheetId="19">#REF!</definedName>
    <definedName name="_________rc" localSheetId="20">#REF!</definedName>
    <definedName name="_________rc" localSheetId="21">#REF!</definedName>
    <definedName name="_________rc" localSheetId="22">#REF!</definedName>
    <definedName name="_________rc" localSheetId="23">#REF!</definedName>
    <definedName name="_________rc">#REF!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aiu2">[4]AIU!$J$105</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rc" localSheetId="8">#REF!</definedName>
    <definedName name="________rc" localSheetId="9">#REF!</definedName>
    <definedName name="________rc" localSheetId="10">#REF!</definedName>
    <definedName name="________rc" localSheetId="11">#REF!</definedName>
    <definedName name="________rc" localSheetId="12">#REF!</definedName>
    <definedName name="________rc" localSheetId="13">#REF!</definedName>
    <definedName name="________rc" localSheetId="14">#REF!</definedName>
    <definedName name="________rc" localSheetId="15">#REF!</definedName>
    <definedName name="________rc" localSheetId="16">#REF!</definedName>
    <definedName name="________rc" localSheetId="17">#REF!</definedName>
    <definedName name="________rc" localSheetId="18">#REF!</definedName>
    <definedName name="________rc" localSheetId="19">#REF!</definedName>
    <definedName name="________rc" localSheetId="20">#REF!</definedName>
    <definedName name="________rc" localSheetId="21">#REF!</definedName>
    <definedName name="________rc" localSheetId="22">#REF!</definedName>
    <definedName name="________rc" localSheetId="23">#REF!</definedName>
    <definedName name="________rc">#REF!</definedName>
    <definedName name="________SBC1">[2]INV!$A$12:$D$15</definedName>
    <definedName name="________SBC3">[2]INV!$F$12:$I$15</definedName>
    <definedName name="________SBC5">[2]INV!$K$12:$N$15</definedName>
    <definedName name="_______A30000">#REF!</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o1">'[5]1'!#REF!</definedName>
    <definedName name="_______rc" localSheetId="8">#REF!</definedName>
    <definedName name="_______rc" localSheetId="9">#REF!</definedName>
    <definedName name="_______rc" localSheetId="10">#REF!</definedName>
    <definedName name="_______rc" localSheetId="11">#REF!</definedName>
    <definedName name="_______rc" localSheetId="12">#REF!</definedName>
    <definedName name="_______rc" localSheetId="13">#REF!</definedName>
    <definedName name="_______rc" localSheetId="14">#REF!</definedName>
    <definedName name="_______rc" localSheetId="15">#REF!</definedName>
    <definedName name="_______rc" localSheetId="16">#REF!</definedName>
    <definedName name="_______rc" localSheetId="17">#REF!</definedName>
    <definedName name="_______rc" localSheetId="18">#REF!</definedName>
    <definedName name="_______rc" localSheetId="19">#REF!</definedName>
    <definedName name="_______rc" localSheetId="20">#REF!</definedName>
    <definedName name="_______rc" localSheetId="21">#REF!</definedName>
    <definedName name="_______rc" localSheetId="22">#REF!</definedName>
    <definedName name="_______rc" localSheetId="23">#REF!</definedName>
    <definedName name="_______rc">#REF!</definedName>
    <definedName name="_______SBC1">[2]INV!$A$12:$D$15</definedName>
    <definedName name="_______SBC3">[2]INV!$F$12:$I$15</definedName>
    <definedName name="_______SBC5">[2]INV!$K$12:$N$15</definedName>
    <definedName name="______A17000">#REF!</definedName>
    <definedName name="______A20000" localSheetId="8">#REF!</definedName>
    <definedName name="______A20000" localSheetId="9">#REF!</definedName>
    <definedName name="______A20000" localSheetId="10">#REF!</definedName>
    <definedName name="______A20000" localSheetId="11">#REF!</definedName>
    <definedName name="______A20000" localSheetId="12">#REF!</definedName>
    <definedName name="______A20000" localSheetId="13">#REF!</definedName>
    <definedName name="______A20000" localSheetId="14">#REF!</definedName>
    <definedName name="______A20000" localSheetId="15">#REF!</definedName>
    <definedName name="______A20000" localSheetId="16">#REF!</definedName>
    <definedName name="______A20000" localSheetId="17">#REF!</definedName>
    <definedName name="______A20000" localSheetId="18">#REF!</definedName>
    <definedName name="______A20000" localSheetId="19">#REF!</definedName>
    <definedName name="______A20000" localSheetId="20">#REF!</definedName>
    <definedName name="______A20000" localSheetId="21">#REF!</definedName>
    <definedName name="______A20000" localSheetId="22">#REF!</definedName>
    <definedName name="______A20000" localSheetId="23">#REF!</definedName>
    <definedName name="______A20000">#REF!</definedName>
    <definedName name="______A30000" localSheetId="8">#REF!</definedName>
    <definedName name="______A30000" localSheetId="9">#REF!</definedName>
    <definedName name="______A30000" localSheetId="10">#REF!</definedName>
    <definedName name="______A30000" localSheetId="11">#REF!</definedName>
    <definedName name="______A30000" localSheetId="12">#REF!</definedName>
    <definedName name="______A30000" localSheetId="13">#REF!</definedName>
    <definedName name="______A30000" localSheetId="14">#REF!</definedName>
    <definedName name="______A30000" localSheetId="15">#REF!</definedName>
    <definedName name="______A30000" localSheetId="16">#REF!</definedName>
    <definedName name="______A30000" localSheetId="17">#REF!</definedName>
    <definedName name="______A30000" localSheetId="18">#REF!</definedName>
    <definedName name="______A30000" localSheetId="19">#REF!</definedName>
    <definedName name="______A30000" localSheetId="20">#REF!</definedName>
    <definedName name="______A30000" localSheetId="21">#REF!</definedName>
    <definedName name="______A30000" localSheetId="22">#REF!</definedName>
    <definedName name="______A30000" localSheetId="23">#REF!</definedName>
    <definedName name="______A30000">#REF!</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rc" localSheetId="8">#REF!</definedName>
    <definedName name="______rc" localSheetId="9">#REF!</definedName>
    <definedName name="______rc" localSheetId="10">#REF!</definedName>
    <definedName name="______rc" localSheetId="11">#REF!</definedName>
    <definedName name="______rc" localSheetId="12">#REF!</definedName>
    <definedName name="______rc" localSheetId="13">#REF!</definedName>
    <definedName name="______rc" localSheetId="14">#REF!</definedName>
    <definedName name="______rc" localSheetId="15">#REF!</definedName>
    <definedName name="______rc" localSheetId="16">#REF!</definedName>
    <definedName name="______rc" localSheetId="17">#REF!</definedName>
    <definedName name="______rc" localSheetId="18">#REF!</definedName>
    <definedName name="______rc" localSheetId="19">#REF!</definedName>
    <definedName name="______rc" localSheetId="20">#REF!</definedName>
    <definedName name="______rc" localSheetId="21">#REF!</definedName>
    <definedName name="______rc" localSheetId="22">#REF!</definedName>
    <definedName name="______rc" localSheetId="23">#REF!</definedName>
    <definedName name="______rc">#REF!</definedName>
    <definedName name="______SBC1">[2]INV!$A$12:$D$15</definedName>
    <definedName name="______SBC3">[2]INV!$F$12:$I$15</definedName>
    <definedName name="______SBC5">[2]INV!$K$12:$N$15</definedName>
    <definedName name="_____A17000" localSheetId="8">#REF!</definedName>
    <definedName name="_____A17000" localSheetId="9">#REF!</definedName>
    <definedName name="_____A17000" localSheetId="10">#REF!</definedName>
    <definedName name="_____A17000" localSheetId="11">#REF!</definedName>
    <definedName name="_____A17000" localSheetId="12">#REF!</definedName>
    <definedName name="_____A17000" localSheetId="13">#REF!</definedName>
    <definedName name="_____A17000" localSheetId="14">#REF!</definedName>
    <definedName name="_____A17000" localSheetId="15">#REF!</definedName>
    <definedName name="_____A17000" localSheetId="16">#REF!</definedName>
    <definedName name="_____A17000" localSheetId="17">#REF!</definedName>
    <definedName name="_____A17000" localSheetId="18">#REF!</definedName>
    <definedName name="_____A17000" localSheetId="19">#REF!</definedName>
    <definedName name="_____A17000" localSheetId="20">#REF!</definedName>
    <definedName name="_____A17000" localSheetId="21">#REF!</definedName>
    <definedName name="_____A17000" localSheetId="22">#REF!</definedName>
    <definedName name="_____A17000" localSheetId="23">#REF!</definedName>
    <definedName name="_____A17000">#REF!</definedName>
    <definedName name="_____A20000" localSheetId="8">#REF!</definedName>
    <definedName name="_____A20000" localSheetId="9">#REF!</definedName>
    <definedName name="_____A20000" localSheetId="10">#REF!</definedName>
    <definedName name="_____A20000" localSheetId="11">#REF!</definedName>
    <definedName name="_____A20000" localSheetId="12">#REF!</definedName>
    <definedName name="_____A20000" localSheetId="13">#REF!</definedName>
    <definedName name="_____A20000" localSheetId="14">#REF!</definedName>
    <definedName name="_____A20000" localSheetId="15">#REF!</definedName>
    <definedName name="_____A20000" localSheetId="16">#REF!</definedName>
    <definedName name="_____A20000" localSheetId="17">#REF!</definedName>
    <definedName name="_____A20000" localSheetId="18">#REF!</definedName>
    <definedName name="_____A20000" localSheetId="19">#REF!</definedName>
    <definedName name="_____A20000" localSheetId="20">#REF!</definedName>
    <definedName name="_____A20000" localSheetId="21">#REF!</definedName>
    <definedName name="_____A20000" localSheetId="22">#REF!</definedName>
    <definedName name="_____A20000" localSheetId="23">#REF!</definedName>
    <definedName name="_____A20000">#REF!</definedName>
    <definedName name="_____A30000" localSheetId="8">#REF!</definedName>
    <definedName name="_____A30000" localSheetId="9">#REF!</definedName>
    <definedName name="_____A30000" localSheetId="10">#REF!</definedName>
    <definedName name="_____A30000" localSheetId="11">#REF!</definedName>
    <definedName name="_____A30000" localSheetId="12">#REF!</definedName>
    <definedName name="_____A30000" localSheetId="13">#REF!</definedName>
    <definedName name="_____A30000" localSheetId="14">#REF!</definedName>
    <definedName name="_____A30000" localSheetId="15">#REF!</definedName>
    <definedName name="_____A30000" localSheetId="16">#REF!</definedName>
    <definedName name="_____A30000" localSheetId="17">#REF!</definedName>
    <definedName name="_____A30000" localSheetId="18">#REF!</definedName>
    <definedName name="_____A30000" localSheetId="19">#REF!</definedName>
    <definedName name="_____A30000" localSheetId="20">#REF!</definedName>
    <definedName name="_____A30000" localSheetId="21">#REF!</definedName>
    <definedName name="_____A30000" localSheetId="22">#REF!</definedName>
    <definedName name="_____A30000" localSheetId="23">#REF!</definedName>
    <definedName name="_____A30000">#REF!</definedName>
    <definedName name="_____AFC1">[2]INV!$A$25:$D$28</definedName>
    <definedName name="_____AFC3">[2]INV!$F$25:$I$28</definedName>
    <definedName name="_____AFC5">[2]INV!$K$25:$N$28</definedName>
    <definedName name="_____aiu2">[4]AIU!$J$105</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mo1">'[5]1'!#REF!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rc" localSheetId="8">#REF!</definedName>
    <definedName name="_____rc" localSheetId="9">#REF!</definedName>
    <definedName name="_____rc" localSheetId="10">#REF!</definedName>
    <definedName name="_____rc" localSheetId="11">#REF!</definedName>
    <definedName name="_____rc" localSheetId="12">#REF!</definedName>
    <definedName name="_____rc" localSheetId="13">#REF!</definedName>
    <definedName name="_____rc" localSheetId="14">#REF!</definedName>
    <definedName name="_____rc" localSheetId="15">#REF!</definedName>
    <definedName name="_____rc" localSheetId="16">#REF!</definedName>
    <definedName name="_____rc" localSheetId="17">#REF!</definedName>
    <definedName name="_____rc" localSheetId="18">#REF!</definedName>
    <definedName name="_____rc" localSheetId="19">#REF!</definedName>
    <definedName name="_____rc" localSheetId="20">#REF!</definedName>
    <definedName name="_____rc" localSheetId="21">#REF!</definedName>
    <definedName name="_____rc" localSheetId="22">#REF!</definedName>
    <definedName name="_____rc" localSheetId="23">#REF!</definedName>
    <definedName name="_____rc">#REF!</definedName>
    <definedName name="_____SBC1">[2]INV!$A$12:$D$15</definedName>
    <definedName name="_____SBC3">[2]INV!$F$12:$I$15</definedName>
    <definedName name="_____SBC5">[2]INV!$K$12:$N$15</definedName>
    <definedName name="_____tab1">#REF!</definedName>
    <definedName name="_____tab2">#REF!</definedName>
    <definedName name="_____tab3">#REF!</definedName>
    <definedName name="_____TAB4">#REF!</definedName>
    <definedName name="_____Vol1">[6]Item!$A:$D</definedName>
    <definedName name="____A17000" localSheetId="8">#REF!</definedName>
    <definedName name="____A17000" localSheetId="9">#REF!</definedName>
    <definedName name="____A17000" localSheetId="10">#REF!</definedName>
    <definedName name="____A17000" localSheetId="11">#REF!</definedName>
    <definedName name="____A17000" localSheetId="12">#REF!</definedName>
    <definedName name="____A17000" localSheetId="13">#REF!</definedName>
    <definedName name="____A17000" localSheetId="14">#REF!</definedName>
    <definedName name="____A17000" localSheetId="15">#REF!</definedName>
    <definedName name="____A17000" localSheetId="16">#REF!</definedName>
    <definedName name="____A17000" localSheetId="17">#REF!</definedName>
    <definedName name="____A17000" localSheetId="18">#REF!</definedName>
    <definedName name="____A17000" localSheetId="19">#REF!</definedName>
    <definedName name="____A17000" localSheetId="20">#REF!</definedName>
    <definedName name="____A17000" localSheetId="21">#REF!</definedName>
    <definedName name="____A17000" localSheetId="22">#REF!</definedName>
    <definedName name="____A17000" localSheetId="23">#REF!</definedName>
    <definedName name="____A17000">#REF!</definedName>
    <definedName name="____A20000" localSheetId="8">#REF!</definedName>
    <definedName name="____A20000" localSheetId="9">#REF!</definedName>
    <definedName name="____A20000" localSheetId="10">#REF!</definedName>
    <definedName name="____A20000" localSheetId="11">#REF!</definedName>
    <definedName name="____A20000" localSheetId="12">#REF!</definedName>
    <definedName name="____A20000" localSheetId="13">#REF!</definedName>
    <definedName name="____A20000" localSheetId="14">#REF!</definedName>
    <definedName name="____A20000" localSheetId="15">#REF!</definedName>
    <definedName name="____A20000" localSheetId="16">#REF!</definedName>
    <definedName name="____A20000" localSheetId="17">#REF!</definedName>
    <definedName name="____A20000" localSheetId="18">#REF!</definedName>
    <definedName name="____A20000" localSheetId="19">#REF!</definedName>
    <definedName name="____A20000" localSheetId="20">#REF!</definedName>
    <definedName name="____A20000" localSheetId="21">#REF!</definedName>
    <definedName name="____A20000" localSheetId="22">#REF!</definedName>
    <definedName name="____A20000" localSheetId="23">#REF!</definedName>
    <definedName name="____A20000">#REF!</definedName>
    <definedName name="____A30000" localSheetId="8">#REF!</definedName>
    <definedName name="____A30000" localSheetId="9">#REF!</definedName>
    <definedName name="____A30000" localSheetId="10">#REF!</definedName>
    <definedName name="____A30000" localSheetId="11">#REF!</definedName>
    <definedName name="____A30000" localSheetId="12">#REF!</definedName>
    <definedName name="____A30000" localSheetId="13">#REF!</definedName>
    <definedName name="____A30000" localSheetId="14">#REF!</definedName>
    <definedName name="____A30000" localSheetId="15">#REF!</definedName>
    <definedName name="____A30000" localSheetId="16">#REF!</definedName>
    <definedName name="____A30000" localSheetId="17">#REF!</definedName>
    <definedName name="____A30000" localSheetId="18">#REF!</definedName>
    <definedName name="____A30000" localSheetId="19">#REF!</definedName>
    <definedName name="____A30000" localSheetId="20">#REF!</definedName>
    <definedName name="____A30000" localSheetId="21">#REF!</definedName>
    <definedName name="____A30000" localSheetId="22">#REF!</definedName>
    <definedName name="____A30000" localSheetId="23">#REF!</definedName>
    <definedName name="____A30000">#REF!</definedName>
    <definedName name="____AFC1">[2]INV!$A$25:$D$28</definedName>
    <definedName name="____AFC3">[2]INV!$F$25:$I$28</definedName>
    <definedName name="____AFC5">[2]INV!$K$25:$N$28</definedName>
    <definedName name="____aiu2">[4]AIU!$J$105</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rc" localSheetId="8">#REF!</definedName>
    <definedName name="____rc" localSheetId="9">#REF!</definedName>
    <definedName name="____rc" localSheetId="10">#REF!</definedName>
    <definedName name="____rc" localSheetId="11">#REF!</definedName>
    <definedName name="____rc" localSheetId="12">#REF!</definedName>
    <definedName name="____rc" localSheetId="13">#REF!</definedName>
    <definedName name="____rc" localSheetId="14">#REF!</definedName>
    <definedName name="____rc" localSheetId="15">#REF!</definedName>
    <definedName name="____rc" localSheetId="16">#REF!</definedName>
    <definedName name="____rc" localSheetId="17">#REF!</definedName>
    <definedName name="____rc" localSheetId="18">#REF!</definedName>
    <definedName name="____rc" localSheetId="19">#REF!</definedName>
    <definedName name="____rc" localSheetId="20">#REF!</definedName>
    <definedName name="____rc" localSheetId="21">#REF!</definedName>
    <definedName name="____rc" localSheetId="22">#REF!</definedName>
    <definedName name="____rc" localSheetId="23">#REF!</definedName>
    <definedName name="____rc">#REF!</definedName>
    <definedName name="____SAL1">#REF!</definedName>
    <definedName name="____SBC1">[2]INV!$A$12:$D$15</definedName>
    <definedName name="____SBC3">[2]INV!$F$12:$I$15</definedName>
    <definedName name="____SBC5">[2]INV!$K$12:$N$15</definedName>
    <definedName name="____tab1">#REF!</definedName>
    <definedName name="____tab2">#REF!</definedName>
    <definedName name="____tab3">#REF!</definedName>
    <definedName name="____TAB4">#REF!</definedName>
    <definedName name="____Vol1">[6]Item!$A:$D</definedName>
    <definedName name="___A17000" localSheetId="8">#REF!</definedName>
    <definedName name="___A17000" localSheetId="9">#REF!</definedName>
    <definedName name="___A17000" localSheetId="10">#REF!</definedName>
    <definedName name="___A17000" localSheetId="11">#REF!</definedName>
    <definedName name="___A17000" localSheetId="12">#REF!</definedName>
    <definedName name="___A17000" localSheetId="13">#REF!</definedName>
    <definedName name="___A17000" localSheetId="14">#REF!</definedName>
    <definedName name="___A17000" localSheetId="15">#REF!</definedName>
    <definedName name="___A17000" localSheetId="16">#REF!</definedName>
    <definedName name="___A17000" localSheetId="17">#REF!</definedName>
    <definedName name="___A17000" localSheetId="18">#REF!</definedName>
    <definedName name="___A17000" localSheetId="19">#REF!</definedName>
    <definedName name="___A17000" localSheetId="20">#REF!</definedName>
    <definedName name="___A17000" localSheetId="21">#REF!</definedName>
    <definedName name="___A17000" localSheetId="22">#REF!</definedName>
    <definedName name="___A17000" localSheetId="23">#REF!</definedName>
    <definedName name="___A17000">#REF!</definedName>
    <definedName name="___A20000" localSheetId="8">#REF!</definedName>
    <definedName name="___A20000" localSheetId="9">#REF!</definedName>
    <definedName name="___A20000" localSheetId="10">#REF!</definedName>
    <definedName name="___A20000" localSheetId="11">#REF!</definedName>
    <definedName name="___A20000" localSheetId="12">#REF!</definedName>
    <definedName name="___A20000" localSheetId="13">#REF!</definedName>
    <definedName name="___A20000" localSheetId="14">#REF!</definedName>
    <definedName name="___A20000" localSheetId="15">#REF!</definedName>
    <definedName name="___A20000" localSheetId="16">#REF!</definedName>
    <definedName name="___A20000" localSheetId="17">#REF!</definedName>
    <definedName name="___A20000" localSheetId="18">#REF!</definedName>
    <definedName name="___A20000" localSheetId="19">#REF!</definedName>
    <definedName name="___A20000" localSheetId="20">#REF!</definedName>
    <definedName name="___A20000" localSheetId="21">#REF!</definedName>
    <definedName name="___A20000" localSheetId="22">#REF!</definedName>
    <definedName name="___A20000" localSheetId="23">#REF!</definedName>
    <definedName name="___A20000">#REF!</definedName>
    <definedName name="___A30000" localSheetId="8">#REF!</definedName>
    <definedName name="___A30000" localSheetId="9">#REF!</definedName>
    <definedName name="___A30000" localSheetId="10">#REF!</definedName>
    <definedName name="___A30000" localSheetId="11">#REF!</definedName>
    <definedName name="___A30000" localSheetId="12">#REF!</definedName>
    <definedName name="___A30000" localSheetId="13">#REF!</definedName>
    <definedName name="___A30000" localSheetId="14">#REF!</definedName>
    <definedName name="___A30000" localSheetId="15">#REF!</definedName>
    <definedName name="___A30000" localSheetId="16">#REF!</definedName>
    <definedName name="___A30000" localSheetId="17">#REF!</definedName>
    <definedName name="___A30000" localSheetId="18">#REF!</definedName>
    <definedName name="___A30000" localSheetId="19">#REF!</definedName>
    <definedName name="___A30000" localSheetId="20">#REF!</definedName>
    <definedName name="___A30000" localSheetId="21">#REF!</definedName>
    <definedName name="___A30000" localSheetId="22">#REF!</definedName>
    <definedName name="___A30000" localSheetId="23">#REF!</definedName>
    <definedName name="___A30000">#REF!</definedName>
    <definedName name="___AFC1">[2]INV!$A$25:$D$28</definedName>
    <definedName name="___AFC3">[2]INV!$F$25:$I$28</definedName>
    <definedName name="___AFC5">[2]INV!$K$25:$N$28</definedName>
    <definedName name="___aiu2">[4]AIU!$J$105</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mo1">'[5]1'!#REF!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rc" localSheetId="8">#REF!</definedName>
    <definedName name="___rc" localSheetId="9">#REF!</definedName>
    <definedName name="___rc" localSheetId="10">#REF!</definedName>
    <definedName name="___rc" localSheetId="11">#REF!</definedName>
    <definedName name="___rc" localSheetId="12">#REF!</definedName>
    <definedName name="___rc" localSheetId="13">#REF!</definedName>
    <definedName name="___rc" localSheetId="14">#REF!</definedName>
    <definedName name="___rc" localSheetId="15">#REF!</definedName>
    <definedName name="___rc" localSheetId="16">#REF!</definedName>
    <definedName name="___rc" localSheetId="17">#REF!</definedName>
    <definedName name="___rc" localSheetId="18">#REF!</definedName>
    <definedName name="___rc" localSheetId="19">#REF!</definedName>
    <definedName name="___rc" localSheetId="20">#REF!</definedName>
    <definedName name="___rc" localSheetId="21">#REF!</definedName>
    <definedName name="___rc" localSheetId="22">#REF!</definedName>
    <definedName name="___rc" localSheetId="23">#REF!</definedName>
    <definedName name="___rc">#REF!</definedName>
    <definedName name="___SBC1">[2]INV!$A$12:$D$15</definedName>
    <definedName name="___SBC3">[2]INV!$F$12:$I$15</definedName>
    <definedName name="___SBC5">[2]INV!$K$12:$N$15</definedName>
    <definedName name="___tab1">#REF!</definedName>
    <definedName name="___tab2">#REF!</definedName>
    <definedName name="___tab3">#REF!</definedName>
    <definedName name="___TAB4">#REF!</definedName>
    <definedName name="___Vol1">[6]Item!$A:$D</definedName>
    <definedName name="__1Excel_BuiltIn_Print_Area_1_1_1">#REF!</definedName>
    <definedName name="__2Excel_BuiltIn_Print_Titles_1_1_1_1">#REF!</definedName>
    <definedName name="__A17000" localSheetId="8">#REF!</definedName>
    <definedName name="__A17000" localSheetId="9">#REF!</definedName>
    <definedName name="__A17000" localSheetId="10">#REF!</definedName>
    <definedName name="__A17000" localSheetId="11">#REF!</definedName>
    <definedName name="__A17000" localSheetId="12">#REF!</definedName>
    <definedName name="__A17000" localSheetId="13">#REF!</definedName>
    <definedName name="__A17000" localSheetId="14">#REF!</definedName>
    <definedName name="__A17000" localSheetId="15">#REF!</definedName>
    <definedName name="__A17000" localSheetId="16">#REF!</definedName>
    <definedName name="__A17000" localSheetId="17">#REF!</definedName>
    <definedName name="__A17000" localSheetId="18">#REF!</definedName>
    <definedName name="__A17000" localSheetId="19">#REF!</definedName>
    <definedName name="__A17000" localSheetId="20">#REF!</definedName>
    <definedName name="__A17000" localSheetId="21">#REF!</definedName>
    <definedName name="__A17000" localSheetId="22">#REF!</definedName>
    <definedName name="__A17000" localSheetId="23">#REF!</definedName>
    <definedName name="__A17000">#REF!</definedName>
    <definedName name="__A20000" localSheetId="8">#REF!</definedName>
    <definedName name="__A20000" localSheetId="9">#REF!</definedName>
    <definedName name="__A20000" localSheetId="10">#REF!</definedName>
    <definedName name="__A20000" localSheetId="11">#REF!</definedName>
    <definedName name="__A20000" localSheetId="12">#REF!</definedName>
    <definedName name="__A20000" localSheetId="13">#REF!</definedName>
    <definedName name="__A20000" localSheetId="14">#REF!</definedName>
    <definedName name="__A20000" localSheetId="15">#REF!</definedName>
    <definedName name="__A20000" localSheetId="16">#REF!</definedName>
    <definedName name="__A20000" localSheetId="17">#REF!</definedName>
    <definedName name="__A20000" localSheetId="18">#REF!</definedName>
    <definedName name="__A20000" localSheetId="19">#REF!</definedName>
    <definedName name="__A20000" localSheetId="20">#REF!</definedName>
    <definedName name="__A20000" localSheetId="21">#REF!</definedName>
    <definedName name="__A20000" localSheetId="22">#REF!</definedName>
    <definedName name="__A20000" localSheetId="23">#REF!</definedName>
    <definedName name="__A20000">#REF!</definedName>
    <definedName name="__A30000" localSheetId="8">#REF!</definedName>
    <definedName name="__A30000" localSheetId="9">#REF!</definedName>
    <definedName name="__A30000" localSheetId="10">#REF!</definedName>
    <definedName name="__A30000" localSheetId="11">#REF!</definedName>
    <definedName name="__A30000" localSheetId="12">#REF!</definedName>
    <definedName name="__A30000" localSheetId="13">#REF!</definedName>
    <definedName name="__A30000" localSheetId="14">#REF!</definedName>
    <definedName name="__A30000" localSheetId="15">#REF!</definedName>
    <definedName name="__A30000" localSheetId="16">#REF!</definedName>
    <definedName name="__A30000" localSheetId="17">#REF!</definedName>
    <definedName name="__A30000" localSheetId="18">#REF!</definedName>
    <definedName name="__A30000" localSheetId="19">#REF!</definedName>
    <definedName name="__A30000" localSheetId="20">#REF!</definedName>
    <definedName name="__A30000" localSheetId="21">#REF!</definedName>
    <definedName name="__A30000" localSheetId="22">#REF!</definedName>
    <definedName name="__A30000" localSheetId="23">#REF!</definedName>
    <definedName name="__A30000">#REF!</definedName>
    <definedName name="__AFC1">[2]INV!$A$25:$D$28</definedName>
    <definedName name="__AFC3">[2]INV!$F$25:$I$28</definedName>
    <definedName name="__AFC5">[2]INV!$K$25:$N$28</definedName>
    <definedName name="__aiu2">[4]AIU!$J$105</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mo1">'[5]1'!#REF!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rc" localSheetId="8">#REF!</definedName>
    <definedName name="__rc" localSheetId="9">#REF!</definedName>
    <definedName name="__rc" localSheetId="10">#REF!</definedName>
    <definedName name="__rc" localSheetId="11">#REF!</definedName>
    <definedName name="__rc" localSheetId="12">#REF!</definedName>
    <definedName name="__rc" localSheetId="13">#REF!</definedName>
    <definedName name="__rc" localSheetId="14">#REF!</definedName>
    <definedName name="__rc" localSheetId="15">#REF!</definedName>
    <definedName name="__rc" localSheetId="16">#REF!</definedName>
    <definedName name="__rc" localSheetId="17">#REF!</definedName>
    <definedName name="__rc" localSheetId="18">#REF!</definedName>
    <definedName name="__rc" localSheetId="19">#REF!</definedName>
    <definedName name="__rc" localSheetId="20">#REF!</definedName>
    <definedName name="__rc" localSheetId="21">#REF!</definedName>
    <definedName name="__rc" localSheetId="22">#REF!</definedName>
    <definedName name="__rc" localSheetId="23">#REF!</definedName>
    <definedName name="__rc">#REF!</definedName>
    <definedName name="__SBC1">[2]INV!$A$12:$D$15</definedName>
    <definedName name="__SBC3">[2]INV!$F$12:$I$15</definedName>
    <definedName name="__SBC5">[2]INV!$K$12:$N$15</definedName>
    <definedName name="__tab1">#REF!</definedName>
    <definedName name="__tab2">#REF!</definedName>
    <definedName name="__tab3">#REF!</definedName>
    <definedName name="__TAB4">#REF!</definedName>
    <definedName name="__Vol1">[6]Item!$A:$D</definedName>
    <definedName name="__xlnm.Print_Area_1">"$#REF!.$A$1:$G$494"</definedName>
    <definedName name="__xlnm.Print_Area_2" localSheetId="8">#REF!</definedName>
    <definedName name="__xlnm.Print_Area_2" localSheetId="9">#REF!</definedName>
    <definedName name="__xlnm.Print_Area_2" localSheetId="10">#REF!</definedName>
    <definedName name="__xlnm.Print_Area_2" localSheetId="11">#REF!</definedName>
    <definedName name="__xlnm.Print_Area_2" localSheetId="12">#REF!</definedName>
    <definedName name="__xlnm.Print_Area_2" localSheetId="13">#REF!</definedName>
    <definedName name="__xlnm.Print_Area_2" localSheetId="14">#REF!</definedName>
    <definedName name="__xlnm.Print_Area_2" localSheetId="15">#REF!</definedName>
    <definedName name="__xlnm.Print_Area_2" localSheetId="16">#REF!</definedName>
    <definedName name="__xlnm.Print_Area_2" localSheetId="17">#REF!</definedName>
    <definedName name="__xlnm.Print_Area_2" localSheetId="18">#REF!</definedName>
    <definedName name="__xlnm.Print_Area_2" localSheetId="19">#REF!</definedName>
    <definedName name="__xlnm.Print_Area_2" localSheetId="20">#REF!</definedName>
    <definedName name="__xlnm.Print_Area_2" localSheetId="21">#REF!</definedName>
    <definedName name="__xlnm.Print_Area_2" localSheetId="22">#REF!</definedName>
    <definedName name="__xlnm.Print_Area_2" localSheetId="23">#REF!</definedName>
    <definedName name="__xlnm.Print_Area_2">#REF!</definedName>
    <definedName name="_0102">"Formatos%20Convocatoria%20VISR%202012-escritorio.xls#'F5'!F12"</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hidden="1">{"TAB1",#N/A,TRUE,"GENERAL";"TAB2",#N/A,TRUE,"GENERAL";"TAB3",#N/A,TRUE,"GENERAL";"TAB4",#N/A,TRUE,"GENERAL";"TAB5",#N/A,TRUE,"GENERAL"}</definedName>
    <definedName name="_A17000" localSheetId="8">#REF!</definedName>
    <definedName name="_A17000" localSheetId="9">#REF!</definedName>
    <definedName name="_A17000" localSheetId="10">#REF!</definedName>
    <definedName name="_A17000" localSheetId="11">#REF!</definedName>
    <definedName name="_A17000" localSheetId="12">#REF!</definedName>
    <definedName name="_A17000" localSheetId="13">#REF!</definedName>
    <definedName name="_A17000" localSheetId="14">#REF!</definedName>
    <definedName name="_A17000" localSheetId="15">#REF!</definedName>
    <definedName name="_A17000" localSheetId="16">#REF!</definedName>
    <definedName name="_A17000" localSheetId="17">#REF!</definedName>
    <definedName name="_A17000" localSheetId="18">#REF!</definedName>
    <definedName name="_A17000" localSheetId="19">#REF!</definedName>
    <definedName name="_A17000" localSheetId="20">#REF!</definedName>
    <definedName name="_A17000" localSheetId="21">#REF!</definedName>
    <definedName name="_A17000" localSheetId="22">#REF!</definedName>
    <definedName name="_A17000" localSheetId="23">#REF!</definedName>
    <definedName name="_A17000">#REF!</definedName>
    <definedName name="_A20000" localSheetId="8">#REF!</definedName>
    <definedName name="_A20000" localSheetId="9">#REF!</definedName>
    <definedName name="_A20000" localSheetId="10">#REF!</definedName>
    <definedName name="_A20000" localSheetId="11">#REF!</definedName>
    <definedName name="_A20000" localSheetId="12">#REF!</definedName>
    <definedName name="_A20000" localSheetId="13">#REF!</definedName>
    <definedName name="_A20000" localSheetId="14">#REF!</definedName>
    <definedName name="_A20000" localSheetId="15">#REF!</definedName>
    <definedName name="_A20000" localSheetId="16">#REF!</definedName>
    <definedName name="_A20000" localSheetId="17">#REF!</definedName>
    <definedName name="_A20000" localSheetId="18">#REF!</definedName>
    <definedName name="_A20000" localSheetId="19">#REF!</definedName>
    <definedName name="_A20000" localSheetId="20">#REF!</definedName>
    <definedName name="_A20000" localSheetId="21">#REF!</definedName>
    <definedName name="_A20000" localSheetId="22">#REF!</definedName>
    <definedName name="_A20000" localSheetId="23">#REF!</definedName>
    <definedName name="_A20000">#REF!</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hidden="1">{"TAB1",#N/A,TRUE,"GENERAL";"TAB2",#N/A,TRUE,"GENERAL";"TAB3",#N/A,TRUE,"GENERAL";"TAB4",#N/A,TRUE,"GENERAL";"TAB5",#N/A,TRUE,"GENERAL"}</definedName>
    <definedName name="_A30000" localSheetId="8">#REF!</definedName>
    <definedName name="_A30000" localSheetId="9">#REF!</definedName>
    <definedName name="_A30000" localSheetId="10">#REF!</definedName>
    <definedName name="_A30000" localSheetId="11">#REF!</definedName>
    <definedName name="_A30000" localSheetId="12">#REF!</definedName>
    <definedName name="_A30000" localSheetId="13">#REF!</definedName>
    <definedName name="_A30000" localSheetId="14">#REF!</definedName>
    <definedName name="_A30000" localSheetId="15">#REF!</definedName>
    <definedName name="_A30000" localSheetId="16">#REF!</definedName>
    <definedName name="_A30000" localSheetId="17">#REF!</definedName>
    <definedName name="_A30000" localSheetId="18">#REF!</definedName>
    <definedName name="_A30000" localSheetId="19">#REF!</definedName>
    <definedName name="_A30000" localSheetId="20">#REF!</definedName>
    <definedName name="_A30000" localSheetId="21">#REF!</definedName>
    <definedName name="_A30000" localSheetId="22">#REF!</definedName>
    <definedName name="_A30000" localSheetId="23">#REF!</definedName>
    <definedName name="_A30000">#REF!</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hidden="1">{"via1",#N/A,TRUE,"general";"via2",#N/A,TRUE,"general";"via3",#N/A,TRUE,"general"}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iu2">[4]AIU!$J$105</definedName>
    <definedName name="_APU465" localSheetId="8">[7]!absc</definedName>
    <definedName name="_APU465" localSheetId="10">[7]!absc</definedName>
    <definedName name="_APU465" localSheetId="11">[7]!absc</definedName>
    <definedName name="_APU465" localSheetId="12">[7]!absc</definedName>
    <definedName name="_APU465" localSheetId="13">[7]!absc</definedName>
    <definedName name="_APU465" localSheetId="14">[7]!absc</definedName>
    <definedName name="_APU465" localSheetId="15">[7]!absc</definedName>
    <definedName name="_APU465" localSheetId="16">[7]!absc</definedName>
    <definedName name="_APU465" localSheetId="17">[7]!absc</definedName>
    <definedName name="_APU465" localSheetId="18">[7]!absc</definedName>
    <definedName name="_APU465" localSheetId="19">[7]!absc</definedName>
    <definedName name="_APU465" localSheetId="20">[7]!absc</definedName>
    <definedName name="_APU465" localSheetId="21">[7]!absc</definedName>
    <definedName name="_APU465" localSheetId="22">[7]!absc</definedName>
    <definedName name="_APU465" localSheetId="23">[7]!absc</definedName>
    <definedName name="_APU465" localSheetId="7">[7]!absc</definedName>
    <definedName name="_APU465" localSheetId="4">[7]!absc</definedName>
    <definedName name="_APU465" localSheetId="6">[7]!absc</definedName>
    <definedName name="_APU465">[7]!absc</definedName>
    <definedName name="_APU466" localSheetId="8">[7]!absc</definedName>
    <definedName name="_APU466" localSheetId="10">[7]!absc</definedName>
    <definedName name="_APU466" localSheetId="11">[7]!absc</definedName>
    <definedName name="_APU466" localSheetId="12">[7]!absc</definedName>
    <definedName name="_APU466" localSheetId="13">[7]!absc</definedName>
    <definedName name="_APU466" localSheetId="14">[7]!absc</definedName>
    <definedName name="_APU466" localSheetId="15">[7]!absc</definedName>
    <definedName name="_APU466" localSheetId="16">[7]!absc</definedName>
    <definedName name="_APU466" localSheetId="17">[7]!absc</definedName>
    <definedName name="_APU466" localSheetId="18">[7]!absc</definedName>
    <definedName name="_APU466" localSheetId="19">[7]!absc</definedName>
    <definedName name="_APU466" localSheetId="20">[7]!absc</definedName>
    <definedName name="_APU466" localSheetId="21">[7]!absc</definedName>
    <definedName name="_APU466" localSheetId="22">[7]!absc</definedName>
    <definedName name="_APU466" localSheetId="23">[7]!absc</definedName>
    <definedName name="_APU466" localSheetId="7">[7]!absc</definedName>
    <definedName name="_APU466" localSheetId="4">[7]!absc</definedName>
    <definedName name="_APU466" localSheetId="6">[7]!absc</definedName>
    <definedName name="_APU466">[7]!absc</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hidden="1">{"TAB1",#N/A,TRUE,"GENERAL";"TAB2",#N/A,TRUE,"GENERAL";"TAB3",#N/A,TRUE,"GENERAL";"TAB4",#N/A,TRUE,"GENERAL";"TAB5",#N/A,TRUE,"GENERAL"}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hidden="1">{"via1",#N/A,TRUE,"general";"via2",#N/A,TRUE,"general";"via3",#N/A,TRUE,"general"}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ap1" localSheetId="8">#REF!</definedName>
    <definedName name="_Cap1" localSheetId="9">#REF!</definedName>
    <definedName name="_Cap1" localSheetId="10">#REF!</definedName>
    <definedName name="_Cap1" localSheetId="11">#REF!</definedName>
    <definedName name="_Cap1" localSheetId="12">#REF!</definedName>
    <definedName name="_Cap1" localSheetId="13">#REF!</definedName>
    <definedName name="_Cap1" localSheetId="14">#REF!</definedName>
    <definedName name="_Cap1" localSheetId="15">#REF!</definedName>
    <definedName name="_Cap1" localSheetId="16">#REF!</definedName>
    <definedName name="_Cap1" localSheetId="17">#REF!</definedName>
    <definedName name="_Cap1" localSheetId="18">#REF!</definedName>
    <definedName name="_Cap1" localSheetId="19">#REF!</definedName>
    <definedName name="_Cap1" localSheetId="20">#REF!</definedName>
    <definedName name="_Cap1" localSheetId="21">#REF!</definedName>
    <definedName name="_Cap1" localSheetId="22">#REF!</definedName>
    <definedName name="_Cap1" localSheetId="23">#REF!</definedName>
    <definedName name="_Cap1">#REF!</definedName>
    <definedName name="_Cap10" localSheetId="8">#REF!</definedName>
    <definedName name="_Cap10" localSheetId="9">#REF!</definedName>
    <definedName name="_Cap10" localSheetId="10">#REF!</definedName>
    <definedName name="_Cap10" localSheetId="11">#REF!</definedName>
    <definedName name="_Cap10" localSheetId="12">#REF!</definedName>
    <definedName name="_Cap10" localSheetId="13">#REF!</definedName>
    <definedName name="_Cap10" localSheetId="14">#REF!</definedName>
    <definedName name="_Cap10" localSheetId="15">#REF!</definedName>
    <definedName name="_Cap10" localSheetId="16">#REF!</definedName>
    <definedName name="_Cap10" localSheetId="17">#REF!</definedName>
    <definedName name="_Cap10" localSheetId="18">#REF!</definedName>
    <definedName name="_Cap10" localSheetId="19">#REF!</definedName>
    <definedName name="_Cap10" localSheetId="20">#REF!</definedName>
    <definedName name="_Cap10" localSheetId="21">#REF!</definedName>
    <definedName name="_Cap10" localSheetId="22">#REF!</definedName>
    <definedName name="_Cap10" localSheetId="23">#REF!</definedName>
    <definedName name="_Cap10">#REF!</definedName>
    <definedName name="_CAP147">'[8]CL 147 cantidades'!$B$4,'[8]CL 147 cantidades'!$B$6,'[8]CL 147 cantidades'!$B$9,'[8]CL 147 cantidades'!$B$14,'[8]CL 147 cantidades'!$B$23,'[8]CL 147 cantidades'!$B$35,'[8]CL 147 cantidades'!$B$39,'[8]CL 147 cantidades'!$B$41,'[8]CL 147 cantidades'!$B$59,'[8]CL 147 cantidades'!$B$61</definedName>
    <definedName name="_Cap2" localSheetId="8">#REF!</definedName>
    <definedName name="_Cap2" localSheetId="9">#REF!</definedName>
    <definedName name="_Cap2" localSheetId="10">#REF!</definedName>
    <definedName name="_Cap2" localSheetId="11">#REF!</definedName>
    <definedName name="_Cap2" localSheetId="12">#REF!</definedName>
    <definedName name="_Cap2" localSheetId="13">#REF!</definedName>
    <definedName name="_Cap2" localSheetId="14">#REF!</definedName>
    <definedName name="_Cap2" localSheetId="15">#REF!</definedName>
    <definedName name="_Cap2" localSheetId="16">#REF!</definedName>
    <definedName name="_Cap2" localSheetId="17">#REF!</definedName>
    <definedName name="_Cap2" localSheetId="18">#REF!</definedName>
    <definedName name="_Cap2" localSheetId="19">#REF!</definedName>
    <definedName name="_Cap2" localSheetId="20">#REF!</definedName>
    <definedName name="_Cap2" localSheetId="21">#REF!</definedName>
    <definedName name="_Cap2" localSheetId="22">#REF!</definedName>
    <definedName name="_Cap2" localSheetId="23">#REF!</definedName>
    <definedName name="_Cap2">#REF!</definedName>
    <definedName name="_Cap3" localSheetId="8">#REF!</definedName>
    <definedName name="_Cap3" localSheetId="9">#REF!</definedName>
    <definedName name="_Cap3" localSheetId="10">#REF!</definedName>
    <definedName name="_Cap3" localSheetId="11">#REF!</definedName>
    <definedName name="_Cap3" localSheetId="12">#REF!</definedName>
    <definedName name="_Cap3" localSheetId="13">#REF!</definedName>
    <definedName name="_Cap3" localSheetId="14">#REF!</definedName>
    <definedName name="_Cap3" localSheetId="15">#REF!</definedName>
    <definedName name="_Cap3" localSheetId="16">#REF!</definedName>
    <definedName name="_Cap3" localSheetId="17">#REF!</definedName>
    <definedName name="_Cap3" localSheetId="18">#REF!</definedName>
    <definedName name="_Cap3" localSheetId="19">#REF!</definedName>
    <definedName name="_Cap3" localSheetId="20">#REF!</definedName>
    <definedName name="_Cap3" localSheetId="21">#REF!</definedName>
    <definedName name="_Cap3" localSheetId="22">#REF!</definedName>
    <definedName name="_Cap3" localSheetId="23">#REF!</definedName>
    <definedName name="_Cap3">#REF!</definedName>
    <definedName name="_Cap4" localSheetId="8">#REF!</definedName>
    <definedName name="_Cap4" localSheetId="9">#REF!</definedName>
    <definedName name="_Cap4" localSheetId="10">#REF!</definedName>
    <definedName name="_Cap4" localSheetId="11">#REF!</definedName>
    <definedName name="_Cap4" localSheetId="12">#REF!</definedName>
    <definedName name="_Cap4" localSheetId="13">#REF!</definedName>
    <definedName name="_Cap4" localSheetId="14">#REF!</definedName>
    <definedName name="_Cap4" localSheetId="15">#REF!</definedName>
    <definedName name="_Cap4" localSheetId="16">#REF!</definedName>
    <definedName name="_Cap4" localSheetId="17">#REF!</definedName>
    <definedName name="_Cap4" localSheetId="18">#REF!</definedName>
    <definedName name="_Cap4" localSheetId="19">#REF!</definedName>
    <definedName name="_Cap4" localSheetId="20">#REF!</definedName>
    <definedName name="_Cap4" localSheetId="21">#REF!</definedName>
    <definedName name="_Cap4" localSheetId="22">#REF!</definedName>
    <definedName name="_Cap4" localSheetId="23">#REF!</definedName>
    <definedName name="_Cap4">#REF!</definedName>
    <definedName name="_Cap5" localSheetId="8">#REF!</definedName>
    <definedName name="_Cap5" localSheetId="9">#REF!</definedName>
    <definedName name="_Cap5" localSheetId="10">#REF!</definedName>
    <definedName name="_Cap5" localSheetId="11">#REF!</definedName>
    <definedName name="_Cap5" localSheetId="12">#REF!</definedName>
    <definedName name="_Cap5" localSheetId="13">#REF!</definedName>
    <definedName name="_Cap5" localSheetId="14">#REF!</definedName>
    <definedName name="_Cap5" localSheetId="15">#REF!</definedName>
    <definedName name="_Cap5" localSheetId="16">#REF!</definedName>
    <definedName name="_Cap5" localSheetId="17">#REF!</definedName>
    <definedName name="_Cap5" localSheetId="18">#REF!</definedName>
    <definedName name="_Cap5" localSheetId="19">#REF!</definedName>
    <definedName name="_Cap5" localSheetId="20">#REF!</definedName>
    <definedName name="_Cap5" localSheetId="21">#REF!</definedName>
    <definedName name="_Cap5" localSheetId="22">#REF!</definedName>
    <definedName name="_Cap5" localSheetId="23">#REF!</definedName>
    <definedName name="_Cap5">#REF!</definedName>
    <definedName name="_Cap6" localSheetId="8">#REF!</definedName>
    <definedName name="_Cap6" localSheetId="9">#REF!</definedName>
    <definedName name="_Cap6" localSheetId="10">#REF!</definedName>
    <definedName name="_Cap6" localSheetId="11">#REF!</definedName>
    <definedName name="_Cap6" localSheetId="12">#REF!</definedName>
    <definedName name="_Cap6" localSheetId="13">#REF!</definedName>
    <definedName name="_Cap6" localSheetId="14">#REF!</definedName>
    <definedName name="_Cap6" localSheetId="15">#REF!</definedName>
    <definedName name="_Cap6" localSheetId="16">#REF!</definedName>
    <definedName name="_Cap6" localSheetId="17">#REF!</definedName>
    <definedName name="_Cap6" localSheetId="18">#REF!</definedName>
    <definedName name="_Cap6" localSheetId="19">#REF!</definedName>
    <definedName name="_Cap6" localSheetId="20">#REF!</definedName>
    <definedName name="_Cap6" localSheetId="21">#REF!</definedName>
    <definedName name="_Cap6" localSheetId="22">#REF!</definedName>
    <definedName name="_Cap6" localSheetId="23">#REF!</definedName>
    <definedName name="_Cap6">#REF!</definedName>
    <definedName name="_Cap7" localSheetId="8">#REF!</definedName>
    <definedName name="_Cap7" localSheetId="9">#REF!</definedName>
    <definedName name="_Cap7" localSheetId="10">#REF!</definedName>
    <definedName name="_Cap7" localSheetId="11">#REF!</definedName>
    <definedName name="_Cap7" localSheetId="12">#REF!</definedName>
    <definedName name="_Cap7" localSheetId="13">#REF!</definedName>
    <definedName name="_Cap7" localSheetId="14">#REF!</definedName>
    <definedName name="_Cap7" localSheetId="15">#REF!</definedName>
    <definedName name="_Cap7" localSheetId="16">#REF!</definedName>
    <definedName name="_Cap7" localSheetId="17">#REF!</definedName>
    <definedName name="_Cap7" localSheetId="18">#REF!</definedName>
    <definedName name="_Cap7" localSheetId="19">#REF!</definedName>
    <definedName name="_Cap7" localSheetId="20">#REF!</definedName>
    <definedName name="_Cap7" localSheetId="21">#REF!</definedName>
    <definedName name="_Cap7" localSheetId="22">#REF!</definedName>
    <definedName name="_Cap7" localSheetId="23">#REF!</definedName>
    <definedName name="_Cap7">#REF!</definedName>
    <definedName name="_CAP72">'[8]CL 72 cantidades'!$B$4,'[8]CL 72 cantidades'!$B$7,'[8]CL 72 cantidades'!$B$9,'[8]CL 72 cantidades'!$B$14,'[8]CL 72 cantidades'!$B$16,'[8]CL 72 cantidades'!$B$18,'[8]CL 72 cantidades'!$B$20,'[8]CL 72 cantidades'!$B$22,'[8]CL 72 cantidades'!$B$25,'[8]CL 72 cantidades'!$B$30,'[8]CL 72 cantidades'!$B$54,'[8]CL 72 cantidades'!$B$66,'[8]CL 72 cantidades'!$B$70,'[8]CL 72 cantidades'!$B$75,'[8]CL 72 cantidades'!$B$83</definedName>
    <definedName name="_Cap8" localSheetId="8">#REF!</definedName>
    <definedName name="_Cap8" localSheetId="9">#REF!</definedName>
    <definedName name="_Cap8" localSheetId="10">#REF!</definedName>
    <definedName name="_Cap8" localSheetId="11">#REF!</definedName>
    <definedName name="_Cap8" localSheetId="12">#REF!</definedName>
    <definedName name="_Cap8" localSheetId="13">#REF!</definedName>
    <definedName name="_Cap8" localSheetId="14">#REF!</definedName>
    <definedName name="_Cap8" localSheetId="15">#REF!</definedName>
    <definedName name="_Cap8" localSheetId="16">#REF!</definedName>
    <definedName name="_Cap8" localSheetId="17">#REF!</definedName>
    <definedName name="_Cap8" localSheetId="18">#REF!</definedName>
    <definedName name="_Cap8" localSheetId="19">#REF!</definedName>
    <definedName name="_Cap8" localSheetId="20">#REF!</definedName>
    <definedName name="_Cap8" localSheetId="21">#REF!</definedName>
    <definedName name="_Cap8" localSheetId="22">#REF!</definedName>
    <definedName name="_Cap8" localSheetId="23">#REF!</definedName>
    <definedName name="_Cap8">#REF!</definedName>
    <definedName name="_Cap9" localSheetId="8">#REF!</definedName>
    <definedName name="_Cap9" localSheetId="9">#REF!</definedName>
    <definedName name="_Cap9" localSheetId="10">#REF!</definedName>
    <definedName name="_Cap9" localSheetId="11">#REF!</definedName>
    <definedName name="_Cap9" localSheetId="12">#REF!</definedName>
    <definedName name="_Cap9" localSheetId="13">#REF!</definedName>
    <definedName name="_Cap9" localSheetId="14">#REF!</definedName>
    <definedName name="_Cap9" localSheetId="15">#REF!</definedName>
    <definedName name="_Cap9" localSheetId="16">#REF!</definedName>
    <definedName name="_Cap9" localSheetId="17">#REF!</definedName>
    <definedName name="_Cap9" localSheetId="18">#REF!</definedName>
    <definedName name="_Cap9" localSheetId="19">#REF!</definedName>
    <definedName name="_Cap9" localSheetId="20">#REF!</definedName>
    <definedName name="_Cap9" localSheetId="21">#REF!</definedName>
    <definedName name="_Cap9" localSheetId="22">#REF!</definedName>
    <definedName name="_Cap9" localSheetId="23">#REF!</definedName>
    <definedName name="_Cap9">#REF!</definedName>
    <definedName name="_CAR1" localSheetId="8">#REF!</definedName>
    <definedName name="_CAR1" localSheetId="9">#REF!</definedName>
    <definedName name="_CAR1" localSheetId="10">#REF!</definedName>
    <definedName name="_CAR1" localSheetId="11">#REF!</definedName>
    <definedName name="_CAR1" localSheetId="12">#REF!</definedName>
    <definedName name="_CAR1" localSheetId="13">#REF!</definedName>
    <definedName name="_CAR1" localSheetId="14">#REF!</definedName>
    <definedName name="_CAR1" localSheetId="15">#REF!</definedName>
    <definedName name="_CAR1" localSheetId="16">#REF!</definedName>
    <definedName name="_CAR1" localSheetId="17">#REF!</definedName>
    <definedName name="_CAR1" localSheetId="18">#REF!</definedName>
    <definedName name="_CAR1" localSheetId="19">#REF!</definedName>
    <definedName name="_CAR1" localSheetId="20">#REF!</definedName>
    <definedName name="_CAR1" localSheetId="21">#REF!</definedName>
    <definedName name="_CAR1" localSheetId="22">#REF!</definedName>
    <definedName name="_CAR1" localSheetId="23">#REF!</definedName>
    <definedName name="_CAR1">#REF!</definedName>
    <definedName name="_CAR2" localSheetId="8">#REF!</definedName>
    <definedName name="_CAR2" localSheetId="9">#REF!</definedName>
    <definedName name="_CAR2" localSheetId="10">#REF!</definedName>
    <definedName name="_CAR2" localSheetId="11">#REF!</definedName>
    <definedName name="_CAR2" localSheetId="12">#REF!</definedName>
    <definedName name="_CAR2" localSheetId="13">#REF!</definedName>
    <definedName name="_CAR2" localSheetId="14">#REF!</definedName>
    <definedName name="_CAR2" localSheetId="15">#REF!</definedName>
    <definedName name="_CAR2" localSheetId="16">#REF!</definedName>
    <definedName name="_CAR2" localSheetId="17">#REF!</definedName>
    <definedName name="_CAR2" localSheetId="18">#REF!</definedName>
    <definedName name="_CAR2" localSheetId="19">#REF!</definedName>
    <definedName name="_CAR2" localSheetId="20">#REF!</definedName>
    <definedName name="_CAR2" localSheetId="21">#REF!</definedName>
    <definedName name="_CAR2" localSheetId="22">#REF!</definedName>
    <definedName name="_CAR2" localSheetId="23">#REF!</definedName>
    <definedName name="_CAR2">#REF!</definedName>
    <definedName name="_CAR3" localSheetId="8">#REF!</definedName>
    <definedName name="_CAR3" localSheetId="9">#REF!</definedName>
    <definedName name="_CAR3" localSheetId="10">#REF!</definedName>
    <definedName name="_CAR3" localSheetId="11">#REF!</definedName>
    <definedName name="_CAR3" localSheetId="12">#REF!</definedName>
    <definedName name="_CAR3" localSheetId="13">#REF!</definedName>
    <definedName name="_CAR3" localSheetId="14">#REF!</definedName>
    <definedName name="_CAR3" localSheetId="15">#REF!</definedName>
    <definedName name="_CAR3" localSheetId="16">#REF!</definedName>
    <definedName name="_CAR3" localSheetId="17">#REF!</definedName>
    <definedName name="_CAR3" localSheetId="18">#REF!</definedName>
    <definedName name="_CAR3" localSheetId="19">#REF!</definedName>
    <definedName name="_CAR3" localSheetId="20">#REF!</definedName>
    <definedName name="_CAR3" localSheetId="21">#REF!</definedName>
    <definedName name="_CAR3" localSheetId="22">#REF!</definedName>
    <definedName name="_CAR3" localSheetId="23">#REF!</definedName>
    <definedName name="_CAR3">#REF!</definedName>
    <definedName name="_Cod035" localSheetId="8">#REF!</definedName>
    <definedName name="_Cod035" localSheetId="9">#REF!</definedName>
    <definedName name="_Cod035" localSheetId="10">#REF!</definedName>
    <definedName name="_Cod035" localSheetId="11">#REF!</definedName>
    <definedName name="_Cod035" localSheetId="12">#REF!</definedName>
    <definedName name="_Cod035" localSheetId="13">#REF!</definedName>
    <definedName name="_Cod035" localSheetId="14">#REF!</definedName>
    <definedName name="_Cod035" localSheetId="15">#REF!</definedName>
    <definedName name="_Cod035" localSheetId="16">#REF!</definedName>
    <definedName name="_Cod035" localSheetId="17">#REF!</definedName>
    <definedName name="_Cod035" localSheetId="18">#REF!</definedName>
    <definedName name="_Cod035" localSheetId="19">#REF!</definedName>
    <definedName name="_Cod035" localSheetId="20">#REF!</definedName>
    <definedName name="_Cod035" localSheetId="21">#REF!</definedName>
    <definedName name="_Cod035" localSheetId="22">#REF!</definedName>
    <definedName name="_Cod035" localSheetId="23">#REF!</definedName>
    <definedName name="_Cod035">#REF!</definedName>
    <definedName name="_Cod036" localSheetId="8">#REF!</definedName>
    <definedName name="_Cod036" localSheetId="9">#REF!</definedName>
    <definedName name="_Cod036" localSheetId="10">#REF!</definedName>
    <definedName name="_Cod036" localSheetId="11">#REF!</definedName>
    <definedName name="_Cod036" localSheetId="12">#REF!</definedName>
    <definedName name="_Cod036" localSheetId="13">#REF!</definedName>
    <definedName name="_Cod036" localSheetId="14">#REF!</definedName>
    <definedName name="_Cod036" localSheetId="15">#REF!</definedName>
    <definedName name="_Cod036" localSheetId="16">#REF!</definedName>
    <definedName name="_Cod036" localSheetId="17">#REF!</definedName>
    <definedName name="_Cod036" localSheetId="18">#REF!</definedName>
    <definedName name="_Cod036" localSheetId="19">#REF!</definedName>
    <definedName name="_Cod036" localSheetId="20">#REF!</definedName>
    <definedName name="_Cod036" localSheetId="21">#REF!</definedName>
    <definedName name="_Cod036" localSheetId="22">#REF!</definedName>
    <definedName name="_Cod036" localSheetId="23">#REF!</definedName>
    <definedName name="_Cod036">#REF!</definedName>
    <definedName name="_Cod037" localSheetId="8">#REF!</definedName>
    <definedName name="_Cod037" localSheetId="9">#REF!</definedName>
    <definedName name="_Cod037" localSheetId="10">#REF!</definedName>
    <definedName name="_Cod037" localSheetId="11">#REF!</definedName>
    <definedName name="_Cod037" localSheetId="12">#REF!</definedName>
    <definedName name="_Cod037" localSheetId="13">#REF!</definedName>
    <definedName name="_Cod037" localSheetId="14">#REF!</definedName>
    <definedName name="_Cod037" localSheetId="15">#REF!</definedName>
    <definedName name="_Cod037" localSheetId="16">#REF!</definedName>
    <definedName name="_Cod037" localSheetId="17">#REF!</definedName>
    <definedName name="_Cod037" localSheetId="18">#REF!</definedName>
    <definedName name="_Cod037" localSheetId="19">#REF!</definedName>
    <definedName name="_Cod037" localSheetId="20">#REF!</definedName>
    <definedName name="_Cod037" localSheetId="21">#REF!</definedName>
    <definedName name="_Cod037" localSheetId="22">#REF!</definedName>
    <definedName name="_Cod037" localSheetId="23">#REF!</definedName>
    <definedName name="_Cod037">#REF!</definedName>
    <definedName name="_Cod038" localSheetId="8">#REF!</definedName>
    <definedName name="_Cod038" localSheetId="9">#REF!</definedName>
    <definedName name="_Cod038" localSheetId="10">#REF!</definedName>
    <definedName name="_Cod038" localSheetId="11">#REF!</definedName>
    <definedName name="_Cod038" localSheetId="12">#REF!</definedName>
    <definedName name="_Cod038" localSheetId="13">#REF!</definedName>
    <definedName name="_Cod038" localSheetId="14">#REF!</definedName>
    <definedName name="_Cod038" localSheetId="15">#REF!</definedName>
    <definedName name="_Cod038" localSheetId="16">#REF!</definedName>
    <definedName name="_Cod038" localSheetId="17">#REF!</definedName>
    <definedName name="_Cod038" localSheetId="18">#REF!</definedName>
    <definedName name="_Cod038" localSheetId="19">#REF!</definedName>
    <definedName name="_Cod038" localSheetId="20">#REF!</definedName>
    <definedName name="_Cod038" localSheetId="21">#REF!</definedName>
    <definedName name="_Cod038" localSheetId="22">#REF!</definedName>
    <definedName name="_Cod038" localSheetId="23">#REF!</definedName>
    <definedName name="_Cod038">#REF!</definedName>
    <definedName name="_Cod039" localSheetId="8">#REF!</definedName>
    <definedName name="_Cod039" localSheetId="9">#REF!</definedName>
    <definedName name="_Cod039" localSheetId="10">#REF!</definedName>
    <definedName name="_Cod039" localSheetId="11">#REF!</definedName>
    <definedName name="_Cod039" localSheetId="12">#REF!</definedName>
    <definedName name="_Cod039" localSheetId="13">#REF!</definedName>
    <definedName name="_Cod039" localSheetId="14">#REF!</definedName>
    <definedName name="_Cod039" localSheetId="15">#REF!</definedName>
    <definedName name="_Cod039" localSheetId="16">#REF!</definedName>
    <definedName name="_Cod039" localSheetId="17">#REF!</definedName>
    <definedName name="_Cod039" localSheetId="18">#REF!</definedName>
    <definedName name="_Cod039" localSheetId="19">#REF!</definedName>
    <definedName name="_Cod039" localSheetId="20">#REF!</definedName>
    <definedName name="_Cod039" localSheetId="21">#REF!</definedName>
    <definedName name="_Cod039" localSheetId="22">#REF!</definedName>
    <definedName name="_Cod039" localSheetId="23">#REF!</definedName>
    <definedName name="_Cod039">#REF!</definedName>
    <definedName name="_Cod040" localSheetId="8">#REF!</definedName>
    <definedName name="_Cod040" localSheetId="9">#REF!</definedName>
    <definedName name="_Cod040" localSheetId="10">#REF!</definedName>
    <definedName name="_Cod040" localSheetId="11">#REF!</definedName>
    <definedName name="_Cod040" localSheetId="12">#REF!</definedName>
    <definedName name="_Cod040" localSheetId="13">#REF!</definedName>
    <definedName name="_Cod040" localSheetId="14">#REF!</definedName>
    <definedName name="_Cod040" localSheetId="15">#REF!</definedName>
    <definedName name="_Cod040" localSheetId="16">#REF!</definedName>
    <definedName name="_Cod040" localSheetId="17">#REF!</definedName>
    <definedName name="_Cod040" localSheetId="18">#REF!</definedName>
    <definedName name="_Cod040" localSheetId="19">#REF!</definedName>
    <definedName name="_Cod040" localSheetId="20">#REF!</definedName>
    <definedName name="_Cod040" localSheetId="21">#REF!</definedName>
    <definedName name="_Cod040" localSheetId="22">#REF!</definedName>
    <definedName name="_Cod040" localSheetId="23">#REF!</definedName>
    <definedName name="_Cod040">#REF!</definedName>
    <definedName name="_Cod041" localSheetId="8">#REF!</definedName>
    <definedName name="_Cod041" localSheetId="9">#REF!</definedName>
    <definedName name="_Cod041" localSheetId="10">#REF!</definedName>
    <definedName name="_Cod041" localSheetId="11">#REF!</definedName>
    <definedName name="_Cod041" localSheetId="12">#REF!</definedName>
    <definedName name="_Cod041" localSheetId="13">#REF!</definedName>
    <definedName name="_Cod041" localSheetId="14">#REF!</definedName>
    <definedName name="_Cod041" localSheetId="15">#REF!</definedName>
    <definedName name="_Cod041" localSheetId="16">#REF!</definedName>
    <definedName name="_Cod041" localSheetId="17">#REF!</definedName>
    <definedName name="_Cod041" localSheetId="18">#REF!</definedName>
    <definedName name="_Cod041" localSheetId="19">#REF!</definedName>
    <definedName name="_Cod041" localSheetId="20">#REF!</definedName>
    <definedName name="_Cod041" localSheetId="21">#REF!</definedName>
    <definedName name="_Cod041" localSheetId="22">#REF!</definedName>
    <definedName name="_Cod041" localSheetId="23">#REF!</definedName>
    <definedName name="_Cod041">#REF!</definedName>
    <definedName name="_Cod042" localSheetId="8">#REF!</definedName>
    <definedName name="_Cod042" localSheetId="9">#REF!</definedName>
    <definedName name="_Cod042" localSheetId="10">#REF!</definedName>
    <definedName name="_Cod042" localSheetId="11">#REF!</definedName>
    <definedName name="_Cod042" localSheetId="12">#REF!</definedName>
    <definedName name="_Cod042" localSheetId="13">#REF!</definedName>
    <definedName name="_Cod042" localSheetId="14">#REF!</definedName>
    <definedName name="_Cod042" localSheetId="15">#REF!</definedName>
    <definedName name="_Cod042" localSheetId="16">#REF!</definedName>
    <definedName name="_Cod042" localSheetId="17">#REF!</definedName>
    <definedName name="_Cod042" localSheetId="18">#REF!</definedName>
    <definedName name="_Cod042" localSheetId="19">#REF!</definedName>
    <definedName name="_Cod042" localSheetId="20">#REF!</definedName>
    <definedName name="_Cod042" localSheetId="21">#REF!</definedName>
    <definedName name="_Cod042" localSheetId="22">#REF!</definedName>
    <definedName name="_Cod042" localSheetId="23">#REF!</definedName>
    <definedName name="_Cod042">#REF!</definedName>
    <definedName name="_Cod043" localSheetId="8">#REF!</definedName>
    <definedName name="_Cod043" localSheetId="9">#REF!</definedName>
    <definedName name="_Cod043" localSheetId="10">#REF!</definedName>
    <definedName name="_Cod043" localSheetId="11">#REF!</definedName>
    <definedName name="_Cod043" localSheetId="12">#REF!</definedName>
    <definedName name="_Cod043" localSheetId="13">#REF!</definedName>
    <definedName name="_Cod043" localSheetId="14">#REF!</definedName>
    <definedName name="_Cod043" localSheetId="15">#REF!</definedName>
    <definedName name="_Cod043" localSheetId="16">#REF!</definedName>
    <definedName name="_Cod043" localSheetId="17">#REF!</definedName>
    <definedName name="_Cod043" localSheetId="18">#REF!</definedName>
    <definedName name="_Cod043" localSheetId="19">#REF!</definedName>
    <definedName name="_Cod043" localSheetId="20">#REF!</definedName>
    <definedName name="_Cod043" localSheetId="21">#REF!</definedName>
    <definedName name="_Cod043" localSheetId="22">#REF!</definedName>
    <definedName name="_Cod043" localSheetId="23">#REF!</definedName>
    <definedName name="_Cod043">#REF!</definedName>
    <definedName name="_Cod044" localSheetId="8">#REF!</definedName>
    <definedName name="_Cod044" localSheetId="9">#REF!</definedName>
    <definedName name="_Cod044" localSheetId="10">#REF!</definedName>
    <definedName name="_Cod044" localSheetId="11">#REF!</definedName>
    <definedName name="_Cod044" localSheetId="12">#REF!</definedName>
    <definedName name="_Cod044" localSheetId="13">#REF!</definedName>
    <definedName name="_Cod044" localSheetId="14">#REF!</definedName>
    <definedName name="_Cod044" localSheetId="15">#REF!</definedName>
    <definedName name="_Cod044" localSheetId="16">#REF!</definedName>
    <definedName name="_Cod044" localSheetId="17">#REF!</definedName>
    <definedName name="_Cod044" localSheetId="18">#REF!</definedName>
    <definedName name="_Cod044" localSheetId="19">#REF!</definedName>
    <definedName name="_Cod044" localSheetId="20">#REF!</definedName>
    <definedName name="_Cod044" localSheetId="21">#REF!</definedName>
    <definedName name="_Cod044" localSheetId="22">#REF!</definedName>
    <definedName name="_Cod044" localSheetId="23">#REF!</definedName>
    <definedName name="_Cod044">#REF!</definedName>
    <definedName name="_Cod045" localSheetId="8">#REF!</definedName>
    <definedName name="_Cod045" localSheetId="9">#REF!</definedName>
    <definedName name="_Cod045" localSheetId="10">#REF!</definedName>
    <definedName name="_Cod045" localSheetId="11">#REF!</definedName>
    <definedName name="_Cod045" localSheetId="12">#REF!</definedName>
    <definedName name="_Cod045" localSheetId="13">#REF!</definedName>
    <definedName name="_Cod045" localSheetId="14">#REF!</definedName>
    <definedName name="_Cod045" localSheetId="15">#REF!</definedName>
    <definedName name="_Cod045" localSheetId="16">#REF!</definedName>
    <definedName name="_Cod045" localSheetId="17">#REF!</definedName>
    <definedName name="_Cod045" localSheetId="18">#REF!</definedName>
    <definedName name="_Cod045" localSheetId="19">#REF!</definedName>
    <definedName name="_Cod045" localSheetId="20">#REF!</definedName>
    <definedName name="_Cod045" localSheetId="21">#REF!</definedName>
    <definedName name="_Cod045" localSheetId="22">#REF!</definedName>
    <definedName name="_Cod045" localSheetId="23">#REF!</definedName>
    <definedName name="_Cod045">#REF!</definedName>
    <definedName name="_Cod046" localSheetId="8">#REF!</definedName>
    <definedName name="_Cod046" localSheetId="9">#REF!</definedName>
    <definedName name="_Cod046" localSheetId="10">#REF!</definedName>
    <definedName name="_Cod046" localSheetId="11">#REF!</definedName>
    <definedName name="_Cod046" localSheetId="12">#REF!</definedName>
    <definedName name="_Cod046" localSheetId="13">#REF!</definedName>
    <definedName name="_Cod046" localSheetId="14">#REF!</definedName>
    <definedName name="_Cod046" localSheetId="15">#REF!</definedName>
    <definedName name="_Cod046" localSheetId="16">#REF!</definedName>
    <definedName name="_Cod046" localSheetId="17">#REF!</definedName>
    <definedName name="_Cod046" localSheetId="18">#REF!</definedName>
    <definedName name="_Cod046" localSheetId="19">#REF!</definedName>
    <definedName name="_Cod046" localSheetId="20">#REF!</definedName>
    <definedName name="_Cod046" localSheetId="21">#REF!</definedName>
    <definedName name="_Cod046" localSheetId="22">#REF!</definedName>
    <definedName name="_Cod046" localSheetId="23">#REF!</definedName>
    <definedName name="_Cod046">#REF!</definedName>
    <definedName name="_Cod047" localSheetId="8">#REF!</definedName>
    <definedName name="_Cod047" localSheetId="9">#REF!</definedName>
    <definedName name="_Cod047" localSheetId="10">#REF!</definedName>
    <definedName name="_Cod047" localSheetId="11">#REF!</definedName>
    <definedName name="_Cod047" localSheetId="12">#REF!</definedName>
    <definedName name="_Cod047" localSheetId="13">#REF!</definedName>
    <definedName name="_Cod047" localSheetId="14">#REF!</definedName>
    <definedName name="_Cod047" localSheetId="15">#REF!</definedName>
    <definedName name="_Cod047" localSheetId="16">#REF!</definedName>
    <definedName name="_Cod047" localSheetId="17">#REF!</definedName>
    <definedName name="_Cod047" localSheetId="18">#REF!</definedName>
    <definedName name="_Cod047" localSheetId="19">#REF!</definedName>
    <definedName name="_Cod047" localSheetId="20">#REF!</definedName>
    <definedName name="_Cod047" localSheetId="21">#REF!</definedName>
    <definedName name="_Cod047" localSheetId="22">#REF!</definedName>
    <definedName name="_Cod047" localSheetId="23">#REF!</definedName>
    <definedName name="_Cod047">#REF!</definedName>
    <definedName name="_Cod048" localSheetId="8">#REF!</definedName>
    <definedName name="_Cod048" localSheetId="9">#REF!</definedName>
    <definedName name="_Cod048" localSheetId="10">#REF!</definedName>
    <definedName name="_Cod048" localSheetId="11">#REF!</definedName>
    <definedName name="_Cod048" localSheetId="12">#REF!</definedName>
    <definedName name="_Cod048" localSheetId="13">#REF!</definedName>
    <definedName name="_Cod048" localSheetId="14">#REF!</definedName>
    <definedName name="_Cod048" localSheetId="15">#REF!</definedName>
    <definedName name="_Cod048" localSheetId="16">#REF!</definedName>
    <definedName name="_Cod048" localSheetId="17">#REF!</definedName>
    <definedName name="_Cod048" localSheetId="18">#REF!</definedName>
    <definedName name="_Cod048" localSheetId="19">#REF!</definedName>
    <definedName name="_Cod048" localSheetId="20">#REF!</definedName>
    <definedName name="_Cod048" localSheetId="21">#REF!</definedName>
    <definedName name="_Cod048" localSheetId="22">#REF!</definedName>
    <definedName name="_Cod048" localSheetId="23">#REF!</definedName>
    <definedName name="_Cod048">#REF!</definedName>
    <definedName name="_Cod049" localSheetId="8">#REF!</definedName>
    <definedName name="_Cod049" localSheetId="9">#REF!</definedName>
    <definedName name="_Cod049" localSheetId="10">#REF!</definedName>
    <definedName name="_Cod049" localSheetId="11">#REF!</definedName>
    <definedName name="_Cod049" localSheetId="12">#REF!</definedName>
    <definedName name="_Cod049" localSheetId="13">#REF!</definedName>
    <definedName name="_Cod049" localSheetId="14">#REF!</definedName>
    <definedName name="_Cod049" localSheetId="15">#REF!</definedName>
    <definedName name="_Cod049" localSheetId="16">#REF!</definedName>
    <definedName name="_Cod049" localSheetId="17">#REF!</definedName>
    <definedName name="_Cod049" localSheetId="18">#REF!</definedName>
    <definedName name="_Cod049" localSheetId="19">#REF!</definedName>
    <definedName name="_Cod049" localSheetId="20">#REF!</definedName>
    <definedName name="_Cod049" localSheetId="21">#REF!</definedName>
    <definedName name="_Cod049" localSheetId="22">#REF!</definedName>
    <definedName name="_Cod049" localSheetId="23">#REF!</definedName>
    <definedName name="_Cod049">#REF!</definedName>
    <definedName name="_Cod050" localSheetId="8">#REF!</definedName>
    <definedName name="_Cod050" localSheetId="9">#REF!</definedName>
    <definedName name="_Cod050" localSheetId="10">#REF!</definedName>
    <definedName name="_Cod050" localSheetId="11">#REF!</definedName>
    <definedName name="_Cod050" localSheetId="12">#REF!</definedName>
    <definedName name="_Cod050" localSheetId="13">#REF!</definedName>
    <definedName name="_Cod050" localSheetId="14">#REF!</definedName>
    <definedName name="_Cod050" localSheetId="15">#REF!</definedName>
    <definedName name="_Cod050" localSheetId="16">#REF!</definedName>
    <definedName name="_Cod050" localSheetId="17">#REF!</definedName>
    <definedName name="_Cod050" localSheetId="18">#REF!</definedName>
    <definedName name="_Cod050" localSheetId="19">#REF!</definedName>
    <definedName name="_Cod050" localSheetId="20">#REF!</definedName>
    <definedName name="_Cod050" localSheetId="21">#REF!</definedName>
    <definedName name="_Cod050" localSheetId="22">#REF!</definedName>
    <definedName name="_Cod050" localSheetId="23">#REF!</definedName>
    <definedName name="_Cod050">#REF!</definedName>
    <definedName name="_Cod051" localSheetId="8">#REF!</definedName>
    <definedName name="_Cod051" localSheetId="9">#REF!</definedName>
    <definedName name="_Cod051" localSheetId="10">#REF!</definedName>
    <definedName name="_Cod051" localSheetId="11">#REF!</definedName>
    <definedName name="_Cod051" localSheetId="12">#REF!</definedName>
    <definedName name="_Cod051" localSheetId="13">#REF!</definedName>
    <definedName name="_Cod051" localSheetId="14">#REF!</definedName>
    <definedName name="_Cod051" localSheetId="15">#REF!</definedName>
    <definedName name="_Cod051" localSheetId="16">#REF!</definedName>
    <definedName name="_Cod051" localSheetId="17">#REF!</definedName>
    <definedName name="_Cod051" localSheetId="18">#REF!</definedName>
    <definedName name="_Cod051" localSheetId="19">#REF!</definedName>
    <definedName name="_Cod051" localSheetId="20">#REF!</definedName>
    <definedName name="_Cod051" localSheetId="21">#REF!</definedName>
    <definedName name="_Cod051" localSheetId="22">#REF!</definedName>
    <definedName name="_Cod051" localSheetId="23">#REF!</definedName>
    <definedName name="_Cod051">#REF!</definedName>
    <definedName name="_Cod052" localSheetId="8">#REF!</definedName>
    <definedName name="_Cod052" localSheetId="9">#REF!</definedName>
    <definedName name="_Cod052" localSheetId="10">#REF!</definedName>
    <definedName name="_Cod052" localSheetId="11">#REF!</definedName>
    <definedName name="_Cod052" localSheetId="12">#REF!</definedName>
    <definedName name="_Cod052" localSheetId="13">#REF!</definedName>
    <definedName name="_Cod052" localSheetId="14">#REF!</definedName>
    <definedName name="_Cod052" localSheetId="15">#REF!</definedName>
    <definedName name="_Cod052" localSheetId="16">#REF!</definedName>
    <definedName name="_Cod052" localSheetId="17">#REF!</definedName>
    <definedName name="_Cod052" localSheetId="18">#REF!</definedName>
    <definedName name="_Cod052" localSheetId="19">#REF!</definedName>
    <definedName name="_Cod052" localSheetId="20">#REF!</definedName>
    <definedName name="_Cod052" localSheetId="21">#REF!</definedName>
    <definedName name="_Cod052" localSheetId="22">#REF!</definedName>
    <definedName name="_Cod052" localSheetId="23">#REF!</definedName>
    <definedName name="_Cod052">#REF!</definedName>
    <definedName name="_Cod053" localSheetId="8">#REF!</definedName>
    <definedName name="_Cod053" localSheetId="9">#REF!</definedName>
    <definedName name="_Cod053" localSheetId="10">#REF!</definedName>
    <definedName name="_Cod053" localSheetId="11">#REF!</definedName>
    <definedName name="_Cod053" localSheetId="12">#REF!</definedName>
    <definedName name="_Cod053" localSheetId="13">#REF!</definedName>
    <definedName name="_Cod053" localSheetId="14">#REF!</definedName>
    <definedName name="_Cod053" localSheetId="15">#REF!</definedName>
    <definedName name="_Cod053" localSheetId="16">#REF!</definedName>
    <definedName name="_Cod053" localSheetId="17">#REF!</definedName>
    <definedName name="_Cod053" localSheetId="18">#REF!</definedName>
    <definedName name="_Cod053" localSheetId="19">#REF!</definedName>
    <definedName name="_Cod053" localSheetId="20">#REF!</definedName>
    <definedName name="_Cod053" localSheetId="21">#REF!</definedName>
    <definedName name="_Cod053" localSheetId="22">#REF!</definedName>
    <definedName name="_Cod053" localSheetId="23">#REF!</definedName>
    <definedName name="_Cod053">#REF!</definedName>
    <definedName name="_Cod054" localSheetId="8">#REF!</definedName>
    <definedName name="_Cod054" localSheetId="9">#REF!</definedName>
    <definedName name="_Cod054" localSheetId="10">#REF!</definedName>
    <definedName name="_Cod054" localSheetId="11">#REF!</definedName>
    <definedName name="_Cod054" localSheetId="12">#REF!</definedName>
    <definedName name="_Cod054" localSheetId="13">#REF!</definedName>
    <definedName name="_Cod054" localSheetId="14">#REF!</definedName>
    <definedName name="_Cod054" localSheetId="15">#REF!</definedName>
    <definedName name="_Cod054" localSheetId="16">#REF!</definedName>
    <definedName name="_Cod054" localSheetId="17">#REF!</definedName>
    <definedName name="_Cod054" localSheetId="18">#REF!</definedName>
    <definedName name="_Cod054" localSheetId="19">#REF!</definedName>
    <definedName name="_Cod054" localSheetId="20">#REF!</definedName>
    <definedName name="_Cod054" localSheetId="21">#REF!</definedName>
    <definedName name="_Cod054" localSheetId="22">#REF!</definedName>
    <definedName name="_Cod054" localSheetId="23">#REF!</definedName>
    <definedName name="_Cod054">#REF!</definedName>
    <definedName name="_Cod055" localSheetId="8">#REF!</definedName>
    <definedName name="_Cod055" localSheetId="9">#REF!</definedName>
    <definedName name="_Cod055" localSheetId="10">#REF!</definedName>
    <definedName name="_Cod055" localSheetId="11">#REF!</definedName>
    <definedName name="_Cod055" localSheetId="12">#REF!</definedName>
    <definedName name="_Cod055" localSheetId="13">#REF!</definedName>
    <definedName name="_Cod055" localSheetId="14">#REF!</definedName>
    <definedName name="_Cod055" localSheetId="15">#REF!</definedName>
    <definedName name="_Cod055" localSheetId="16">#REF!</definedName>
    <definedName name="_Cod055" localSheetId="17">#REF!</definedName>
    <definedName name="_Cod055" localSheetId="18">#REF!</definedName>
    <definedName name="_Cod055" localSheetId="19">#REF!</definedName>
    <definedName name="_Cod055" localSheetId="20">#REF!</definedName>
    <definedName name="_Cod055" localSheetId="21">#REF!</definedName>
    <definedName name="_Cod055" localSheetId="22">#REF!</definedName>
    <definedName name="_Cod055" localSheetId="23">#REF!</definedName>
    <definedName name="_Cod055">#REF!</definedName>
    <definedName name="_Cod056" localSheetId="8">#REF!</definedName>
    <definedName name="_Cod056" localSheetId="9">#REF!</definedName>
    <definedName name="_Cod056" localSheetId="10">#REF!</definedName>
    <definedName name="_Cod056" localSheetId="11">#REF!</definedName>
    <definedName name="_Cod056" localSheetId="12">#REF!</definedName>
    <definedName name="_Cod056" localSheetId="13">#REF!</definedName>
    <definedName name="_Cod056" localSheetId="14">#REF!</definedName>
    <definedName name="_Cod056" localSheetId="15">#REF!</definedName>
    <definedName name="_Cod056" localSheetId="16">#REF!</definedName>
    <definedName name="_Cod056" localSheetId="17">#REF!</definedName>
    <definedName name="_Cod056" localSheetId="18">#REF!</definedName>
    <definedName name="_Cod056" localSheetId="19">#REF!</definedName>
    <definedName name="_Cod056" localSheetId="20">#REF!</definedName>
    <definedName name="_Cod056" localSheetId="21">#REF!</definedName>
    <definedName name="_Cod056" localSheetId="22">#REF!</definedName>
    <definedName name="_Cod056" localSheetId="23">#REF!</definedName>
    <definedName name="_Cod056">#REF!</definedName>
    <definedName name="_Cod057" localSheetId="8">#REF!</definedName>
    <definedName name="_Cod057" localSheetId="9">#REF!</definedName>
    <definedName name="_Cod057" localSheetId="10">#REF!</definedName>
    <definedName name="_Cod057" localSheetId="11">#REF!</definedName>
    <definedName name="_Cod057" localSheetId="12">#REF!</definedName>
    <definedName name="_Cod057" localSheetId="13">#REF!</definedName>
    <definedName name="_Cod057" localSheetId="14">#REF!</definedName>
    <definedName name="_Cod057" localSheetId="15">#REF!</definedName>
    <definedName name="_Cod057" localSheetId="16">#REF!</definedName>
    <definedName name="_Cod057" localSheetId="17">#REF!</definedName>
    <definedName name="_Cod057" localSheetId="18">#REF!</definedName>
    <definedName name="_Cod057" localSheetId="19">#REF!</definedName>
    <definedName name="_Cod057" localSheetId="20">#REF!</definedName>
    <definedName name="_Cod057" localSheetId="21">#REF!</definedName>
    <definedName name="_Cod057" localSheetId="22">#REF!</definedName>
    <definedName name="_Cod057" localSheetId="23">#REF!</definedName>
    <definedName name="_Cod057">#REF!</definedName>
    <definedName name="_Cod058" localSheetId="8">#REF!</definedName>
    <definedName name="_Cod058" localSheetId="9">#REF!</definedName>
    <definedName name="_Cod058" localSheetId="10">#REF!</definedName>
    <definedName name="_Cod058" localSheetId="11">#REF!</definedName>
    <definedName name="_Cod058" localSheetId="12">#REF!</definedName>
    <definedName name="_Cod058" localSheetId="13">#REF!</definedName>
    <definedName name="_Cod058" localSheetId="14">#REF!</definedName>
    <definedName name="_Cod058" localSheetId="15">#REF!</definedName>
    <definedName name="_Cod058" localSheetId="16">#REF!</definedName>
    <definedName name="_Cod058" localSheetId="17">#REF!</definedName>
    <definedName name="_Cod058" localSheetId="18">#REF!</definedName>
    <definedName name="_Cod058" localSheetId="19">#REF!</definedName>
    <definedName name="_Cod058" localSheetId="20">#REF!</definedName>
    <definedName name="_Cod058" localSheetId="21">#REF!</definedName>
    <definedName name="_Cod058" localSheetId="22">#REF!</definedName>
    <definedName name="_Cod058" localSheetId="23">#REF!</definedName>
    <definedName name="_Cod058">#REF!</definedName>
    <definedName name="_Cod059" localSheetId="8">#REF!</definedName>
    <definedName name="_Cod059" localSheetId="9">#REF!</definedName>
    <definedName name="_Cod059" localSheetId="10">#REF!</definedName>
    <definedName name="_Cod059" localSheetId="11">#REF!</definedName>
    <definedName name="_Cod059" localSheetId="12">#REF!</definedName>
    <definedName name="_Cod059" localSheetId="13">#REF!</definedName>
    <definedName name="_Cod059" localSheetId="14">#REF!</definedName>
    <definedName name="_Cod059" localSheetId="15">#REF!</definedName>
    <definedName name="_Cod059" localSheetId="16">#REF!</definedName>
    <definedName name="_Cod059" localSheetId="17">#REF!</definedName>
    <definedName name="_Cod059" localSheetId="18">#REF!</definedName>
    <definedName name="_Cod059" localSheetId="19">#REF!</definedName>
    <definedName name="_Cod059" localSheetId="20">#REF!</definedName>
    <definedName name="_Cod059" localSheetId="21">#REF!</definedName>
    <definedName name="_Cod059" localSheetId="22">#REF!</definedName>
    <definedName name="_Cod059" localSheetId="23">#REF!</definedName>
    <definedName name="_Cod059">#REF!</definedName>
    <definedName name="_Cod060" localSheetId="8">#REF!</definedName>
    <definedName name="_Cod060" localSheetId="9">#REF!</definedName>
    <definedName name="_Cod060" localSheetId="10">#REF!</definedName>
    <definedName name="_Cod060" localSheetId="11">#REF!</definedName>
    <definedName name="_Cod060" localSheetId="12">#REF!</definedName>
    <definedName name="_Cod060" localSheetId="13">#REF!</definedName>
    <definedName name="_Cod060" localSheetId="14">#REF!</definedName>
    <definedName name="_Cod060" localSheetId="15">#REF!</definedName>
    <definedName name="_Cod060" localSheetId="16">#REF!</definedName>
    <definedName name="_Cod060" localSheetId="17">#REF!</definedName>
    <definedName name="_Cod060" localSheetId="18">#REF!</definedName>
    <definedName name="_Cod060" localSheetId="19">#REF!</definedName>
    <definedName name="_Cod060" localSheetId="20">#REF!</definedName>
    <definedName name="_Cod060" localSheetId="21">#REF!</definedName>
    <definedName name="_Cod060" localSheetId="22">#REF!</definedName>
    <definedName name="_Cod060" localSheetId="23">#REF!</definedName>
    <definedName name="_Cod060">#REF!</definedName>
    <definedName name="_Cod061" localSheetId="8">#REF!</definedName>
    <definedName name="_Cod061" localSheetId="9">#REF!</definedName>
    <definedName name="_Cod061" localSheetId="10">#REF!</definedName>
    <definedName name="_Cod061" localSheetId="11">#REF!</definedName>
    <definedName name="_Cod061" localSheetId="12">#REF!</definedName>
    <definedName name="_Cod061" localSheetId="13">#REF!</definedName>
    <definedName name="_Cod061" localSheetId="14">#REF!</definedName>
    <definedName name="_Cod061" localSheetId="15">#REF!</definedName>
    <definedName name="_Cod061" localSheetId="16">#REF!</definedName>
    <definedName name="_Cod061" localSheetId="17">#REF!</definedName>
    <definedName name="_Cod061" localSheetId="18">#REF!</definedName>
    <definedName name="_Cod061" localSheetId="19">#REF!</definedName>
    <definedName name="_Cod061" localSheetId="20">#REF!</definedName>
    <definedName name="_Cod061" localSheetId="21">#REF!</definedName>
    <definedName name="_Cod061" localSheetId="22">#REF!</definedName>
    <definedName name="_Cod061" localSheetId="23">#REF!</definedName>
    <definedName name="_Cod061">#REF!</definedName>
    <definedName name="_Cod062" localSheetId="8">#REF!</definedName>
    <definedName name="_Cod062" localSheetId="9">#REF!</definedName>
    <definedName name="_Cod062" localSheetId="10">#REF!</definedName>
    <definedName name="_Cod062" localSheetId="11">#REF!</definedName>
    <definedName name="_Cod062" localSheetId="12">#REF!</definedName>
    <definedName name="_Cod062" localSheetId="13">#REF!</definedName>
    <definedName name="_Cod062" localSheetId="14">#REF!</definedName>
    <definedName name="_Cod062" localSheetId="15">#REF!</definedName>
    <definedName name="_Cod062" localSheetId="16">#REF!</definedName>
    <definedName name="_Cod062" localSheetId="17">#REF!</definedName>
    <definedName name="_Cod062" localSheetId="18">#REF!</definedName>
    <definedName name="_Cod062" localSheetId="19">#REF!</definedName>
    <definedName name="_Cod062" localSheetId="20">#REF!</definedName>
    <definedName name="_Cod062" localSheetId="21">#REF!</definedName>
    <definedName name="_Cod062" localSheetId="22">#REF!</definedName>
    <definedName name="_Cod062" localSheetId="23">#REF!</definedName>
    <definedName name="_Cod062">#REF!</definedName>
    <definedName name="_Cod063" localSheetId="8">#REF!</definedName>
    <definedName name="_Cod063" localSheetId="9">#REF!</definedName>
    <definedName name="_Cod063" localSheetId="10">#REF!</definedName>
    <definedName name="_Cod063" localSheetId="11">#REF!</definedName>
    <definedName name="_Cod063" localSheetId="12">#REF!</definedName>
    <definedName name="_Cod063" localSheetId="13">#REF!</definedName>
    <definedName name="_Cod063" localSheetId="14">#REF!</definedName>
    <definedName name="_Cod063" localSheetId="15">#REF!</definedName>
    <definedName name="_Cod063" localSheetId="16">#REF!</definedName>
    <definedName name="_Cod063" localSheetId="17">#REF!</definedName>
    <definedName name="_Cod063" localSheetId="18">#REF!</definedName>
    <definedName name="_Cod063" localSheetId="19">#REF!</definedName>
    <definedName name="_Cod063" localSheetId="20">#REF!</definedName>
    <definedName name="_Cod063" localSheetId="21">#REF!</definedName>
    <definedName name="_Cod063" localSheetId="22">#REF!</definedName>
    <definedName name="_Cod063" localSheetId="23">#REF!</definedName>
    <definedName name="_Cod063">#REF!</definedName>
    <definedName name="_Cod064" localSheetId="8">#REF!</definedName>
    <definedName name="_Cod064" localSheetId="9">#REF!</definedName>
    <definedName name="_Cod064" localSheetId="10">#REF!</definedName>
    <definedName name="_Cod064" localSheetId="11">#REF!</definedName>
    <definedName name="_Cod064" localSheetId="12">#REF!</definedName>
    <definedName name="_Cod064" localSheetId="13">#REF!</definedName>
    <definedName name="_Cod064" localSheetId="14">#REF!</definedName>
    <definedName name="_Cod064" localSheetId="15">#REF!</definedName>
    <definedName name="_Cod064" localSheetId="16">#REF!</definedName>
    <definedName name="_Cod064" localSheetId="17">#REF!</definedName>
    <definedName name="_Cod064" localSheetId="18">#REF!</definedName>
    <definedName name="_Cod064" localSheetId="19">#REF!</definedName>
    <definedName name="_Cod064" localSheetId="20">#REF!</definedName>
    <definedName name="_Cod064" localSheetId="21">#REF!</definedName>
    <definedName name="_Cod064" localSheetId="22">#REF!</definedName>
    <definedName name="_Cod064" localSheetId="23">#REF!</definedName>
    <definedName name="_Cod064">#REF!</definedName>
    <definedName name="_Cod065" localSheetId="8">#REF!</definedName>
    <definedName name="_Cod065" localSheetId="9">#REF!</definedName>
    <definedName name="_Cod065" localSheetId="10">#REF!</definedName>
    <definedName name="_Cod065" localSheetId="11">#REF!</definedName>
    <definedName name="_Cod065" localSheetId="12">#REF!</definedName>
    <definedName name="_Cod065" localSheetId="13">#REF!</definedName>
    <definedName name="_Cod065" localSheetId="14">#REF!</definedName>
    <definedName name="_Cod065" localSheetId="15">#REF!</definedName>
    <definedName name="_Cod065" localSheetId="16">#REF!</definedName>
    <definedName name="_Cod065" localSheetId="17">#REF!</definedName>
    <definedName name="_Cod065" localSheetId="18">#REF!</definedName>
    <definedName name="_Cod065" localSheetId="19">#REF!</definedName>
    <definedName name="_Cod065" localSheetId="20">#REF!</definedName>
    <definedName name="_Cod065" localSheetId="21">#REF!</definedName>
    <definedName name="_Cod065" localSheetId="22">#REF!</definedName>
    <definedName name="_Cod065" localSheetId="23">#REF!</definedName>
    <definedName name="_Cod065">#REF!</definedName>
    <definedName name="_Cod066" localSheetId="8">#REF!</definedName>
    <definedName name="_Cod066" localSheetId="9">#REF!</definedName>
    <definedName name="_Cod066" localSheetId="10">#REF!</definedName>
    <definedName name="_Cod066" localSheetId="11">#REF!</definedName>
    <definedName name="_Cod066" localSheetId="12">#REF!</definedName>
    <definedName name="_Cod066" localSheetId="13">#REF!</definedName>
    <definedName name="_Cod066" localSheetId="14">#REF!</definedName>
    <definedName name="_Cod066" localSheetId="15">#REF!</definedName>
    <definedName name="_Cod066" localSheetId="16">#REF!</definedName>
    <definedName name="_Cod066" localSheetId="17">#REF!</definedName>
    <definedName name="_Cod066" localSheetId="18">#REF!</definedName>
    <definedName name="_Cod066" localSheetId="19">#REF!</definedName>
    <definedName name="_Cod066" localSheetId="20">#REF!</definedName>
    <definedName name="_Cod066" localSheetId="21">#REF!</definedName>
    <definedName name="_Cod066" localSheetId="22">#REF!</definedName>
    <definedName name="_Cod066" localSheetId="23">#REF!</definedName>
    <definedName name="_Cod066">#REF!</definedName>
    <definedName name="_Cod067" localSheetId="8">#REF!</definedName>
    <definedName name="_Cod067" localSheetId="9">#REF!</definedName>
    <definedName name="_Cod067" localSheetId="10">#REF!</definedName>
    <definedName name="_Cod067" localSheetId="11">#REF!</definedName>
    <definedName name="_Cod067" localSheetId="12">#REF!</definedName>
    <definedName name="_Cod067" localSheetId="13">#REF!</definedName>
    <definedName name="_Cod067" localSheetId="14">#REF!</definedName>
    <definedName name="_Cod067" localSheetId="15">#REF!</definedName>
    <definedName name="_Cod067" localSheetId="16">#REF!</definedName>
    <definedName name="_Cod067" localSheetId="17">#REF!</definedName>
    <definedName name="_Cod067" localSheetId="18">#REF!</definedName>
    <definedName name="_Cod067" localSheetId="19">#REF!</definedName>
    <definedName name="_Cod067" localSheetId="20">#REF!</definedName>
    <definedName name="_Cod067" localSheetId="21">#REF!</definedName>
    <definedName name="_Cod067" localSheetId="22">#REF!</definedName>
    <definedName name="_Cod067" localSheetId="23">#REF!</definedName>
    <definedName name="_Cod067">#REF!</definedName>
    <definedName name="_Cod068" localSheetId="8">#REF!</definedName>
    <definedName name="_Cod068" localSheetId="9">#REF!</definedName>
    <definedName name="_Cod068" localSheetId="10">#REF!</definedName>
    <definedName name="_Cod068" localSheetId="11">#REF!</definedName>
    <definedName name="_Cod068" localSheetId="12">#REF!</definedName>
    <definedName name="_Cod068" localSheetId="13">#REF!</definedName>
    <definedName name="_Cod068" localSheetId="14">#REF!</definedName>
    <definedName name="_Cod068" localSheetId="15">#REF!</definedName>
    <definedName name="_Cod068" localSheetId="16">#REF!</definedName>
    <definedName name="_Cod068" localSheetId="17">#REF!</definedName>
    <definedName name="_Cod068" localSheetId="18">#REF!</definedName>
    <definedName name="_Cod068" localSheetId="19">#REF!</definedName>
    <definedName name="_Cod068" localSheetId="20">#REF!</definedName>
    <definedName name="_Cod068" localSheetId="21">#REF!</definedName>
    <definedName name="_Cod068" localSheetId="22">#REF!</definedName>
    <definedName name="_Cod068" localSheetId="23">#REF!</definedName>
    <definedName name="_Cod068">#REF!</definedName>
    <definedName name="_Cod069" localSheetId="8">#REF!</definedName>
    <definedName name="_Cod069" localSheetId="9">#REF!</definedName>
    <definedName name="_Cod069" localSheetId="10">#REF!</definedName>
    <definedName name="_Cod069" localSheetId="11">#REF!</definedName>
    <definedName name="_Cod069" localSheetId="12">#REF!</definedName>
    <definedName name="_Cod069" localSheetId="13">#REF!</definedName>
    <definedName name="_Cod069" localSheetId="14">#REF!</definedName>
    <definedName name="_Cod069" localSheetId="15">#REF!</definedName>
    <definedName name="_Cod069" localSheetId="16">#REF!</definedName>
    <definedName name="_Cod069" localSheetId="17">#REF!</definedName>
    <definedName name="_Cod069" localSheetId="18">#REF!</definedName>
    <definedName name="_Cod069" localSheetId="19">#REF!</definedName>
    <definedName name="_Cod069" localSheetId="20">#REF!</definedName>
    <definedName name="_Cod069" localSheetId="21">#REF!</definedName>
    <definedName name="_Cod069" localSheetId="22">#REF!</definedName>
    <definedName name="_Cod069" localSheetId="23">#REF!</definedName>
    <definedName name="_Cod069">#REF!</definedName>
    <definedName name="_Cod070" localSheetId="8">#REF!</definedName>
    <definedName name="_Cod070" localSheetId="9">#REF!</definedName>
    <definedName name="_Cod070" localSheetId="10">#REF!</definedName>
    <definedName name="_Cod070" localSheetId="11">#REF!</definedName>
    <definedName name="_Cod070" localSheetId="12">#REF!</definedName>
    <definedName name="_Cod070" localSheetId="13">#REF!</definedName>
    <definedName name="_Cod070" localSheetId="14">#REF!</definedName>
    <definedName name="_Cod070" localSheetId="15">#REF!</definedName>
    <definedName name="_Cod070" localSheetId="16">#REF!</definedName>
    <definedName name="_Cod070" localSheetId="17">#REF!</definedName>
    <definedName name="_Cod070" localSheetId="18">#REF!</definedName>
    <definedName name="_Cod070" localSheetId="19">#REF!</definedName>
    <definedName name="_Cod070" localSheetId="20">#REF!</definedName>
    <definedName name="_Cod070" localSheetId="21">#REF!</definedName>
    <definedName name="_Cod070" localSheetId="22">#REF!</definedName>
    <definedName name="_Cod070" localSheetId="23">#REF!</definedName>
    <definedName name="_Cod070">#REF!</definedName>
    <definedName name="_Cod071" localSheetId="8">#REF!</definedName>
    <definedName name="_Cod071" localSheetId="9">#REF!</definedName>
    <definedName name="_Cod071" localSheetId="10">#REF!</definedName>
    <definedName name="_Cod071" localSheetId="11">#REF!</definedName>
    <definedName name="_Cod071" localSheetId="12">#REF!</definedName>
    <definedName name="_Cod071" localSheetId="13">#REF!</definedName>
    <definedName name="_Cod071" localSheetId="14">#REF!</definedName>
    <definedName name="_Cod071" localSheetId="15">#REF!</definedName>
    <definedName name="_Cod071" localSheetId="16">#REF!</definedName>
    <definedName name="_Cod071" localSheetId="17">#REF!</definedName>
    <definedName name="_Cod071" localSheetId="18">#REF!</definedName>
    <definedName name="_Cod071" localSheetId="19">#REF!</definedName>
    <definedName name="_Cod071" localSheetId="20">#REF!</definedName>
    <definedName name="_Cod071" localSheetId="21">#REF!</definedName>
    <definedName name="_Cod071" localSheetId="22">#REF!</definedName>
    <definedName name="_Cod071" localSheetId="23">#REF!</definedName>
    <definedName name="_Cod071">#REF!</definedName>
    <definedName name="_Cod072" localSheetId="8">#REF!</definedName>
    <definedName name="_Cod072" localSheetId="9">#REF!</definedName>
    <definedName name="_Cod072" localSheetId="10">#REF!</definedName>
    <definedName name="_Cod072" localSheetId="11">#REF!</definedName>
    <definedName name="_Cod072" localSheetId="12">#REF!</definedName>
    <definedName name="_Cod072" localSheetId="13">#REF!</definedName>
    <definedName name="_Cod072" localSheetId="14">#REF!</definedName>
    <definedName name="_Cod072" localSheetId="15">#REF!</definedName>
    <definedName name="_Cod072" localSheetId="16">#REF!</definedName>
    <definedName name="_Cod072" localSheetId="17">#REF!</definedName>
    <definedName name="_Cod072" localSheetId="18">#REF!</definedName>
    <definedName name="_Cod072" localSheetId="19">#REF!</definedName>
    <definedName name="_Cod072" localSheetId="20">#REF!</definedName>
    <definedName name="_Cod072" localSheetId="21">#REF!</definedName>
    <definedName name="_Cod072" localSheetId="22">#REF!</definedName>
    <definedName name="_Cod072" localSheetId="23">#REF!</definedName>
    <definedName name="_Cod072">#REF!</definedName>
    <definedName name="_Cod073" localSheetId="8">#REF!</definedName>
    <definedName name="_Cod073" localSheetId="9">#REF!</definedName>
    <definedName name="_Cod073" localSheetId="10">#REF!</definedName>
    <definedName name="_Cod073" localSheetId="11">#REF!</definedName>
    <definedName name="_Cod073" localSheetId="12">#REF!</definedName>
    <definedName name="_Cod073" localSheetId="13">#REF!</definedName>
    <definedName name="_Cod073" localSheetId="14">#REF!</definedName>
    <definedName name="_Cod073" localSheetId="15">#REF!</definedName>
    <definedName name="_Cod073" localSheetId="16">#REF!</definedName>
    <definedName name="_Cod073" localSheetId="17">#REF!</definedName>
    <definedName name="_Cod073" localSheetId="18">#REF!</definedName>
    <definedName name="_Cod073" localSheetId="19">#REF!</definedName>
    <definedName name="_Cod073" localSheetId="20">#REF!</definedName>
    <definedName name="_Cod073" localSheetId="21">#REF!</definedName>
    <definedName name="_Cod073" localSheetId="22">#REF!</definedName>
    <definedName name="_Cod073" localSheetId="23">#REF!</definedName>
    <definedName name="_Cod073">#REF!</definedName>
    <definedName name="_Cod074" localSheetId="8">#REF!</definedName>
    <definedName name="_Cod074" localSheetId="9">#REF!</definedName>
    <definedName name="_Cod074" localSheetId="10">#REF!</definedName>
    <definedName name="_Cod074" localSheetId="11">#REF!</definedName>
    <definedName name="_Cod074" localSheetId="12">#REF!</definedName>
    <definedName name="_Cod074" localSheetId="13">#REF!</definedName>
    <definedName name="_Cod074" localSheetId="14">#REF!</definedName>
    <definedName name="_Cod074" localSheetId="15">#REF!</definedName>
    <definedName name="_Cod074" localSheetId="16">#REF!</definedName>
    <definedName name="_Cod074" localSheetId="17">#REF!</definedName>
    <definedName name="_Cod074" localSheetId="18">#REF!</definedName>
    <definedName name="_Cod074" localSheetId="19">#REF!</definedName>
    <definedName name="_Cod074" localSheetId="20">#REF!</definedName>
    <definedName name="_Cod074" localSheetId="21">#REF!</definedName>
    <definedName name="_Cod074" localSheetId="22">#REF!</definedName>
    <definedName name="_Cod074" localSheetId="23">#REF!</definedName>
    <definedName name="_Cod074">#REF!</definedName>
    <definedName name="_Cod075" localSheetId="8">#REF!</definedName>
    <definedName name="_Cod075" localSheetId="9">#REF!</definedName>
    <definedName name="_Cod075" localSheetId="10">#REF!</definedName>
    <definedName name="_Cod075" localSheetId="11">#REF!</definedName>
    <definedName name="_Cod075" localSheetId="12">#REF!</definedName>
    <definedName name="_Cod075" localSheetId="13">#REF!</definedName>
    <definedName name="_Cod075" localSheetId="14">#REF!</definedName>
    <definedName name="_Cod075" localSheetId="15">#REF!</definedName>
    <definedName name="_Cod075" localSheetId="16">#REF!</definedName>
    <definedName name="_Cod075" localSheetId="17">#REF!</definedName>
    <definedName name="_Cod075" localSheetId="18">#REF!</definedName>
    <definedName name="_Cod075" localSheetId="19">#REF!</definedName>
    <definedName name="_Cod075" localSheetId="20">#REF!</definedName>
    <definedName name="_Cod075" localSheetId="21">#REF!</definedName>
    <definedName name="_Cod075" localSheetId="22">#REF!</definedName>
    <definedName name="_Cod075" localSheetId="23">#REF!</definedName>
    <definedName name="_Cod075">#REF!</definedName>
    <definedName name="_Cod076" localSheetId="8">#REF!</definedName>
    <definedName name="_Cod076" localSheetId="9">#REF!</definedName>
    <definedName name="_Cod076" localSheetId="10">#REF!</definedName>
    <definedName name="_Cod076" localSheetId="11">#REF!</definedName>
    <definedName name="_Cod076" localSheetId="12">#REF!</definedName>
    <definedName name="_Cod076" localSheetId="13">#REF!</definedName>
    <definedName name="_Cod076" localSheetId="14">#REF!</definedName>
    <definedName name="_Cod076" localSheetId="15">#REF!</definedName>
    <definedName name="_Cod076" localSheetId="16">#REF!</definedName>
    <definedName name="_Cod076" localSheetId="17">#REF!</definedName>
    <definedName name="_Cod076" localSheetId="18">#REF!</definedName>
    <definedName name="_Cod076" localSheetId="19">#REF!</definedName>
    <definedName name="_Cod076" localSheetId="20">#REF!</definedName>
    <definedName name="_Cod076" localSheetId="21">#REF!</definedName>
    <definedName name="_Cod076" localSheetId="22">#REF!</definedName>
    <definedName name="_Cod076" localSheetId="23">#REF!</definedName>
    <definedName name="_Cod076">#REF!</definedName>
    <definedName name="_Cod077" localSheetId="8">#REF!</definedName>
    <definedName name="_Cod077" localSheetId="9">#REF!</definedName>
    <definedName name="_Cod077" localSheetId="10">#REF!</definedName>
    <definedName name="_Cod077" localSheetId="11">#REF!</definedName>
    <definedName name="_Cod077" localSheetId="12">#REF!</definedName>
    <definedName name="_Cod077" localSheetId="13">#REF!</definedName>
    <definedName name="_Cod077" localSheetId="14">#REF!</definedName>
    <definedName name="_Cod077" localSheetId="15">#REF!</definedName>
    <definedName name="_Cod077" localSheetId="16">#REF!</definedName>
    <definedName name="_Cod077" localSheetId="17">#REF!</definedName>
    <definedName name="_Cod077" localSheetId="18">#REF!</definedName>
    <definedName name="_Cod077" localSheetId="19">#REF!</definedName>
    <definedName name="_Cod077" localSheetId="20">#REF!</definedName>
    <definedName name="_Cod077" localSheetId="21">#REF!</definedName>
    <definedName name="_Cod077" localSheetId="22">#REF!</definedName>
    <definedName name="_Cod077" localSheetId="23">#REF!</definedName>
    <definedName name="_Cod077">#REF!</definedName>
    <definedName name="_Cod078" localSheetId="8">#REF!</definedName>
    <definedName name="_Cod078" localSheetId="9">#REF!</definedName>
    <definedName name="_Cod078" localSheetId="10">#REF!</definedName>
    <definedName name="_Cod078" localSheetId="11">#REF!</definedName>
    <definedName name="_Cod078" localSheetId="12">#REF!</definedName>
    <definedName name="_Cod078" localSheetId="13">#REF!</definedName>
    <definedName name="_Cod078" localSheetId="14">#REF!</definedName>
    <definedName name="_Cod078" localSheetId="15">#REF!</definedName>
    <definedName name="_Cod078" localSheetId="16">#REF!</definedName>
    <definedName name="_Cod078" localSheetId="17">#REF!</definedName>
    <definedName name="_Cod078" localSheetId="18">#REF!</definedName>
    <definedName name="_Cod078" localSheetId="19">#REF!</definedName>
    <definedName name="_Cod078" localSheetId="20">#REF!</definedName>
    <definedName name="_Cod078" localSheetId="21">#REF!</definedName>
    <definedName name="_Cod078" localSheetId="22">#REF!</definedName>
    <definedName name="_Cod078" localSheetId="23">#REF!</definedName>
    <definedName name="_Cod078">#REF!</definedName>
    <definedName name="_Cod079" localSheetId="8">#REF!</definedName>
    <definedName name="_Cod079" localSheetId="9">#REF!</definedName>
    <definedName name="_Cod079" localSheetId="10">#REF!</definedName>
    <definedName name="_Cod079" localSheetId="11">#REF!</definedName>
    <definedName name="_Cod079" localSheetId="12">#REF!</definedName>
    <definedName name="_Cod079" localSheetId="13">#REF!</definedName>
    <definedName name="_Cod079" localSheetId="14">#REF!</definedName>
    <definedName name="_Cod079" localSheetId="15">#REF!</definedName>
    <definedName name="_Cod079" localSheetId="16">#REF!</definedName>
    <definedName name="_Cod079" localSheetId="17">#REF!</definedName>
    <definedName name="_Cod079" localSheetId="18">#REF!</definedName>
    <definedName name="_Cod079" localSheetId="19">#REF!</definedName>
    <definedName name="_Cod079" localSheetId="20">#REF!</definedName>
    <definedName name="_Cod079" localSheetId="21">#REF!</definedName>
    <definedName name="_Cod079" localSheetId="22">#REF!</definedName>
    <definedName name="_Cod079" localSheetId="23">#REF!</definedName>
    <definedName name="_Cod079">#REF!</definedName>
    <definedName name="_Cod080" localSheetId="8">#REF!</definedName>
    <definedName name="_Cod080" localSheetId="9">#REF!</definedName>
    <definedName name="_Cod080" localSheetId="10">#REF!</definedName>
    <definedName name="_Cod080" localSheetId="11">#REF!</definedName>
    <definedName name="_Cod080" localSheetId="12">#REF!</definedName>
    <definedName name="_Cod080" localSheetId="13">#REF!</definedName>
    <definedName name="_Cod080" localSheetId="14">#REF!</definedName>
    <definedName name="_Cod080" localSheetId="15">#REF!</definedName>
    <definedName name="_Cod080" localSheetId="16">#REF!</definedName>
    <definedName name="_Cod080" localSheetId="17">#REF!</definedName>
    <definedName name="_Cod080" localSheetId="18">#REF!</definedName>
    <definedName name="_Cod080" localSheetId="19">#REF!</definedName>
    <definedName name="_Cod080" localSheetId="20">#REF!</definedName>
    <definedName name="_Cod080" localSheetId="21">#REF!</definedName>
    <definedName name="_Cod080" localSheetId="22">#REF!</definedName>
    <definedName name="_Cod080" localSheetId="23">#REF!</definedName>
    <definedName name="_Cod080">#REF!</definedName>
    <definedName name="_Cod081" localSheetId="8">#REF!</definedName>
    <definedName name="_Cod081" localSheetId="9">#REF!</definedName>
    <definedName name="_Cod081" localSheetId="10">#REF!</definedName>
    <definedName name="_Cod081" localSheetId="11">#REF!</definedName>
    <definedName name="_Cod081" localSheetId="12">#REF!</definedName>
    <definedName name="_Cod081" localSheetId="13">#REF!</definedName>
    <definedName name="_Cod081" localSheetId="14">#REF!</definedName>
    <definedName name="_Cod081" localSheetId="15">#REF!</definedName>
    <definedName name="_Cod081" localSheetId="16">#REF!</definedName>
    <definedName name="_Cod081" localSheetId="17">#REF!</definedName>
    <definedName name="_Cod081" localSheetId="18">#REF!</definedName>
    <definedName name="_Cod081" localSheetId="19">#REF!</definedName>
    <definedName name="_Cod081" localSheetId="20">#REF!</definedName>
    <definedName name="_Cod081" localSheetId="21">#REF!</definedName>
    <definedName name="_Cod081" localSheetId="22">#REF!</definedName>
    <definedName name="_Cod081" localSheetId="23">#REF!</definedName>
    <definedName name="_Cod081">#REF!</definedName>
    <definedName name="_Cod082" localSheetId="8">#REF!</definedName>
    <definedName name="_Cod082" localSheetId="9">#REF!</definedName>
    <definedName name="_Cod082" localSheetId="10">#REF!</definedName>
    <definedName name="_Cod082" localSheetId="11">#REF!</definedName>
    <definedName name="_Cod082" localSheetId="12">#REF!</definedName>
    <definedName name="_Cod082" localSheetId="13">#REF!</definedName>
    <definedName name="_Cod082" localSheetId="14">#REF!</definedName>
    <definedName name="_Cod082" localSheetId="15">#REF!</definedName>
    <definedName name="_Cod082" localSheetId="16">#REF!</definedName>
    <definedName name="_Cod082" localSheetId="17">#REF!</definedName>
    <definedName name="_Cod082" localSheetId="18">#REF!</definedName>
    <definedName name="_Cod082" localSheetId="19">#REF!</definedName>
    <definedName name="_Cod082" localSheetId="20">#REF!</definedName>
    <definedName name="_Cod082" localSheetId="21">#REF!</definedName>
    <definedName name="_Cod082" localSheetId="22">#REF!</definedName>
    <definedName name="_Cod082" localSheetId="23">#REF!</definedName>
    <definedName name="_Cod082">#REF!</definedName>
    <definedName name="_Cod083" localSheetId="8">#REF!</definedName>
    <definedName name="_Cod083" localSheetId="9">#REF!</definedName>
    <definedName name="_Cod083" localSheetId="10">#REF!</definedName>
    <definedName name="_Cod083" localSheetId="11">#REF!</definedName>
    <definedName name="_Cod083" localSheetId="12">#REF!</definedName>
    <definedName name="_Cod083" localSheetId="13">#REF!</definedName>
    <definedName name="_Cod083" localSheetId="14">#REF!</definedName>
    <definedName name="_Cod083" localSheetId="15">#REF!</definedName>
    <definedName name="_Cod083" localSheetId="16">#REF!</definedName>
    <definedName name="_Cod083" localSheetId="17">#REF!</definedName>
    <definedName name="_Cod083" localSheetId="18">#REF!</definedName>
    <definedName name="_Cod083" localSheetId="19">#REF!</definedName>
    <definedName name="_Cod083" localSheetId="20">#REF!</definedName>
    <definedName name="_Cod083" localSheetId="21">#REF!</definedName>
    <definedName name="_Cod083" localSheetId="22">#REF!</definedName>
    <definedName name="_Cod083" localSheetId="23">#REF!</definedName>
    <definedName name="_Cod083">#REF!</definedName>
    <definedName name="_Cod084" localSheetId="8">#REF!</definedName>
    <definedName name="_Cod084" localSheetId="9">#REF!</definedName>
    <definedName name="_Cod084" localSheetId="10">#REF!</definedName>
    <definedName name="_Cod084" localSheetId="11">#REF!</definedName>
    <definedName name="_Cod084" localSheetId="12">#REF!</definedName>
    <definedName name="_Cod084" localSheetId="13">#REF!</definedName>
    <definedName name="_Cod084" localSheetId="14">#REF!</definedName>
    <definedName name="_Cod084" localSheetId="15">#REF!</definedName>
    <definedName name="_Cod084" localSheetId="16">#REF!</definedName>
    <definedName name="_Cod084" localSheetId="17">#REF!</definedName>
    <definedName name="_Cod084" localSheetId="18">#REF!</definedName>
    <definedName name="_Cod084" localSheetId="19">#REF!</definedName>
    <definedName name="_Cod084" localSheetId="20">#REF!</definedName>
    <definedName name="_Cod084" localSheetId="21">#REF!</definedName>
    <definedName name="_Cod084" localSheetId="22">#REF!</definedName>
    <definedName name="_Cod084" localSheetId="23">#REF!</definedName>
    <definedName name="_Cod084">#REF!</definedName>
    <definedName name="_Cod085" localSheetId="8">#REF!</definedName>
    <definedName name="_Cod085" localSheetId="9">#REF!</definedName>
    <definedName name="_Cod085" localSheetId="10">#REF!</definedName>
    <definedName name="_Cod085" localSheetId="11">#REF!</definedName>
    <definedName name="_Cod085" localSheetId="12">#REF!</definedName>
    <definedName name="_Cod085" localSheetId="13">#REF!</definedName>
    <definedName name="_Cod085" localSheetId="14">#REF!</definedName>
    <definedName name="_Cod085" localSheetId="15">#REF!</definedName>
    <definedName name="_Cod085" localSheetId="16">#REF!</definedName>
    <definedName name="_Cod085" localSheetId="17">#REF!</definedName>
    <definedName name="_Cod085" localSheetId="18">#REF!</definedName>
    <definedName name="_Cod085" localSheetId="19">#REF!</definedName>
    <definedName name="_Cod085" localSheetId="20">#REF!</definedName>
    <definedName name="_Cod085" localSheetId="21">#REF!</definedName>
    <definedName name="_Cod085" localSheetId="22">#REF!</definedName>
    <definedName name="_Cod085" localSheetId="23">#REF!</definedName>
    <definedName name="_Cod085">#REF!</definedName>
    <definedName name="_Cod086" localSheetId="8">#REF!</definedName>
    <definedName name="_Cod086" localSheetId="9">#REF!</definedName>
    <definedName name="_Cod086" localSheetId="10">#REF!</definedName>
    <definedName name="_Cod086" localSheetId="11">#REF!</definedName>
    <definedName name="_Cod086" localSheetId="12">#REF!</definedName>
    <definedName name="_Cod086" localSheetId="13">#REF!</definedName>
    <definedName name="_Cod086" localSheetId="14">#REF!</definedName>
    <definedName name="_Cod086" localSheetId="15">#REF!</definedName>
    <definedName name="_Cod086" localSheetId="16">#REF!</definedName>
    <definedName name="_Cod086" localSheetId="17">#REF!</definedName>
    <definedName name="_Cod086" localSheetId="18">#REF!</definedName>
    <definedName name="_Cod086" localSheetId="19">#REF!</definedName>
    <definedName name="_Cod086" localSheetId="20">#REF!</definedName>
    <definedName name="_Cod086" localSheetId="21">#REF!</definedName>
    <definedName name="_Cod086" localSheetId="22">#REF!</definedName>
    <definedName name="_Cod086" localSheetId="23">#REF!</definedName>
    <definedName name="_Cod086">#REF!</definedName>
    <definedName name="_Cod087" localSheetId="8">#REF!</definedName>
    <definedName name="_Cod087" localSheetId="9">#REF!</definedName>
    <definedName name="_Cod087" localSheetId="10">#REF!</definedName>
    <definedName name="_Cod087" localSheetId="11">#REF!</definedName>
    <definedName name="_Cod087" localSheetId="12">#REF!</definedName>
    <definedName name="_Cod087" localSheetId="13">#REF!</definedName>
    <definedName name="_Cod087" localSheetId="14">#REF!</definedName>
    <definedName name="_Cod087" localSheetId="15">#REF!</definedName>
    <definedName name="_Cod087" localSheetId="16">#REF!</definedName>
    <definedName name="_Cod087" localSheetId="17">#REF!</definedName>
    <definedName name="_Cod087" localSheetId="18">#REF!</definedName>
    <definedName name="_Cod087" localSheetId="19">#REF!</definedName>
    <definedName name="_Cod087" localSheetId="20">#REF!</definedName>
    <definedName name="_Cod087" localSheetId="21">#REF!</definedName>
    <definedName name="_Cod087" localSheetId="22">#REF!</definedName>
    <definedName name="_Cod087" localSheetId="23">#REF!</definedName>
    <definedName name="_Cod087">#REF!</definedName>
    <definedName name="_Cod088" localSheetId="8">#REF!</definedName>
    <definedName name="_Cod088" localSheetId="9">#REF!</definedName>
    <definedName name="_Cod088" localSheetId="10">#REF!</definedName>
    <definedName name="_Cod088" localSheetId="11">#REF!</definedName>
    <definedName name="_Cod088" localSheetId="12">#REF!</definedName>
    <definedName name="_Cod088" localSheetId="13">#REF!</definedName>
    <definedName name="_Cod088" localSheetId="14">#REF!</definedName>
    <definedName name="_Cod088" localSheetId="15">#REF!</definedName>
    <definedName name="_Cod088" localSheetId="16">#REF!</definedName>
    <definedName name="_Cod088" localSheetId="17">#REF!</definedName>
    <definedName name="_Cod088" localSheetId="18">#REF!</definedName>
    <definedName name="_Cod088" localSheetId="19">#REF!</definedName>
    <definedName name="_Cod088" localSheetId="20">#REF!</definedName>
    <definedName name="_Cod088" localSheetId="21">#REF!</definedName>
    <definedName name="_Cod088" localSheetId="22">#REF!</definedName>
    <definedName name="_Cod088" localSheetId="23">#REF!</definedName>
    <definedName name="_Cod088">#REF!</definedName>
    <definedName name="_Cod089" localSheetId="8">#REF!</definedName>
    <definedName name="_Cod089" localSheetId="9">#REF!</definedName>
    <definedName name="_Cod089" localSheetId="10">#REF!</definedName>
    <definedName name="_Cod089" localSheetId="11">#REF!</definedName>
    <definedName name="_Cod089" localSheetId="12">#REF!</definedName>
    <definedName name="_Cod089" localSheetId="13">#REF!</definedName>
    <definedName name="_Cod089" localSheetId="14">#REF!</definedName>
    <definedName name="_Cod089" localSheetId="15">#REF!</definedName>
    <definedName name="_Cod089" localSheetId="16">#REF!</definedName>
    <definedName name="_Cod089" localSheetId="17">#REF!</definedName>
    <definedName name="_Cod089" localSheetId="18">#REF!</definedName>
    <definedName name="_Cod089" localSheetId="19">#REF!</definedName>
    <definedName name="_Cod089" localSheetId="20">#REF!</definedName>
    <definedName name="_Cod089" localSheetId="21">#REF!</definedName>
    <definedName name="_Cod089" localSheetId="22">#REF!</definedName>
    <definedName name="_Cod089" localSheetId="23">#REF!</definedName>
    <definedName name="_Cod089">#REF!</definedName>
    <definedName name="_Cod090" localSheetId="8">#REF!</definedName>
    <definedName name="_Cod090" localSheetId="9">#REF!</definedName>
    <definedName name="_Cod090" localSheetId="10">#REF!</definedName>
    <definedName name="_Cod090" localSheetId="11">#REF!</definedName>
    <definedName name="_Cod090" localSheetId="12">#REF!</definedName>
    <definedName name="_Cod090" localSheetId="13">#REF!</definedName>
    <definedName name="_Cod090" localSheetId="14">#REF!</definedName>
    <definedName name="_Cod090" localSheetId="15">#REF!</definedName>
    <definedName name="_Cod090" localSheetId="16">#REF!</definedName>
    <definedName name="_Cod090" localSheetId="17">#REF!</definedName>
    <definedName name="_Cod090" localSheetId="18">#REF!</definedName>
    <definedName name="_Cod090" localSheetId="19">#REF!</definedName>
    <definedName name="_Cod090" localSheetId="20">#REF!</definedName>
    <definedName name="_Cod090" localSheetId="21">#REF!</definedName>
    <definedName name="_Cod090" localSheetId="22">#REF!</definedName>
    <definedName name="_Cod090" localSheetId="23">#REF!</definedName>
    <definedName name="_Cod090">#REF!</definedName>
    <definedName name="_Cod091" localSheetId="8">#REF!</definedName>
    <definedName name="_Cod091" localSheetId="9">#REF!</definedName>
    <definedName name="_Cod091" localSheetId="10">#REF!</definedName>
    <definedName name="_Cod091" localSheetId="11">#REF!</definedName>
    <definedName name="_Cod091" localSheetId="12">#REF!</definedName>
    <definedName name="_Cod091" localSheetId="13">#REF!</definedName>
    <definedName name="_Cod091" localSheetId="14">#REF!</definedName>
    <definedName name="_Cod091" localSheetId="15">#REF!</definedName>
    <definedName name="_Cod091" localSheetId="16">#REF!</definedName>
    <definedName name="_Cod091" localSheetId="17">#REF!</definedName>
    <definedName name="_Cod091" localSheetId="18">#REF!</definedName>
    <definedName name="_Cod091" localSheetId="19">#REF!</definedName>
    <definedName name="_Cod091" localSheetId="20">#REF!</definedName>
    <definedName name="_Cod091" localSheetId="21">#REF!</definedName>
    <definedName name="_Cod091" localSheetId="22">#REF!</definedName>
    <definedName name="_Cod091" localSheetId="23">#REF!</definedName>
    <definedName name="_Cod091">#REF!</definedName>
    <definedName name="_Cod092" localSheetId="8">#REF!</definedName>
    <definedName name="_Cod092" localSheetId="9">#REF!</definedName>
    <definedName name="_Cod092" localSheetId="10">#REF!</definedName>
    <definedName name="_Cod092" localSheetId="11">#REF!</definedName>
    <definedName name="_Cod092" localSheetId="12">#REF!</definedName>
    <definedName name="_Cod092" localSheetId="13">#REF!</definedName>
    <definedName name="_Cod092" localSheetId="14">#REF!</definedName>
    <definedName name="_Cod092" localSheetId="15">#REF!</definedName>
    <definedName name="_Cod092" localSheetId="16">#REF!</definedName>
    <definedName name="_Cod092" localSheetId="17">#REF!</definedName>
    <definedName name="_Cod092" localSheetId="18">#REF!</definedName>
    <definedName name="_Cod092" localSheetId="19">#REF!</definedName>
    <definedName name="_Cod092" localSheetId="20">#REF!</definedName>
    <definedName name="_Cod092" localSheetId="21">#REF!</definedName>
    <definedName name="_Cod092" localSheetId="22">#REF!</definedName>
    <definedName name="_Cod092" localSheetId="23">#REF!</definedName>
    <definedName name="_Cod092">#REF!</definedName>
    <definedName name="_Cod093" localSheetId="8">#REF!</definedName>
    <definedName name="_Cod093" localSheetId="9">#REF!</definedName>
    <definedName name="_Cod093" localSheetId="10">#REF!</definedName>
    <definedName name="_Cod093" localSheetId="11">#REF!</definedName>
    <definedName name="_Cod093" localSheetId="12">#REF!</definedName>
    <definedName name="_Cod093" localSheetId="13">#REF!</definedName>
    <definedName name="_Cod093" localSheetId="14">#REF!</definedName>
    <definedName name="_Cod093" localSheetId="15">#REF!</definedName>
    <definedName name="_Cod093" localSheetId="16">#REF!</definedName>
    <definedName name="_Cod093" localSheetId="17">#REF!</definedName>
    <definedName name="_Cod093" localSheetId="18">#REF!</definedName>
    <definedName name="_Cod093" localSheetId="19">#REF!</definedName>
    <definedName name="_Cod093" localSheetId="20">#REF!</definedName>
    <definedName name="_Cod093" localSheetId="21">#REF!</definedName>
    <definedName name="_Cod093" localSheetId="22">#REF!</definedName>
    <definedName name="_Cod093" localSheetId="23">#REF!</definedName>
    <definedName name="_Cod093">#REF!</definedName>
    <definedName name="_Cod094" localSheetId="8">#REF!</definedName>
    <definedName name="_Cod094" localSheetId="9">#REF!</definedName>
    <definedName name="_Cod094" localSheetId="10">#REF!</definedName>
    <definedName name="_Cod094" localSheetId="11">#REF!</definedName>
    <definedName name="_Cod094" localSheetId="12">#REF!</definedName>
    <definedName name="_Cod094" localSheetId="13">#REF!</definedName>
    <definedName name="_Cod094" localSheetId="14">#REF!</definedName>
    <definedName name="_Cod094" localSheetId="15">#REF!</definedName>
    <definedName name="_Cod094" localSheetId="16">#REF!</definedName>
    <definedName name="_Cod094" localSheetId="17">#REF!</definedName>
    <definedName name="_Cod094" localSheetId="18">#REF!</definedName>
    <definedName name="_Cod094" localSheetId="19">#REF!</definedName>
    <definedName name="_Cod094" localSheetId="20">#REF!</definedName>
    <definedName name="_Cod094" localSheetId="21">#REF!</definedName>
    <definedName name="_Cod094" localSheetId="22">#REF!</definedName>
    <definedName name="_Cod094" localSheetId="23">#REF!</definedName>
    <definedName name="_Cod094">#REF!</definedName>
    <definedName name="_Cod095" localSheetId="8">#REF!</definedName>
    <definedName name="_Cod095" localSheetId="9">#REF!</definedName>
    <definedName name="_Cod095" localSheetId="10">#REF!</definedName>
    <definedName name="_Cod095" localSheetId="11">#REF!</definedName>
    <definedName name="_Cod095" localSheetId="12">#REF!</definedName>
    <definedName name="_Cod095" localSheetId="13">#REF!</definedName>
    <definedName name="_Cod095" localSheetId="14">#REF!</definedName>
    <definedName name="_Cod095" localSheetId="15">#REF!</definedName>
    <definedName name="_Cod095" localSheetId="16">#REF!</definedName>
    <definedName name="_Cod095" localSheetId="17">#REF!</definedName>
    <definedName name="_Cod095" localSheetId="18">#REF!</definedName>
    <definedName name="_Cod095" localSheetId="19">#REF!</definedName>
    <definedName name="_Cod095" localSheetId="20">#REF!</definedName>
    <definedName name="_Cod095" localSheetId="21">#REF!</definedName>
    <definedName name="_Cod095" localSheetId="22">#REF!</definedName>
    <definedName name="_Cod095" localSheetId="23">#REF!</definedName>
    <definedName name="_Cod095">#REF!</definedName>
    <definedName name="_Cod096" localSheetId="8">#REF!</definedName>
    <definedName name="_Cod096" localSheetId="9">#REF!</definedName>
    <definedName name="_Cod096" localSheetId="10">#REF!</definedName>
    <definedName name="_Cod096" localSheetId="11">#REF!</definedName>
    <definedName name="_Cod096" localSheetId="12">#REF!</definedName>
    <definedName name="_Cod096" localSheetId="13">#REF!</definedName>
    <definedName name="_Cod096" localSheetId="14">#REF!</definedName>
    <definedName name="_Cod096" localSheetId="15">#REF!</definedName>
    <definedName name="_Cod096" localSheetId="16">#REF!</definedName>
    <definedName name="_Cod096" localSheetId="17">#REF!</definedName>
    <definedName name="_Cod096" localSheetId="18">#REF!</definedName>
    <definedName name="_Cod096" localSheetId="19">#REF!</definedName>
    <definedName name="_Cod096" localSheetId="20">#REF!</definedName>
    <definedName name="_Cod096" localSheetId="21">#REF!</definedName>
    <definedName name="_Cod096" localSheetId="22">#REF!</definedName>
    <definedName name="_Cod096" localSheetId="23">#REF!</definedName>
    <definedName name="_Cod096">#REF!</definedName>
    <definedName name="_Cod097" localSheetId="8">#REF!</definedName>
    <definedName name="_Cod097" localSheetId="9">#REF!</definedName>
    <definedName name="_Cod097" localSheetId="10">#REF!</definedName>
    <definedName name="_Cod097" localSheetId="11">#REF!</definedName>
    <definedName name="_Cod097" localSheetId="12">#REF!</definedName>
    <definedName name="_Cod097" localSheetId="13">#REF!</definedName>
    <definedName name="_Cod097" localSheetId="14">#REF!</definedName>
    <definedName name="_Cod097" localSheetId="15">#REF!</definedName>
    <definedName name="_Cod097" localSheetId="16">#REF!</definedName>
    <definedName name="_Cod097" localSheetId="17">#REF!</definedName>
    <definedName name="_Cod097" localSheetId="18">#REF!</definedName>
    <definedName name="_Cod097" localSheetId="19">#REF!</definedName>
    <definedName name="_Cod097" localSheetId="20">#REF!</definedName>
    <definedName name="_Cod097" localSheetId="21">#REF!</definedName>
    <definedName name="_Cod097" localSheetId="22">#REF!</definedName>
    <definedName name="_Cod097" localSheetId="23">#REF!</definedName>
    <definedName name="_Cod097">#REF!</definedName>
    <definedName name="_Cod098" localSheetId="8">#REF!</definedName>
    <definedName name="_Cod098" localSheetId="9">#REF!</definedName>
    <definedName name="_Cod098" localSheetId="10">#REF!</definedName>
    <definedName name="_Cod098" localSheetId="11">#REF!</definedName>
    <definedName name="_Cod098" localSheetId="12">#REF!</definedName>
    <definedName name="_Cod098" localSheetId="13">#REF!</definedName>
    <definedName name="_Cod098" localSheetId="14">#REF!</definedName>
    <definedName name="_Cod098" localSheetId="15">#REF!</definedName>
    <definedName name="_Cod098" localSheetId="16">#REF!</definedName>
    <definedName name="_Cod098" localSheetId="17">#REF!</definedName>
    <definedName name="_Cod098" localSheetId="18">#REF!</definedName>
    <definedName name="_Cod098" localSheetId="19">#REF!</definedName>
    <definedName name="_Cod098" localSheetId="20">#REF!</definedName>
    <definedName name="_Cod098" localSheetId="21">#REF!</definedName>
    <definedName name="_Cod098" localSheetId="22">#REF!</definedName>
    <definedName name="_Cod098" localSheetId="23">#REF!</definedName>
    <definedName name="_Cod098">#REF!</definedName>
    <definedName name="_Cod099" localSheetId="8">#REF!</definedName>
    <definedName name="_Cod099" localSheetId="9">#REF!</definedName>
    <definedName name="_Cod099" localSheetId="10">#REF!</definedName>
    <definedName name="_Cod099" localSheetId="11">#REF!</definedName>
    <definedName name="_Cod099" localSheetId="12">#REF!</definedName>
    <definedName name="_Cod099" localSheetId="13">#REF!</definedName>
    <definedName name="_Cod099" localSheetId="14">#REF!</definedName>
    <definedName name="_Cod099" localSheetId="15">#REF!</definedName>
    <definedName name="_Cod099" localSheetId="16">#REF!</definedName>
    <definedName name="_Cod099" localSheetId="17">#REF!</definedName>
    <definedName name="_Cod099" localSheetId="18">#REF!</definedName>
    <definedName name="_Cod099" localSheetId="19">#REF!</definedName>
    <definedName name="_Cod099" localSheetId="20">#REF!</definedName>
    <definedName name="_Cod099" localSheetId="21">#REF!</definedName>
    <definedName name="_Cod099" localSheetId="22">#REF!</definedName>
    <definedName name="_Cod099" localSheetId="23">#REF!</definedName>
    <definedName name="_Cod099">#REF!</definedName>
    <definedName name="_Cod100" localSheetId="8">#REF!</definedName>
    <definedName name="_Cod100" localSheetId="9">#REF!</definedName>
    <definedName name="_Cod100" localSheetId="10">#REF!</definedName>
    <definedName name="_Cod100" localSheetId="11">#REF!</definedName>
    <definedName name="_Cod100" localSheetId="12">#REF!</definedName>
    <definedName name="_Cod100" localSheetId="13">#REF!</definedName>
    <definedName name="_Cod100" localSheetId="14">#REF!</definedName>
    <definedName name="_Cod100" localSheetId="15">#REF!</definedName>
    <definedName name="_Cod100" localSheetId="16">#REF!</definedName>
    <definedName name="_Cod100" localSheetId="17">#REF!</definedName>
    <definedName name="_Cod100" localSheetId="18">#REF!</definedName>
    <definedName name="_Cod100" localSheetId="19">#REF!</definedName>
    <definedName name="_Cod100" localSheetId="20">#REF!</definedName>
    <definedName name="_Cod100" localSheetId="21">#REF!</definedName>
    <definedName name="_Cod100" localSheetId="22">#REF!</definedName>
    <definedName name="_Cod100" localSheetId="23">#REF!</definedName>
    <definedName name="_Cod100">#REF!</definedName>
    <definedName name="_Cod101" localSheetId="8">#REF!</definedName>
    <definedName name="_Cod101" localSheetId="9">#REF!</definedName>
    <definedName name="_Cod101" localSheetId="10">#REF!</definedName>
    <definedName name="_Cod101" localSheetId="11">#REF!</definedName>
    <definedName name="_Cod101" localSheetId="12">#REF!</definedName>
    <definedName name="_Cod101" localSheetId="13">#REF!</definedName>
    <definedName name="_Cod101" localSheetId="14">#REF!</definedName>
    <definedName name="_Cod101" localSheetId="15">#REF!</definedName>
    <definedName name="_Cod101" localSheetId="16">#REF!</definedName>
    <definedName name="_Cod101" localSheetId="17">#REF!</definedName>
    <definedName name="_Cod101" localSheetId="18">#REF!</definedName>
    <definedName name="_Cod101" localSheetId="19">#REF!</definedName>
    <definedName name="_Cod101" localSheetId="20">#REF!</definedName>
    <definedName name="_Cod101" localSheetId="21">#REF!</definedName>
    <definedName name="_Cod101" localSheetId="22">#REF!</definedName>
    <definedName name="_Cod101" localSheetId="23">#REF!</definedName>
    <definedName name="_Cod101">#REF!</definedName>
    <definedName name="_Cod102" localSheetId="8">#REF!</definedName>
    <definedName name="_Cod102" localSheetId="9">#REF!</definedName>
    <definedName name="_Cod102" localSheetId="10">#REF!</definedName>
    <definedName name="_Cod102" localSheetId="11">#REF!</definedName>
    <definedName name="_Cod102" localSheetId="12">#REF!</definedName>
    <definedName name="_Cod102" localSheetId="13">#REF!</definedName>
    <definedName name="_Cod102" localSheetId="14">#REF!</definedName>
    <definedName name="_Cod102" localSheetId="15">#REF!</definedName>
    <definedName name="_Cod102" localSheetId="16">#REF!</definedName>
    <definedName name="_Cod102" localSheetId="17">#REF!</definedName>
    <definedName name="_Cod102" localSheetId="18">#REF!</definedName>
    <definedName name="_Cod102" localSheetId="19">#REF!</definedName>
    <definedName name="_Cod102" localSheetId="20">#REF!</definedName>
    <definedName name="_Cod102" localSheetId="21">#REF!</definedName>
    <definedName name="_Cod102" localSheetId="22">#REF!</definedName>
    <definedName name="_Cod102" localSheetId="23">#REF!</definedName>
    <definedName name="_Cod102">#REF!</definedName>
    <definedName name="_Cod103" localSheetId="8">#REF!</definedName>
    <definedName name="_Cod103" localSheetId="9">#REF!</definedName>
    <definedName name="_Cod103" localSheetId="10">#REF!</definedName>
    <definedName name="_Cod103" localSheetId="11">#REF!</definedName>
    <definedName name="_Cod103" localSheetId="12">#REF!</definedName>
    <definedName name="_Cod103" localSheetId="13">#REF!</definedName>
    <definedName name="_Cod103" localSheetId="14">#REF!</definedName>
    <definedName name="_Cod103" localSheetId="15">#REF!</definedName>
    <definedName name="_Cod103" localSheetId="16">#REF!</definedName>
    <definedName name="_Cod103" localSheetId="17">#REF!</definedName>
    <definedName name="_Cod103" localSheetId="18">#REF!</definedName>
    <definedName name="_Cod103" localSheetId="19">#REF!</definedName>
    <definedName name="_Cod103" localSheetId="20">#REF!</definedName>
    <definedName name="_Cod103" localSheetId="21">#REF!</definedName>
    <definedName name="_Cod103" localSheetId="22">#REF!</definedName>
    <definedName name="_Cod103" localSheetId="23">#REF!</definedName>
    <definedName name="_Cod103">#REF!</definedName>
    <definedName name="_Cod104" localSheetId="8">#REF!</definedName>
    <definedName name="_Cod104" localSheetId="9">#REF!</definedName>
    <definedName name="_Cod104" localSheetId="10">#REF!</definedName>
    <definedName name="_Cod104" localSheetId="11">#REF!</definedName>
    <definedName name="_Cod104" localSheetId="12">#REF!</definedName>
    <definedName name="_Cod104" localSheetId="13">#REF!</definedName>
    <definedName name="_Cod104" localSheetId="14">#REF!</definedName>
    <definedName name="_Cod104" localSheetId="15">#REF!</definedName>
    <definedName name="_Cod104" localSheetId="16">#REF!</definedName>
    <definedName name="_Cod104" localSheetId="17">#REF!</definedName>
    <definedName name="_Cod104" localSheetId="18">#REF!</definedName>
    <definedName name="_Cod104" localSheetId="19">#REF!</definedName>
    <definedName name="_Cod104" localSheetId="20">#REF!</definedName>
    <definedName name="_Cod104" localSheetId="21">#REF!</definedName>
    <definedName name="_Cod104" localSheetId="22">#REF!</definedName>
    <definedName name="_Cod104" localSheetId="23">#REF!</definedName>
    <definedName name="_Cod104">#REF!</definedName>
    <definedName name="_Cod105" localSheetId="8">#REF!</definedName>
    <definedName name="_Cod105" localSheetId="9">#REF!</definedName>
    <definedName name="_Cod105" localSheetId="10">#REF!</definedName>
    <definedName name="_Cod105" localSheetId="11">#REF!</definedName>
    <definedName name="_Cod105" localSheetId="12">#REF!</definedName>
    <definedName name="_Cod105" localSheetId="13">#REF!</definedName>
    <definedName name="_Cod105" localSheetId="14">#REF!</definedName>
    <definedName name="_Cod105" localSheetId="15">#REF!</definedName>
    <definedName name="_Cod105" localSheetId="16">#REF!</definedName>
    <definedName name="_Cod105" localSheetId="17">#REF!</definedName>
    <definedName name="_Cod105" localSheetId="18">#REF!</definedName>
    <definedName name="_Cod105" localSheetId="19">#REF!</definedName>
    <definedName name="_Cod105" localSheetId="20">#REF!</definedName>
    <definedName name="_Cod105" localSheetId="21">#REF!</definedName>
    <definedName name="_Cod105" localSheetId="22">#REF!</definedName>
    <definedName name="_Cod105" localSheetId="23">#REF!</definedName>
    <definedName name="_Cod105">#REF!</definedName>
    <definedName name="_Cod106" localSheetId="8">#REF!</definedName>
    <definedName name="_Cod106" localSheetId="9">#REF!</definedName>
    <definedName name="_Cod106" localSheetId="10">#REF!</definedName>
    <definedName name="_Cod106" localSheetId="11">#REF!</definedName>
    <definedName name="_Cod106" localSheetId="12">#REF!</definedName>
    <definedName name="_Cod106" localSheetId="13">#REF!</definedName>
    <definedName name="_Cod106" localSheetId="14">#REF!</definedName>
    <definedName name="_Cod106" localSheetId="15">#REF!</definedName>
    <definedName name="_Cod106" localSheetId="16">#REF!</definedName>
    <definedName name="_Cod106" localSheetId="17">#REF!</definedName>
    <definedName name="_Cod106" localSheetId="18">#REF!</definedName>
    <definedName name="_Cod106" localSheetId="19">#REF!</definedName>
    <definedName name="_Cod106" localSheetId="20">#REF!</definedName>
    <definedName name="_Cod106" localSheetId="21">#REF!</definedName>
    <definedName name="_Cod106" localSheetId="22">#REF!</definedName>
    <definedName name="_Cod106" localSheetId="23">#REF!</definedName>
    <definedName name="_Cod106">#REF!</definedName>
    <definedName name="_Cod107" localSheetId="8">#REF!</definedName>
    <definedName name="_Cod107" localSheetId="9">#REF!</definedName>
    <definedName name="_Cod107" localSheetId="10">#REF!</definedName>
    <definedName name="_Cod107" localSheetId="11">#REF!</definedName>
    <definedName name="_Cod107" localSheetId="12">#REF!</definedName>
    <definedName name="_Cod107" localSheetId="13">#REF!</definedName>
    <definedName name="_Cod107" localSheetId="14">#REF!</definedName>
    <definedName name="_Cod107" localSheetId="15">#REF!</definedName>
    <definedName name="_Cod107" localSheetId="16">#REF!</definedName>
    <definedName name="_Cod107" localSheetId="17">#REF!</definedName>
    <definedName name="_Cod107" localSheetId="18">#REF!</definedName>
    <definedName name="_Cod107" localSheetId="19">#REF!</definedName>
    <definedName name="_Cod107" localSheetId="20">#REF!</definedName>
    <definedName name="_Cod107" localSheetId="21">#REF!</definedName>
    <definedName name="_Cod107" localSheetId="22">#REF!</definedName>
    <definedName name="_Cod107" localSheetId="23">#REF!</definedName>
    <definedName name="_Cod107">#REF!</definedName>
    <definedName name="_Cod108" localSheetId="8">#REF!</definedName>
    <definedName name="_Cod108" localSheetId="9">#REF!</definedName>
    <definedName name="_Cod108" localSheetId="10">#REF!</definedName>
    <definedName name="_Cod108" localSheetId="11">#REF!</definedName>
    <definedName name="_Cod108" localSheetId="12">#REF!</definedName>
    <definedName name="_Cod108" localSheetId="13">#REF!</definedName>
    <definedName name="_Cod108" localSheetId="14">#REF!</definedName>
    <definedName name="_Cod108" localSheetId="15">#REF!</definedName>
    <definedName name="_Cod108" localSheetId="16">#REF!</definedName>
    <definedName name="_Cod108" localSheetId="17">#REF!</definedName>
    <definedName name="_Cod108" localSheetId="18">#REF!</definedName>
    <definedName name="_Cod108" localSheetId="19">#REF!</definedName>
    <definedName name="_Cod108" localSheetId="20">#REF!</definedName>
    <definedName name="_Cod108" localSheetId="21">#REF!</definedName>
    <definedName name="_Cod108" localSheetId="22">#REF!</definedName>
    <definedName name="_Cod108" localSheetId="23">#REF!</definedName>
    <definedName name="_Cod108">#REF!</definedName>
    <definedName name="_Cod109" localSheetId="8">#REF!</definedName>
    <definedName name="_Cod109" localSheetId="9">#REF!</definedName>
    <definedName name="_Cod109" localSheetId="10">#REF!</definedName>
    <definedName name="_Cod109" localSheetId="11">#REF!</definedName>
    <definedName name="_Cod109" localSheetId="12">#REF!</definedName>
    <definedName name="_Cod109" localSheetId="13">#REF!</definedName>
    <definedName name="_Cod109" localSheetId="14">#REF!</definedName>
    <definedName name="_Cod109" localSheetId="15">#REF!</definedName>
    <definedName name="_Cod109" localSheetId="16">#REF!</definedName>
    <definedName name="_Cod109" localSheetId="17">#REF!</definedName>
    <definedName name="_Cod109" localSheetId="18">#REF!</definedName>
    <definedName name="_Cod109" localSheetId="19">#REF!</definedName>
    <definedName name="_Cod109" localSheetId="20">#REF!</definedName>
    <definedName name="_Cod109" localSheetId="21">#REF!</definedName>
    <definedName name="_Cod109" localSheetId="22">#REF!</definedName>
    <definedName name="_Cod109" localSheetId="23">#REF!</definedName>
    <definedName name="_Cod109">#REF!</definedName>
    <definedName name="_Cod110" localSheetId="8">#REF!</definedName>
    <definedName name="_Cod110" localSheetId="9">#REF!</definedName>
    <definedName name="_Cod110" localSheetId="10">#REF!</definedName>
    <definedName name="_Cod110" localSheetId="11">#REF!</definedName>
    <definedName name="_Cod110" localSheetId="12">#REF!</definedName>
    <definedName name="_Cod110" localSheetId="13">#REF!</definedName>
    <definedName name="_Cod110" localSheetId="14">#REF!</definedName>
    <definedName name="_Cod110" localSheetId="15">#REF!</definedName>
    <definedName name="_Cod110" localSheetId="16">#REF!</definedName>
    <definedName name="_Cod110" localSheetId="17">#REF!</definedName>
    <definedName name="_Cod110" localSheetId="18">#REF!</definedName>
    <definedName name="_Cod110" localSheetId="19">#REF!</definedName>
    <definedName name="_Cod110" localSheetId="20">#REF!</definedName>
    <definedName name="_Cod110" localSheetId="21">#REF!</definedName>
    <definedName name="_Cod110" localSheetId="22">#REF!</definedName>
    <definedName name="_Cod110" localSheetId="23">#REF!</definedName>
    <definedName name="_Cod110">#REF!</definedName>
    <definedName name="_Cod111" localSheetId="8">#REF!</definedName>
    <definedName name="_Cod111" localSheetId="9">#REF!</definedName>
    <definedName name="_Cod111" localSheetId="10">#REF!</definedName>
    <definedName name="_Cod111" localSheetId="11">#REF!</definedName>
    <definedName name="_Cod111" localSheetId="12">#REF!</definedName>
    <definedName name="_Cod111" localSheetId="13">#REF!</definedName>
    <definedName name="_Cod111" localSheetId="14">#REF!</definedName>
    <definedName name="_Cod111" localSheetId="15">#REF!</definedName>
    <definedName name="_Cod111" localSheetId="16">#REF!</definedName>
    <definedName name="_Cod111" localSheetId="17">#REF!</definedName>
    <definedName name="_Cod111" localSheetId="18">#REF!</definedName>
    <definedName name="_Cod111" localSheetId="19">#REF!</definedName>
    <definedName name="_Cod111" localSheetId="20">#REF!</definedName>
    <definedName name="_Cod111" localSheetId="21">#REF!</definedName>
    <definedName name="_Cod111" localSheetId="22">#REF!</definedName>
    <definedName name="_Cod111" localSheetId="23">#REF!</definedName>
    <definedName name="_Cod111">#REF!</definedName>
    <definedName name="_Cod112" localSheetId="8">#REF!</definedName>
    <definedName name="_Cod112" localSheetId="9">#REF!</definedName>
    <definedName name="_Cod112" localSheetId="10">#REF!</definedName>
    <definedName name="_Cod112" localSheetId="11">#REF!</definedName>
    <definedName name="_Cod112" localSheetId="12">#REF!</definedName>
    <definedName name="_Cod112" localSheetId="13">#REF!</definedName>
    <definedName name="_Cod112" localSheetId="14">#REF!</definedName>
    <definedName name="_Cod112" localSheetId="15">#REF!</definedName>
    <definedName name="_Cod112" localSheetId="16">#REF!</definedName>
    <definedName name="_Cod112" localSheetId="17">#REF!</definedName>
    <definedName name="_Cod112" localSheetId="18">#REF!</definedName>
    <definedName name="_Cod112" localSheetId="19">#REF!</definedName>
    <definedName name="_Cod112" localSheetId="20">#REF!</definedName>
    <definedName name="_Cod112" localSheetId="21">#REF!</definedName>
    <definedName name="_Cod112" localSheetId="22">#REF!</definedName>
    <definedName name="_Cod112" localSheetId="23">#REF!</definedName>
    <definedName name="_Cod112">#REF!</definedName>
    <definedName name="_Cod113" localSheetId="8">#REF!</definedName>
    <definedName name="_Cod113" localSheetId="9">#REF!</definedName>
    <definedName name="_Cod113" localSheetId="10">#REF!</definedName>
    <definedName name="_Cod113" localSheetId="11">#REF!</definedName>
    <definedName name="_Cod113" localSheetId="12">#REF!</definedName>
    <definedName name="_Cod113" localSheetId="13">#REF!</definedName>
    <definedName name="_Cod113" localSheetId="14">#REF!</definedName>
    <definedName name="_Cod113" localSheetId="15">#REF!</definedName>
    <definedName name="_Cod113" localSheetId="16">#REF!</definedName>
    <definedName name="_Cod113" localSheetId="17">#REF!</definedName>
    <definedName name="_Cod113" localSheetId="18">#REF!</definedName>
    <definedName name="_Cod113" localSheetId="19">#REF!</definedName>
    <definedName name="_Cod113" localSheetId="20">#REF!</definedName>
    <definedName name="_Cod113" localSheetId="21">#REF!</definedName>
    <definedName name="_Cod113" localSheetId="22">#REF!</definedName>
    <definedName name="_Cod113" localSheetId="23">#REF!</definedName>
    <definedName name="_Cod113">#REF!</definedName>
    <definedName name="_Cod114" localSheetId="8">#REF!</definedName>
    <definedName name="_Cod114" localSheetId="9">#REF!</definedName>
    <definedName name="_Cod114" localSheetId="10">#REF!</definedName>
    <definedName name="_Cod114" localSheetId="11">#REF!</definedName>
    <definedName name="_Cod114" localSheetId="12">#REF!</definedName>
    <definedName name="_Cod114" localSheetId="13">#REF!</definedName>
    <definedName name="_Cod114" localSheetId="14">#REF!</definedName>
    <definedName name="_Cod114" localSheetId="15">#REF!</definedName>
    <definedName name="_Cod114" localSheetId="16">#REF!</definedName>
    <definedName name="_Cod114" localSheetId="17">#REF!</definedName>
    <definedName name="_Cod114" localSheetId="18">#REF!</definedName>
    <definedName name="_Cod114" localSheetId="19">#REF!</definedName>
    <definedName name="_Cod114" localSheetId="20">#REF!</definedName>
    <definedName name="_Cod114" localSheetId="21">#REF!</definedName>
    <definedName name="_Cod114" localSheetId="22">#REF!</definedName>
    <definedName name="_Cod114" localSheetId="23">#REF!</definedName>
    <definedName name="_Cod114">#REF!</definedName>
    <definedName name="_Cod115" localSheetId="8">#REF!</definedName>
    <definedName name="_Cod115" localSheetId="9">#REF!</definedName>
    <definedName name="_Cod115" localSheetId="10">#REF!</definedName>
    <definedName name="_Cod115" localSheetId="11">#REF!</definedName>
    <definedName name="_Cod115" localSheetId="12">#REF!</definedName>
    <definedName name="_Cod115" localSheetId="13">#REF!</definedName>
    <definedName name="_Cod115" localSheetId="14">#REF!</definedName>
    <definedName name="_Cod115" localSheetId="15">#REF!</definedName>
    <definedName name="_Cod115" localSheetId="16">#REF!</definedName>
    <definedName name="_Cod115" localSheetId="17">#REF!</definedName>
    <definedName name="_Cod115" localSheetId="18">#REF!</definedName>
    <definedName name="_Cod115" localSheetId="19">#REF!</definedName>
    <definedName name="_Cod115" localSheetId="20">#REF!</definedName>
    <definedName name="_Cod115" localSheetId="21">#REF!</definedName>
    <definedName name="_Cod115" localSheetId="22">#REF!</definedName>
    <definedName name="_Cod115" localSheetId="23">#REF!</definedName>
    <definedName name="_Cod115">#REF!</definedName>
    <definedName name="_Cod116" localSheetId="8">#REF!</definedName>
    <definedName name="_Cod116" localSheetId="9">#REF!</definedName>
    <definedName name="_Cod116" localSheetId="10">#REF!</definedName>
    <definedName name="_Cod116" localSheetId="11">#REF!</definedName>
    <definedName name="_Cod116" localSheetId="12">#REF!</definedName>
    <definedName name="_Cod116" localSheetId="13">#REF!</definedName>
    <definedName name="_Cod116" localSheetId="14">#REF!</definedName>
    <definedName name="_Cod116" localSheetId="15">#REF!</definedName>
    <definedName name="_Cod116" localSheetId="16">#REF!</definedName>
    <definedName name="_Cod116" localSheetId="17">#REF!</definedName>
    <definedName name="_Cod116" localSheetId="18">#REF!</definedName>
    <definedName name="_Cod116" localSheetId="19">#REF!</definedName>
    <definedName name="_Cod116" localSheetId="20">#REF!</definedName>
    <definedName name="_Cod116" localSheetId="21">#REF!</definedName>
    <definedName name="_Cod116" localSheetId="22">#REF!</definedName>
    <definedName name="_Cod116" localSheetId="23">#REF!</definedName>
    <definedName name="_Cod116">#REF!</definedName>
    <definedName name="_Cod117" localSheetId="8">#REF!</definedName>
    <definedName name="_Cod117" localSheetId="9">#REF!</definedName>
    <definedName name="_Cod117" localSheetId="10">#REF!</definedName>
    <definedName name="_Cod117" localSheetId="11">#REF!</definedName>
    <definedName name="_Cod117" localSheetId="12">#REF!</definedName>
    <definedName name="_Cod117" localSheetId="13">#REF!</definedName>
    <definedName name="_Cod117" localSheetId="14">#REF!</definedName>
    <definedName name="_Cod117" localSheetId="15">#REF!</definedName>
    <definedName name="_Cod117" localSheetId="16">#REF!</definedName>
    <definedName name="_Cod117" localSheetId="17">#REF!</definedName>
    <definedName name="_Cod117" localSheetId="18">#REF!</definedName>
    <definedName name="_Cod117" localSheetId="19">#REF!</definedName>
    <definedName name="_Cod117" localSheetId="20">#REF!</definedName>
    <definedName name="_Cod117" localSheetId="21">#REF!</definedName>
    <definedName name="_Cod117" localSheetId="22">#REF!</definedName>
    <definedName name="_Cod117" localSheetId="23">#REF!</definedName>
    <definedName name="_Cod117">#REF!</definedName>
    <definedName name="_Cod118" localSheetId="8">#REF!</definedName>
    <definedName name="_Cod118" localSheetId="9">#REF!</definedName>
    <definedName name="_Cod118" localSheetId="10">#REF!</definedName>
    <definedName name="_Cod118" localSheetId="11">#REF!</definedName>
    <definedName name="_Cod118" localSheetId="12">#REF!</definedName>
    <definedName name="_Cod118" localSheetId="13">#REF!</definedName>
    <definedName name="_Cod118" localSheetId="14">#REF!</definedName>
    <definedName name="_Cod118" localSheetId="15">#REF!</definedName>
    <definedName name="_Cod118" localSheetId="16">#REF!</definedName>
    <definedName name="_Cod118" localSheetId="17">#REF!</definedName>
    <definedName name="_Cod118" localSheetId="18">#REF!</definedName>
    <definedName name="_Cod118" localSheetId="19">#REF!</definedName>
    <definedName name="_Cod118" localSheetId="20">#REF!</definedName>
    <definedName name="_Cod118" localSheetId="21">#REF!</definedName>
    <definedName name="_Cod118" localSheetId="22">#REF!</definedName>
    <definedName name="_Cod118" localSheetId="23">#REF!</definedName>
    <definedName name="_Cod118">#REF!</definedName>
    <definedName name="_Cod119" localSheetId="8">#REF!</definedName>
    <definedName name="_Cod119" localSheetId="9">#REF!</definedName>
    <definedName name="_Cod119" localSheetId="10">#REF!</definedName>
    <definedName name="_Cod119" localSheetId="11">#REF!</definedName>
    <definedName name="_Cod119" localSheetId="12">#REF!</definedName>
    <definedName name="_Cod119" localSheetId="13">#REF!</definedName>
    <definedName name="_Cod119" localSheetId="14">#REF!</definedName>
    <definedName name="_Cod119" localSheetId="15">#REF!</definedName>
    <definedName name="_Cod119" localSheetId="16">#REF!</definedName>
    <definedName name="_Cod119" localSheetId="17">#REF!</definedName>
    <definedName name="_Cod119" localSheetId="18">#REF!</definedName>
    <definedName name="_Cod119" localSheetId="19">#REF!</definedName>
    <definedName name="_Cod119" localSheetId="20">#REF!</definedName>
    <definedName name="_Cod119" localSheetId="21">#REF!</definedName>
    <definedName name="_Cod119" localSheetId="22">#REF!</definedName>
    <definedName name="_Cod119" localSheetId="23">#REF!</definedName>
    <definedName name="_Cod119">#REF!</definedName>
    <definedName name="_Cod120" localSheetId="8">#REF!</definedName>
    <definedName name="_Cod120" localSheetId="9">#REF!</definedName>
    <definedName name="_Cod120" localSheetId="10">#REF!</definedName>
    <definedName name="_Cod120" localSheetId="11">#REF!</definedName>
    <definedName name="_Cod120" localSheetId="12">#REF!</definedName>
    <definedName name="_Cod120" localSheetId="13">#REF!</definedName>
    <definedName name="_Cod120" localSheetId="14">#REF!</definedName>
    <definedName name="_Cod120" localSheetId="15">#REF!</definedName>
    <definedName name="_Cod120" localSheetId="16">#REF!</definedName>
    <definedName name="_Cod120" localSheetId="17">#REF!</definedName>
    <definedName name="_Cod120" localSheetId="18">#REF!</definedName>
    <definedName name="_Cod120" localSheetId="19">#REF!</definedName>
    <definedName name="_Cod120" localSheetId="20">#REF!</definedName>
    <definedName name="_Cod120" localSheetId="21">#REF!</definedName>
    <definedName name="_Cod120" localSheetId="22">#REF!</definedName>
    <definedName name="_Cod120" localSheetId="23">#REF!</definedName>
    <definedName name="_Cod120">#REF!</definedName>
    <definedName name="_Cod121" localSheetId="8">#REF!</definedName>
    <definedName name="_Cod121" localSheetId="9">#REF!</definedName>
    <definedName name="_Cod121" localSheetId="10">#REF!</definedName>
    <definedName name="_Cod121" localSheetId="11">#REF!</definedName>
    <definedName name="_Cod121" localSheetId="12">#REF!</definedName>
    <definedName name="_Cod121" localSheetId="13">#REF!</definedName>
    <definedName name="_Cod121" localSheetId="14">#REF!</definedName>
    <definedName name="_Cod121" localSheetId="15">#REF!</definedName>
    <definedName name="_Cod121" localSheetId="16">#REF!</definedName>
    <definedName name="_Cod121" localSheetId="17">#REF!</definedName>
    <definedName name="_Cod121" localSheetId="18">#REF!</definedName>
    <definedName name="_Cod121" localSheetId="19">#REF!</definedName>
    <definedName name="_Cod121" localSheetId="20">#REF!</definedName>
    <definedName name="_Cod121" localSheetId="21">#REF!</definedName>
    <definedName name="_Cod121" localSheetId="22">#REF!</definedName>
    <definedName name="_Cod121" localSheetId="23">#REF!</definedName>
    <definedName name="_Cod121">#REF!</definedName>
    <definedName name="_Cod122" localSheetId="8">#REF!</definedName>
    <definedName name="_Cod122" localSheetId="9">#REF!</definedName>
    <definedName name="_Cod122" localSheetId="10">#REF!</definedName>
    <definedName name="_Cod122" localSheetId="11">#REF!</definedName>
    <definedName name="_Cod122" localSheetId="12">#REF!</definedName>
    <definedName name="_Cod122" localSheetId="13">#REF!</definedName>
    <definedName name="_Cod122" localSheetId="14">#REF!</definedName>
    <definedName name="_Cod122" localSheetId="15">#REF!</definedName>
    <definedName name="_Cod122" localSheetId="16">#REF!</definedName>
    <definedName name="_Cod122" localSheetId="17">#REF!</definedName>
    <definedName name="_Cod122" localSheetId="18">#REF!</definedName>
    <definedName name="_Cod122" localSheetId="19">#REF!</definedName>
    <definedName name="_Cod122" localSheetId="20">#REF!</definedName>
    <definedName name="_Cod122" localSheetId="21">#REF!</definedName>
    <definedName name="_Cod122" localSheetId="22">#REF!</definedName>
    <definedName name="_Cod122" localSheetId="23">#REF!</definedName>
    <definedName name="_Cod122">#REF!</definedName>
    <definedName name="_Cod123" localSheetId="8">#REF!</definedName>
    <definedName name="_Cod123" localSheetId="9">#REF!</definedName>
    <definedName name="_Cod123" localSheetId="10">#REF!</definedName>
    <definedName name="_Cod123" localSheetId="11">#REF!</definedName>
    <definedName name="_Cod123" localSheetId="12">#REF!</definedName>
    <definedName name="_Cod123" localSheetId="13">#REF!</definedName>
    <definedName name="_Cod123" localSheetId="14">#REF!</definedName>
    <definedName name="_Cod123" localSheetId="15">#REF!</definedName>
    <definedName name="_Cod123" localSheetId="16">#REF!</definedName>
    <definedName name="_Cod123" localSheetId="17">#REF!</definedName>
    <definedName name="_Cod123" localSheetId="18">#REF!</definedName>
    <definedName name="_Cod123" localSheetId="19">#REF!</definedName>
    <definedName name="_Cod123" localSheetId="20">#REF!</definedName>
    <definedName name="_Cod123" localSheetId="21">#REF!</definedName>
    <definedName name="_Cod123" localSheetId="22">#REF!</definedName>
    <definedName name="_Cod123" localSheetId="23">#REF!</definedName>
    <definedName name="_Cod123">#REF!</definedName>
    <definedName name="_Cod124" localSheetId="8">#REF!</definedName>
    <definedName name="_Cod124" localSheetId="9">#REF!</definedName>
    <definedName name="_Cod124" localSheetId="10">#REF!</definedName>
    <definedName name="_Cod124" localSheetId="11">#REF!</definedName>
    <definedName name="_Cod124" localSheetId="12">#REF!</definedName>
    <definedName name="_Cod124" localSheetId="13">#REF!</definedName>
    <definedName name="_Cod124" localSheetId="14">#REF!</definedName>
    <definedName name="_Cod124" localSheetId="15">#REF!</definedName>
    <definedName name="_Cod124" localSheetId="16">#REF!</definedName>
    <definedName name="_Cod124" localSheetId="17">#REF!</definedName>
    <definedName name="_Cod124" localSheetId="18">#REF!</definedName>
    <definedName name="_Cod124" localSheetId="19">#REF!</definedName>
    <definedName name="_Cod124" localSheetId="20">#REF!</definedName>
    <definedName name="_Cod124" localSheetId="21">#REF!</definedName>
    <definedName name="_Cod124" localSheetId="22">#REF!</definedName>
    <definedName name="_Cod124" localSheetId="23">#REF!</definedName>
    <definedName name="_Cod124">#REF!</definedName>
    <definedName name="_Cod125" localSheetId="8">#REF!</definedName>
    <definedName name="_Cod125" localSheetId="9">#REF!</definedName>
    <definedName name="_Cod125" localSheetId="10">#REF!</definedName>
    <definedName name="_Cod125" localSheetId="11">#REF!</definedName>
    <definedName name="_Cod125" localSheetId="12">#REF!</definedName>
    <definedName name="_Cod125" localSheetId="13">#REF!</definedName>
    <definedName name="_Cod125" localSheetId="14">#REF!</definedName>
    <definedName name="_Cod125" localSheetId="15">#REF!</definedName>
    <definedName name="_Cod125" localSheetId="16">#REF!</definedName>
    <definedName name="_Cod125" localSheetId="17">#REF!</definedName>
    <definedName name="_Cod125" localSheetId="18">#REF!</definedName>
    <definedName name="_Cod125" localSheetId="19">#REF!</definedName>
    <definedName name="_Cod125" localSheetId="20">#REF!</definedName>
    <definedName name="_Cod125" localSheetId="21">#REF!</definedName>
    <definedName name="_Cod125" localSheetId="22">#REF!</definedName>
    <definedName name="_Cod125" localSheetId="23">#REF!</definedName>
    <definedName name="_Cod125">#REF!</definedName>
    <definedName name="_Cod126" localSheetId="8">#REF!</definedName>
    <definedName name="_Cod126" localSheetId="9">#REF!</definedName>
    <definedName name="_Cod126" localSheetId="10">#REF!</definedName>
    <definedName name="_Cod126" localSheetId="11">#REF!</definedName>
    <definedName name="_Cod126" localSheetId="12">#REF!</definedName>
    <definedName name="_Cod126" localSheetId="13">#REF!</definedName>
    <definedName name="_Cod126" localSheetId="14">#REF!</definedName>
    <definedName name="_Cod126" localSheetId="15">#REF!</definedName>
    <definedName name="_Cod126" localSheetId="16">#REF!</definedName>
    <definedName name="_Cod126" localSheetId="17">#REF!</definedName>
    <definedName name="_Cod126" localSheetId="18">#REF!</definedName>
    <definedName name="_Cod126" localSheetId="19">#REF!</definedName>
    <definedName name="_Cod126" localSheetId="20">#REF!</definedName>
    <definedName name="_Cod126" localSheetId="21">#REF!</definedName>
    <definedName name="_Cod126" localSheetId="22">#REF!</definedName>
    <definedName name="_Cod126" localSheetId="23">#REF!</definedName>
    <definedName name="_Cod126">#REF!</definedName>
    <definedName name="_COD127" localSheetId="8">#REF!</definedName>
    <definedName name="_COD127" localSheetId="9">#REF!</definedName>
    <definedName name="_COD127" localSheetId="10">#REF!</definedName>
    <definedName name="_COD127" localSheetId="11">#REF!</definedName>
    <definedName name="_COD127" localSheetId="12">#REF!</definedName>
    <definedName name="_COD127" localSheetId="13">#REF!</definedName>
    <definedName name="_COD127" localSheetId="14">#REF!</definedName>
    <definedName name="_COD127" localSheetId="15">#REF!</definedName>
    <definedName name="_COD127" localSheetId="16">#REF!</definedName>
    <definedName name="_COD127" localSheetId="17">#REF!</definedName>
    <definedName name="_COD127" localSheetId="18">#REF!</definedName>
    <definedName name="_COD127" localSheetId="19">#REF!</definedName>
    <definedName name="_COD127" localSheetId="20">#REF!</definedName>
    <definedName name="_COD127" localSheetId="21">#REF!</definedName>
    <definedName name="_COD127" localSheetId="22">#REF!</definedName>
    <definedName name="_COD127" localSheetId="23">#REF!</definedName>
    <definedName name="_COD127">#REF!</definedName>
    <definedName name="_cod128" localSheetId="8">#REF!</definedName>
    <definedName name="_cod128" localSheetId="9">#REF!</definedName>
    <definedName name="_cod128" localSheetId="10">#REF!</definedName>
    <definedName name="_cod128" localSheetId="11">#REF!</definedName>
    <definedName name="_cod128" localSheetId="12">#REF!</definedName>
    <definedName name="_cod128" localSheetId="13">#REF!</definedName>
    <definedName name="_cod128" localSheetId="14">#REF!</definedName>
    <definedName name="_cod128" localSheetId="15">#REF!</definedName>
    <definedName name="_cod128" localSheetId="16">#REF!</definedName>
    <definedName name="_cod128" localSheetId="17">#REF!</definedName>
    <definedName name="_cod128" localSheetId="18">#REF!</definedName>
    <definedName name="_cod128" localSheetId="19">#REF!</definedName>
    <definedName name="_cod128" localSheetId="20">#REF!</definedName>
    <definedName name="_cod128" localSheetId="21">#REF!</definedName>
    <definedName name="_cod128" localSheetId="22">#REF!</definedName>
    <definedName name="_cod128" localSheetId="23">#REF!</definedName>
    <definedName name="_cod128">#REF!</definedName>
    <definedName name="_cod129" localSheetId="8">#REF!</definedName>
    <definedName name="_cod129" localSheetId="9">#REF!</definedName>
    <definedName name="_cod129" localSheetId="10">#REF!</definedName>
    <definedName name="_cod129" localSheetId="11">#REF!</definedName>
    <definedName name="_cod129" localSheetId="12">#REF!</definedName>
    <definedName name="_cod129" localSheetId="13">#REF!</definedName>
    <definedName name="_cod129" localSheetId="14">#REF!</definedName>
    <definedName name="_cod129" localSheetId="15">#REF!</definedName>
    <definedName name="_cod129" localSheetId="16">#REF!</definedName>
    <definedName name="_cod129" localSheetId="17">#REF!</definedName>
    <definedName name="_cod129" localSheetId="18">#REF!</definedName>
    <definedName name="_cod129" localSheetId="19">#REF!</definedName>
    <definedName name="_cod129" localSheetId="20">#REF!</definedName>
    <definedName name="_cod129" localSheetId="21">#REF!</definedName>
    <definedName name="_cod129" localSheetId="22">#REF!</definedName>
    <definedName name="_cod129" localSheetId="23">#REF!</definedName>
    <definedName name="_cod129">#REF!</definedName>
    <definedName name="_cod130" localSheetId="8">#REF!</definedName>
    <definedName name="_cod130" localSheetId="9">#REF!</definedName>
    <definedName name="_cod130" localSheetId="10">#REF!</definedName>
    <definedName name="_cod130" localSheetId="11">#REF!</definedName>
    <definedName name="_cod130" localSheetId="12">#REF!</definedName>
    <definedName name="_cod130" localSheetId="13">#REF!</definedName>
    <definedName name="_cod130" localSheetId="14">#REF!</definedName>
    <definedName name="_cod130" localSheetId="15">#REF!</definedName>
    <definedName name="_cod130" localSheetId="16">#REF!</definedName>
    <definedName name="_cod130" localSheetId="17">#REF!</definedName>
    <definedName name="_cod130" localSheetId="18">#REF!</definedName>
    <definedName name="_cod130" localSheetId="19">#REF!</definedName>
    <definedName name="_cod130" localSheetId="20">#REF!</definedName>
    <definedName name="_cod130" localSheetId="21">#REF!</definedName>
    <definedName name="_cod130" localSheetId="22">#REF!</definedName>
    <definedName name="_cod130" localSheetId="23">#REF!</definedName>
    <definedName name="_cod130">#REF!</definedName>
    <definedName name="_cod131" localSheetId="8">#REF!</definedName>
    <definedName name="_cod131" localSheetId="9">#REF!</definedName>
    <definedName name="_cod131" localSheetId="10">#REF!</definedName>
    <definedName name="_cod131" localSheetId="11">#REF!</definedName>
    <definedName name="_cod131" localSheetId="12">#REF!</definedName>
    <definedName name="_cod131" localSheetId="13">#REF!</definedName>
    <definedName name="_cod131" localSheetId="14">#REF!</definedName>
    <definedName name="_cod131" localSheetId="15">#REF!</definedName>
    <definedName name="_cod131" localSheetId="16">#REF!</definedName>
    <definedName name="_cod131" localSheetId="17">#REF!</definedName>
    <definedName name="_cod131" localSheetId="18">#REF!</definedName>
    <definedName name="_cod131" localSheetId="19">#REF!</definedName>
    <definedName name="_cod131" localSheetId="20">#REF!</definedName>
    <definedName name="_cod131" localSheetId="21">#REF!</definedName>
    <definedName name="_cod131" localSheetId="22">#REF!</definedName>
    <definedName name="_cod131" localSheetId="23">#REF!</definedName>
    <definedName name="_cod131">#REF!</definedName>
    <definedName name="_cod132" localSheetId="8">#REF!</definedName>
    <definedName name="_cod132" localSheetId="9">#REF!</definedName>
    <definedName name="_cod132" localSheetId="10">#REF!</definedName>
    <definedName name="_cod132" localSheetId="11">#REF!</definedName>
    <definedName name="_cod132" localSheetId="12">#REF!</definedName>
    <definedName name="_cod132" localSheetId="13">#REF!</definedName>
    <definedName name="_cod132" localSheetId="14">#REF!</definedName>
    <definedName name="_cod132" localSheetId="15">#REF!</definedName>
    <definedName name="_cod132" localSheetId="16">#REF!</definedName>
    <definedName name="_cod132" localSheetId="17">#REF!</definedName>
    <definedName name="_cod132" localSheetId="18">#REF!</definedName>
    <definedName name="_cod132" localSheetId="19">#REF!</definedName>
    <definedName name="_cod132" localSheetId="20">#REF!</definedName>
    <definedName name="_cod132" localSheetId="21">#REF!</definedName>
    <definedName name="_cod132" localSheetId="22">#REF!</definedName>
    <definedName name="_cod132" localSheetId="23">#REF!</definedName>
    <definedName name="_cod132">#REF!</definedName>
    <definedName name="_cod133" localSheetId="8">#REF!</definedName>
    <definedName name="_cod133" localSheetId="9">#REF!</definedName>
    <definedName name="_cod133" localSheetId="10">#REF!</definedName>
    <definedName name="_cod133" localSheetId="11">#REF!</definedName>
    <definedName name="_cod133" localSheetId="12">#REF!</definedName>
    <definedName name="_cod133" localSheetId="13">#REF!</definedName>
    <definedName name="_cod133" localSheetId="14">#REF!</definedName>
    <definedName name="_cod133" localSheetId="15">#REF!</definedName>
    <definedName name="_cod133" localSheetId="16">#REF!</definedName>
    <definedName name="_cod133" localSheetId="17">#REF!</definedName>
    <definedName name="_cod133" localSheetId="18">#REF!</definedName>
    <definedName name="_cod133" localSheetId="19">#REF!</definedName>
    <definedName name="_cod133" localSheetId="20">#REF!</definedName>
    <definedName name="_cod133" localSheetId="21">#REF!</definedName>
    <definedName name="_cod133" localSheetId="22">#REF!</definedName>
    <definedName name="_cod133" localSheetId="23">#REF!</definedName>
    <definedName name="_cod133">#REF!</definedName>
    <definedName name="_cod134" localSheetId="8">#REF!</definedName>
    <definedName name="_cod134" localSheetId="9">#REF!</definedName>
    <definedName name="_cod134" localSheetId="10">#REF!</definedName>
    <definedName name="_cod134" localSheetId="11">#REF!</definedName>
    <definedName name="_cod134" localSheetId="12">#REF!</definedName>
    <definedName name="_cod134" localSheetId="13">#REF!</definedName>
    <definedName name="_cod134" localSheetId="14">#REF!</definedName>
    <definedName name="_cod134" localSheetId="15">#REF!</definedName>
    <definedName name="_cod134" localSheetId="16">#REF!</definedName>
    <definedName name="_cod134" localSheetId="17">#REF!</definedName>
    <definedName name="_cod134" localSheetId="18">#REF!</definedName>
    <definedName name="_cod134" localSheetId="19">#REF!</definedName>
    <definedName name="_cod134" localSheetId="20">#REF!</definedName>
    <definedName name="_cod134" localSheetId="21">#REF!</definedName>
    <definedName name="_cod134" localSheetId="22">#REF!</definedName>
    <definedName name="_cod134" localSheetId="23">#REF!</definedName>
    <definedName name="_cod134">#REF!</definedName>
    <definedName name="_cod135" localSheetId="8">#REF!</definedName>
    <definedName name="_cod135" localSheetId="9">#REF!</definedName>
    <definedName name="_cod135" localSheetId="10">#REF!</definedName>
    <definedName name="_cod135" localSheetId="11">#REF!</definedName>
    <definedName name="_cod135" localSheetId="12">#REF!</definedName>
    <definedName name="_cod135" localSheetId="13">#REF!</definedName>
    <definedName name="_cod135" localSheetId="14">#REF!</definedName>
    <definedName name="_cod135" localSheetId="15">#REF!</definedName>
    <definedName name="_cod135" localSheetId="16">#REF!</definedName>
    <definedName name="_cod135" localSheetId="17">#REF!</definedName>
    <definedName name="_cod135" localSheetId="18">#REF!</definedName>
    <definedName name="_cod135" localSheetId="19">#REF!</definedName>
    <definedName name="_cod135" localSheetId="20">#REF!</definedName>
    <definedName name="_cod135" localSheetId="21">#REF!</definedName>
    <definedName name="_cod135" localSheetId="22">#REF!</definedName>
    <definedName name="_cod135" localSheetId="23">#REF!</definedName>
    <definedName name="_cod135">#REF!</definedName>
    <definedName name="_cod136" localSheetId="8">#REF!</definedName>
    <definedName name="_cod136" localSheetId="9">#REF!</definedName>
    <definedName name="_cod136" localSheetId="10">#REF!</definedName>
    <definedName name="_cod136" localSheetId="11">#REF!</definedName>
    <definedName name="_cod136" localSheetId="12">#REF!</definedName>
    <definedName name="_cod136" localSheetId="13">#REF!</definedName>
    <definedName name="_cod136" localSheetId="14">#REF!</definedName>
    <definedName name="_cod136" localSheetId="15">#REF!</definedName>
    <definedName name="_cod136" localSheetId="16">#REF!</definedName>
    <definedName name="_cod136" localSheetId="17">#REF!</definedName>
    <definedName name="_cod136" localSheetId="18">#REF!</definedName>
    <definedName name="_cod136" localSheetId="19">#REF!</definedName>
    <definedName name="_cod136" localSheetId="20">#REF!</definedName>
    <definedName name="_cod136" localSheetId="21">#REF!</definedName>
    <definedName name="_cod136" localSheetId="22">#REF!</definedName>
    <definedName name="_cod136" localSheetId="23">#REF!</definedName>
    <definedName name="_cod136">#REF!</definedName>
    <definedName name="_cod137" localSheetId="8">#REF!</definedName>
    <definedName name="_cod137" localSheetId="9">#REF!</definedName>
    <definedName name="_cod137" localSheetId="10">#REF!</definedName>
    <definedName name="_cod137" localSheetId="11">#REF!</definedName>
    <definedName name="_cod137" localSheetId="12">#REF!</definedName>
    <definedName name="_cod137" localSheetId="13">#REF!</definedName>
    <definedName name="_cod137" localSheetId="14">#REF!</definedName>
    <definedName name="_cod137" localSheetId="15">#REF!</definedName>
    <definedName name="_cod137" localSheetId="16">#REF!</definedName>
    <definedName name="_cod137" localSheetId="17">#REF!</definedName>
    <definedName name="_cod137" localSheetId="18">#REF!</definedName>
    <definedName name="_cod137" localSheetId="19">#REF!</definedName>
    <definedName name="_cod137" localSheetId="20">#REF!</definedName>
    <definedName name="_cod137" localSheetId="21">#REF!</definedName>
    <definedName name="_cod137" localSheetId="22">#REF!</definedName>
    <definedName name="_cod137" localSheetId="23">#REF!</definedName>
    <definedName name="_cod137">#REF!</definedName>
    <definedName name="_cod138" localSheetId="8">#REF!</definedName>
    <definedName name="_cod138" localSheetId="9">#REF!</definedName>
    <definedName name="_cod138" localSheetId="10">#REF!</definedName>
    <definedName name="_cod138" localSheetId="11">#REF!</definedName>
    <definedName name="_cod138" localSheetId="12">#REF!</definedName>
    <definedName name="_cod138" localSheetId="13">#REF!</definedName>
    <definedName name="_cod138" localSheetId="14">#REF!</definedName>
    <definedName name="_cod138" localSheetId="15">#REF!</definedName>
    <definedName name="_cod138" localSheetId="16">#REF!</definedName>
    <definedName name="_cod138" localSheetId="17">#REF!</definedName>
    <definedName name="_cod138" localSheetId="18">#REF!</definedName>
    <definedName name="_cod138" localSheetId="19">#REF!</definedName>
    <definedName name="_cod138" localSheetId="20">#REF!</definedName>
    <definedName name="_cod138" localSheetId="21">#REF!</definedName>
    <definedName name="_cod138" localSheetId="22">#REF!</definedName>
    <definedName name="_cod138" localSheetId="23">#REF!</definedName>
    <definedName name="_cod138">#REF!</definedName>
    <definedName name="_cod139" localSheetId="8">#REF!</definedName>
    <definedName name="_cod139" localSheetId="9">#REF!</definedName>
    <definedName name="_cod139" localSheetId="10">#REF!</definedName>
    <definedName name="_cod139" localSheetId="11">#REF!</definedName>
    <definedName name="_cod139" localSheetId="12">#REF!</definedName>
    <definedName name="_cod139" localSheetId="13">#REF!</definedName>
    <definedName name="_cod139" localSheetId="14">#REF!</definedName>
    <definedName name="_cod139" localSheetId="15">#REF!</definedName>
    <definedName name="_cod139" localSheetId="16">#REF!</definedName>
    <definedName name="_cod139" localSheetId="17">#REF!</definedName>
    <definedName name="_cod139" localSheetId="18">#REF!</definedName>
    <definedName name="_cod139" localSheetId="19">#REF!</definedName>
    <definedName name="_cod139" localSheetId="20">#REF!</definedName>
    <definedName name="_cod139" localSheetId="21">#REF!</definedName>
    <definedName name="_cod139" localSheetId="22">#REF!</definedName>
    <definedName name="_cod139" localSheetId="23">#REF!</definedName>
    <definedName name="_cod139">#REF!</definedName>
    <definedName name="_cod140" localSheetId="8">#REF!</definedName>
    <definedName name="_cod140" localSheetId="9">#REF!</definedName>
    <definedName name="_cod140" localSheetId="10">#REF!</definedName>
    <definedName name="_cod140" localSheetId="11">#REF!</definedName>
    <definedName name="_cod140" localSheetId="12">#REF!</definedName>
    <definedName name="_cod140" localSheetId="13">#REF!</definedName>
    <definedName name="_cod140" localSheetId="14">#REF!</definedName>
    <definedName name="_cod140" localSheetId="15">#REF!</definedName>
    <definedName name="_cod140" localSheetId="16">#REF!</definedName>
    <definedName name="_cod140" localSheetId="17">#REF!</definedName>
    <definedName name="_cod140" localSheetId="18">#REF!</definedName>
    <definedName name="_cod140" localSheetId="19">#REF!</definedName>
    <definedName name="_cod140" localSheetId="20">#REF!</definedName>
    <definedName name="_cod140" localSheetId="21">#REF!</definedName>
    <definedName name="_cod140" localSheetId="22">#REF!</definedName>
    <definedName name="_cod140" localSheetId="23">#REF!</definedName>
    <definedName name="_cod140">#REF!</definedName>
    <definedName name="_cod141" localSheetId="8">#REF!</definedName>
    <definedName name="_cod141" localSheetId="9">#REF!</definedName>
    <definedName name="_cod141" localSheetId="10">#REF!</definedName>
    <definedName name="_cod141" localSheetId="11">#REF!</definedName>
    <definedName name="_cod141" localSheetId="12">#REF!</definedName>
    <definedName name="_cod141" localSheetId="13">#REF!</definedName>
    <definedName name="_cod141" localSheetId="14">#REF!</definedName>
    <definedName name="_cod141" localSheetId="15">#REF!</definedName>
    <definedName name="_cod141" localSheetId="16">#REF!</definedName>
    <definedName name="_cod141" localSheetId="17">#REF!</definedName>
    <definedName name="_cod141" localSheetId="18">#REF!</definedName>
    <definedName name="_cod141" localSheetId="19">#REF!</definedName>
    <definedName name="_cod141" localSheetId="20">#REF!</definedName>
    <definedName name="_cod141" localSheetId="21">#REF!</definedName>
    <definedName name="_cod141" localSheetId="22">#REF!</definedName>
    <definedName name="_cod141" localSheetId="23">#REF!</definedName>
    <definedName name="_cod141">#REF!</definedName>
    <definedName name="_cod142" localSheetId="8">#REF!</definedName>
    <definedName name="_cod142" localSheetId="9">#REF!</definedName>
    <definedName name="_cod142" localSheetId="10">#REF!</definedName>
    <definedName name="_cod142" localSheetId="11">#REF!</definedName>
    <definedName name="_cod142" localSheetId="12">#REF!</definedName>
    <definedName name="_cod142" localSheetId="13">#REF!</definedName>
    <definedName name="_cod142" localSheetId="14">#REF!</definedName>
    <definedName name="_cod142" localSheetId="15">#REF!</definedName>
    <definedName name="_cod142" localSheetId="16">#REF!</definedName>
    <definedName name="_cod142" localSheetId="17">#REF!</definedName>
    <definedName name="_cod142" localSheetId="18">#REF!</definedName>
    <definedName name="_cod142" localSheetId="19">#REF!</definedName>
    <definedName name="_cod142" localSheetId="20">#REF!</definedName>
    <definedName name="_cod142" localSheetId="21">#REF!</definedName>
    <definedName name="_cod142" localSheetId="22">#REF!</definedName>
    <definedName name="_cod142" localSheetId="23">#REF!</definedName>
    <definedName name="_cod142">#REF!</definedName>
    <definedName name="_cod143" localSheetId="8">#REF!</definedName>
    <definedName name="_cod143" localSheetId="9">#REF!</definedName>
    <definedName name="_cod143" localSheetId="10">#REF!</definedName>
    <definedName name="_cod143" localSheetId="11">#REF!</definedName>
    <definedName name="_cod143" localSheetId="12">#REF!</definedName>
    <definedName name="_cod143" localSheetId="13">#REF!</definedName>
    <definedName name="_cod143" localSheetId="14">#REF!</definedName>
    <definedName name="_cod143" localSheetId="15">#REF!</definedName>
    <definedName name="_cod143" localSheetId="16">#REF!</definedName>
    <definedName name="_cod143" localSheetId="17">#REF!</definedName>
    <definedName name="_cod143" localSheetId="18">#REF!</definedName>
    <definedName name="_cod143" localSheetId="19">#REF!</definedName>
    <definedName name="_cod143" localSheetId="20">#REF!</definedName>
    <definedName name="_cod143" localSheetId="21">#REF!</definedName>
    <definedName name="_cod143" localSheetId="22">#REF!</definedName>
    <definedName name="_cod143" localSheetId="23">#REF!</definedName>
    <definedName name="_cod143">#REF!</definedName>
    <definedName name="_cod144" localSheetId="8">#REF!</definedName>
    <definedName name="_cod144" localSheetId="9">#REF!</definedName>
    <definedName name="_cod144" localSheetId="10">#REF!</definedName>
    <definedName name="_cod144" localSheetId="11">#REF!</definedName>
    <definedName name="_cod144" localSheetId="12">#REF!</definedName>
    <definedName name="_cod144" localSheetId="13">#REF!</definedName>
    <definedName name="_cod144" localSheetId="14">#REF!</definedName>
    <definedName name="_cod144" localSheetId="15">#REF!</definedName>
    <definedName name="_cod144" localSheetId="16">#REF!</definedName>
    <definedName name="_cod144" localSheetId="17">#REF!</definedName>
    <definedName name="_cod144" localSheetId="18">#REF!</definedName>
    <definedName name="_cod144" localSheetId="19">#REF!</definedName>
    <definedName name="_cod144" localSheetId="20">#REF!</definedName>
    <definedName name="_cod144" localSheetId="21">#REF!</definedName>
    <definedName name="_cod144" localSheetId="22">#REF!</definedName>
    <definedName name="_cod144" localSheetId="23">#REF!</definedName>
    <definedName name="_cod144">#REF!</definedName>
    <definedName name="_COD145" localSheetId="8">#REF!</definedName>
    <definedName name="_COD145" localSheetId="9">#REF!</definedName>
    <definedName name="_COD145" localSheetId="10">#REF!</definedName>
    <definedName name="_COD145" localSheetId="11">#REF!</definedName>
    <definedName name="_COD145" localSheetId="12">#REF!</definedName>
    <definedName name="_COD145" localSheetId="13">#REF!</definedName>
    <definedName name="_COD145" localSheetId="14">#REF!</definedName>
    <definedName name="_COD145" localSheetId="15">#REF!</definedName>
    <definedName name="_COD145" localSheetId="16">#REF!</definedName>
    <definedName name="_COD145" localSheetId="17">#REF!</definedName>
    <definedName name="_COD145" localSheetId="18">#REF!</definedName>
    <definedName name="_COD145" localSheetId="19">#REF!</definedName>
    <definedName name="_COD145" localSheetId="20">#REF!</definedName>
    <definedName name="_COD145" localSheetId="21">#REF!</definedName>
    <definedName name="_COD145" localSheetId="22">#REF!</definedName>
    <definedName name="_COD145" localSheetId="23">#REF!</definedName>
    <definedName name="_COD145">#REF!</definedName>
    <definedName name="_COD146" localSheetId="8">#REF!</definedName>
    <definedName name="_COD146" localSheetId="9">#REF!</definedName>
    <definedName name="_COD146" localSheetId="10">#REF!</definedName>
    <definedName name="_COD146" localSheetId="11">#REF!</definedName>
    <definedName name="_COD146" localSheetId="12">#REF!</definedName>
    <definedName name="_COD146" localSheetId="13">#REF!</definedName>
    <definedName name="_COD146" localSheetId="14">#REF!</definedName>
    <definedName name="_COD146" localSheetId="15">#REF!</definedName>
    <definedName name="_COD146" localSheetId="16">#REF!</definedName>
    <definedName name="_COD146" localSheetId="17">#REF!</definedName>
    <definedName name="_COD146" localSheetId="18">#REF!</definedName>
    <definedName name="_COD146" localSheetId="19">#REF!</definedName>
    <definedName name="_COD146" localSheetId="20">#REF!</definedName>
    <definedName name="_COD146" localSheetId="21">#REF!</definedName>
    <definedName name="_COD146" localSheetId="22">#REF!</definedName>
    <definedName name="_COD146" localSheetId="23">#REF!</definedName>
    <definedName name="_COD146">#REF!</definedName>
    <definedName name="_cod147" localSheetId="8">#REF!</definedName>
    <definedName name="_cod147" localSheetId="9">#REF!</definedName>
    <definedName name="_cod147" localSheetId="10">#REF!</definedName>
    <definedName name="_cod147" localSheetId="11">#REF!</definedName>
    <definedName name="_cod147" localSheetId="12">#REF!</definedName>
    <definedName name="_cod147" localSheetId="13">#REF!</definedName>
    <definedName name="_cod147" localSheetId="14">#REF!</definedName>
    <definedName name="_cod147" localSheetId="15">#REF!</definedName>
    <definedName name="_cod147" localSheetId="16">#REF!</definedName>
    <definedName name="_cod147" localSheetId="17">#REF!</definedName>
    <definedName name="_cod147" localSheetId="18">#REF!</definedName>
    <definedName name="_cod147" localSheetId="19">#REF!</definedName>
    <definedName name="_cod147" localSheetId="20">#REF!</definedName>
    <definedName name="_cod147" localSheetId="21">#REF!</definedName>
    <definedName name="_cod147" localSheetId="22">#REF!</definedName>
    <definedName name="_cod147" localSheetId="23">#REF!</definedName>
    <definedName name="_cod147">#REF!</definedName>
    <definedName name="_cod148" localSheetId="8">#REF!</definedName>
    <definedName name="_cod148" localSheetId="9">#REF!</definedName>
    <definedName name="_cod148" localSheetId="10">#REF!</definedName>
    <definedName name="_cod148" localSheetId="11">#REF!</definedName>
    <definedName name="_cod148" localSheetId="12">#REF!</definedName>
    <definedName name="_cod148" localSheetId="13">#REF!</definedName>
    <definedName name="_cod148" localSheetId="14">#REF!</definedName>
    <definedName name="_cod148" localSheetId="15">#REF!</definedName>
    <definedName name="_cod148" localSheetId="16">#REF!</definedName>
    <definedName name="_cod148" localSheetId="17">#REF!</definedName>
    <definedName name="_cod148" localSheetId="18">#REF!</definedName>
    <definedName name="_cod148" localSheetId="19">#REF!</definedName>
    <definedName name="_cod148" localSheetId="20">#REF!</definedName>
    <definedName name="_cod148" localSheetId="21">#REF!</definedName>
    <definedName name="_cod148" localSheetId="22">#REF!</definedName>
    <definedName name="_cod148" localSheetId="23">#REF!</definedName>
    <definedName name="_cod148">#REF!</definedName>
    <definedName name="_cod149" localSheetId="8">#REF!</definedName>
    <definedName name="_cod149" localSheetId="9">#REF!</definedName>
    <definedName name="_cod149" localSheetId="10">#REF!</definedName>
    <definedName name="_cod149" localSheetId="11">#REF!</definedName>
    <definedName name="_cod149" localSheetId="12">#REF!</definedName>
    <definedName name="_cod149" localSheetId="13">#REF!</definedName>
    <definedName name="_cod149" localSheetId="14">#REF!</definedName>
    <definedName name="_cod149" localSheetId="15">#REF!</definedName>
    <definedName name="_cod149" localSheetId="16">#REF!</definedName>
    <definedName name="_cod149" localSheetId="17">#REF!</definedName>
    <definedName name="_cod149" localSheetId="18">#REF!</definedName>
    <definedName name="_cod149" localSheetId="19">#REF!</definedName>
    <definedName name="_cod149" localSheetId="20">#REF!</definedName>
    <definedName name="_cod149" localSheetId="21">#REF!</definedName>
    <definedName name="_cod149" localSheetId="22">#REF!</definedName>
    <definedName name="_cod149" localSheetId="23">#REF!</definedName>
    <definedName name="_cod149">#REF!</definedName>
    <definedName name="_cod150" localSheetId="8">#REF!</definedName>
    <definedName name="_cod150" localSheetId="9">#REF!</definedName>
    <definedName name="_cod150" localSheetId="10">#REF!</definedName>
    <definedName name="_cod150" localSheetId="11">#REF!</definedName>
    <definedName name="_cod150" localSheetId="12">#REF!</definedName>
    <definedName name="_cod150" localSheetId="13">#REF!</definedName>
    <definedName name="_cod150" localSheetId="14">#REF!</definedName>
    <definedName name="_cod150" localSheetId="15">#REF!</definedName>
    <definedName name="_cod150" localSheetId="16">#REF!</definedName>
    <definedName name="_cod150" localSheetId="17">#REF!</definedName>
    <definedName name="_cod150" localSheetId="18">#REF!</definedName>
    <definedName name="_cod150" localSheetId="19">#REF!</definedName>
    <definedName name="_cod150" localSheetId="20">#REF!</definedName>
    <definedName name="_cod150" localSheetId="21">#REF!</definedName>
    <definedName name="_cod150" localSheetId="22">#REF!</definedName>
    <definedName name="_cod150" localSheetId="23">#REF!</definedName>
    <definedName name="_cod150">#REF!</definedName>
    <definedName name="_cod151" localSheetId="8">#REF!</definedName>
    <definedName name="_cod151" localSheetId="9">#REF!</definedName>
    <definedName name="_cod151" localSheetId="10">#REF!</definedName>
    <definedName name="_cod151" localSheetId="11">#REF!</definedName>
    <definedName name="_cod151" localSheetId="12">#REF!</definedName>
    <definedName name="_cod151" localSheetId="13">#REF!</definedName>
    <definedName name="_cod151" localSheetId="14">#REF!</definedName>
    <definedName name="_cod151" localSheetId="15">#REF!</definedName>
    <definedName name="_cod151" localSheetId="16">#REF!</definedName>
    <definedName name="_cod151" localSheetId="17">#REF!</definedName>
    <definedName name="_cod151" localSheetId="18">#REF!</definedName>
    <definedName name="_cod151" localSheetId="19">#REF!</definedName>
    <definedName name="_cod151" localSheetId="20">#REF!</definedName>
    <definedName name="_cod151" localSheetId="21">#REF!</definedName>
    <definedName name="_cod151" localSheetId="22">#REF!</definedName>
    <definedName name="_cod151" localSheetId="23">#REF!</definedName>
    <definedName name="_cod151">#REF!</definedName>
    <definedName name="_DES1" localSheetId="8">#REF!</definedName>
    <definedName name="_DES1" localSheetId="9">#REF!</definedName>
    <definedName name="_DES1" localSheetId="10">#REF!</definedName>
    <definedName name="_DES1" localSheetId="11">#REF!</definedName>
    <definedName name="_DES1" localSheetId="12">#REF!</definedName>
    <definedName name="_DES1" localSheetId="13">#REF!</definedName>
    <definedName name="_DES1" localSheetId="14">#REF!</definedName>
    <definedName name="_DES1" localSheetId="15">#REF!</definedName>
    <definedName name="_DES1" localSheetId="16">#REF!</definedName>
    <definedName name="_DES1" localSheetId="17">#REF!</definedName>
    <definedName name="_DES1" localSheetId="18">#REF!</definedName>
    <definedName name="_DES1" localSheetId="19">#REF!</definedName>
    <definedName name="_DES1" localSheetId="20">#REF!</definedName>
    <definedName name="_DES1" localSheetId="21">#REF!</definedName>
    <definedName name="_DES1" localSheetId="22">#REF!</definedName>
    <definedName name="_DES1" localSheetId="23">#REF!</definedName>
    <definedName name="_DES1">#REF!</definedName>
    <definedName name="_DES2" localSheetId="8">#REF!</definedName>
    <definedName name="_DES2" localSheetId="9">#REF!</definedName>
    <definedName name="_DES2" localSheetId="10">#REF!</definedName>
    <definedName name="_DES2" localSheetId="11">#REF!</definedName>
    <definedName name="_DES2" localSheetId="12">#REF!</definedName>
    <definedName name="_DES2" localSheetId="13">#REF!</definedName>
    <definedName name="_DES2" localSheetId="14">#REF!</definedName>
    <definedName name="_DES2" localSheetId="15">#REF!</definedName>
    <definedName name="_DES2" localSheetId="16">#REF!</definedName>
    <definedName name="_DES2" localSheetId="17">#REF!</definedName>
    <definedName name="_DES2" localSheetId="18">#REF!</definedName>
    <definedName name="_DES2" localSheetId="19">#REF!</definedName>
    <definedName name="_DES2" localSheetId="20">#REF!</definedName>
    <definedName name="_DES2" localSheetId="21">#REF!</definedName>
    <definedName name="_DES2" localSheetId="22">#REF!</definedName>
    <definedName name="_DES2" localSheetId="23">#REF!</definedName>
    <definedName name="_DES2">#REF!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hidden="1">#REF!</definedName>
    <definedName name="_xlnm._FilterDatabase" localSheetId="2" hidden="1">'Cotización Termales'!$A$5:$G$643</definedName>
    <definedName name="_xlnm._FilterDatabase" localSheetId="7" hidden="1">'PRESUPUESTO SEÑALIZACIÓN'!$A$5:$G$14</definedName>
    <definedName name="_xlnm._FilterDatabase" localSheetId="3" hidden="1">'PRESUPUESTO V1'!$A$5:$G$402</definedName>
    <definedName name="_xlnm._FilterDatabase" localSheetId="4" hidden="1">'PRESUPUESTO V2'!$A$5:$F$130</definedName>
    <definedName name="_xlnm._FilterDatabase" localSheetId="6" hidden="1">'PRESUPUESTO V3'!$A$5:$H$114</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hidden="1">{"TAB1",#N/A,TRUE,"GENERAL";"TAB2",#N/A,TRUE,"GENERAL";"TAB3",#N/A,TRUE,"GENERAL";"TAB4",#N/A,TRUE,"GENERAL";"TAB5",#N/A,TRUE,"GENERAL"}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hidden="1">{"via1",#N/A,TRUE,"general";"via2",#N/A,TRUE,"general";"via3",#N/A,TRUE,"general"}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hidden="1">{"TAB1",#N/A,TRUE,"GENERAL";"TAB2",#N/A,TRUE,"GENERAL";"TAB3",#N/A,TRUE,"GENERAL";"TAB4",#N/A,TRUE,"GENERAL";"TAB5",#N/A,TRUE,"GENERAL"}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hidden="1">{"via1",#N/A,TRUE,"general";"via2",#N/A,TRUE,"general";"via3",#N/A,TRUE,"general"}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hidden="1">{"TAB1",#N/A,TRUE,"GENERAL";"TAB2",#N/A,TRUE,"GENERAL";"TAB3",#N/A,TRUE,"GENERAL";"TAB4",#N/A,TRUE,"GENERAL";"TAB5",#N/A,TRUE,"GENERAL"}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hidden="1">{"via1",#N/A,TRUE,"general";"via2",#N/A,TRUE,"general";"via3",#N/A,TRUE,"general"}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hidden="1">{"TAB1",#N/A,TRUE,"GENERAL";"TAB2",#N/A,TRUE,"GENERAL";"TAB3",#N/A,TRUE,"GENERAL";"TAB4",#N/A,TRUE,"GENERAL";"TAB5",#N/A,TRUE,"GENERAL"}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hidden="1">{"via1",#N/A,TRUE,"general";"via2",#N/A,TRUE,"general";"via3",#N/A,TRUE,"general"}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hidden="1">{"TAB1",#N/A,TRUE,"GENERAL";"TAB2",#N/A,TRUE,"GENERAL";"TAB3",#N/A,TRUE,"GENERAL";"TAB4",#N/A,TRUE,"GENERAL";"TAB5",#N/A,TRUE,"GENERAL"}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hidden="1">{"via1",#N/A,TRUE,"general";"via2",#N/A,TRUE,"general";"via3",#N/A,TRUE,"general"}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hidden="1">{"TAB1",#N/A,TRUE,"GENERAL";"TAB2",#N/A,TRUE,"GENERAL";"TAB3",#N/A,TRUE,"GENERAL";"TAB4",#N/A,TRUE,"GENERAL";"TAB5",#N/A,TRUE,"GENERAL"}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hidden="1">{"via1",#N/A,TRUE,"general";"via2",#N/A,TRUE,"general";"via3",#N/A,TRUE,"general"}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hidden="1">{"TAB1",#N/A,TRUE,"GENERAL";"TAB2",#N/A,TRUE,"GENERAL";"TAB3",#N/A,TRUE,"GENERAL";"TAB4",#N/A,TRUE,"GENERAL";"TAB5",#N/A,TRUE,"GENERAL"}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hidden="1">{"via1",#N/A,TRUE,"general";"via2",#N/A,TRUE,"general";"via3",#N/A,TRUE,"general"}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hidden="1">{"TAB1",#N/A,TRUE,"GENERAL";"TAB2",#N/A,TRUE,"GENERAL";"TAB3",#N/A,TRUE,"GENERAL";"TAB4",#N/A,TRUE,"GENERAL";"TAB5",#N/A,TRUE,"GENERAL"}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hidden="1">{"via1",#N/A,TRUE,"general";"via2",#N/A,TRUE,"general";"via3",#N/A,TRUE,"general"}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hidden="1">{"TAB1",#N/A,TRUE,"GENERAL";"TAB2",#N/A,TRUE,"GENERAL";"TAB3",#N/A,TRUE,"GENERAL";"TAB4",#N/A,TRUE,"GENERAL";"TAB5",#N/A,TRUE,"GENERAL"}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hidden="1">{"via1",#N/A,TRUE,"general";"via2",#N/A,TRUE,"general";"via3",#N/A,TRUE,"general"}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hidden="1">{"TAB1",#N/A,TRUE,"GENERAL";"TAB2",#N/A,TRUE,"GENERAL";"TAB3",#N/A,TRUE,"GENERAL";"TAB4",#N/A,TRUE,"GENERAL";"TAB5",#N/A,TRUE,"GENERAL"}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hidden="1">{"via1",#N/A,TRUE,"general";"via2",#N/A,TRUE,"general";"via3",#N/A,TRUE,"general"}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hidden="1">{"TAB1",#N/A,TRUE,"GENERAL";"TAB2",#N/A,TRUE,"GENERAL";"TAB3",#N/A,TRUE,"GENERAL";"TAB4",#N/A,TRUE,"GENERAL";"TAB5",#N/A,TRUE,"GENERAL"}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hidden="1">{"via1",#N/A,TRUE,"general";"via2",#N/A,TRUE,"general";"via3",#N/A,TRUE,"general"}</definedName>
    <definedName name="_mo1">'[9]1'!#REF!</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hidden="1">{"TAB1",#N/A,TRUE,"GENERAL";"TAB2",#N/A,TRUE,"GENERAL";"TAB3",#N/A,TRUE,"GENERAL";"TAB4",#N/A,TRUE,"GENERAL";"TAB5",#N/A,TRUE,"GENERAL"}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hidden="1">{"via1",#N/A,TRUE,"general";"via2",#N/A,TRUE,"general";"via3",#N/A,TRUE,"general"}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hidden="1">{"TAB1",#N/A,TRUE,"GENERAL";"TAB2",#N/A,TRUE,"GENERAL";"TAB3",#N/A,TRUE,"GENERAL";"TAB4",#N/A,TRUE,"GENERAL";"TAB5",#N/A,TRUE,"GENERAL"}</definedName>
    <definedName name="_Na1" localSheetId="8">#REF!</definedName>
    <definedName name="_Na1" localSheetId="9">#REF!</definedName>
    <definedName name="_Na1" localSheetId="10">#REF!</definedName>
    <definedName name="_Na1" localSheetId="11">#REF!</definedName>
    <definedName name="_Na1" localSheetId="12">#REF!</definedName>
    <definedName name="_Na1" localSheetId="13">#REF!</definedName>
    <definedName name="_Na1" localSheetId="14">#REF!</definedName>
    <definedName name="_Na1" localSheetId="15">#REF!</definedName>
    <definedName name="_Na1" localSheetId="16">#REF!</definedName>
    <definedName name="_Na1" localSheetId="17">#REF!</definedName>
    <definedName name="_Na1" localSheetId="18">#REF!</definedName>
    <definedName name="_Na1" localSheetId="19">#REF!</definedName>
    <definedName name="_Na1" localSheetId="20">#REF!</definedName>
    <definedName name="_Na1" localSheetId="21">#REF!</definedName>
    <definedName name="_Na1" localSheetId="22">#REF!</definedName>
    <definedName name="_Na1" localSheetId="23">#REF!</definedName>
    <definedName name="_Na1">#REF!</definedName>
    <definedName name="_Na10" localSheetId="8">#REF!</definedName>
    <definedName name="_Na10" localSheetId="9">#REF!</definedName>
    <definedName name="_Na10" localSheetId="10">#REF!</definedName>
    <definedName name="_Na10" localSheetId="11">#REF!</definedName>
    <definedName name="_Na10" localSheetId="12">#REF!</definedName>
    <definedName name="_Na10" localSheetId="13">#REF!</definedName>
    <definedName name="_Na10" localSheetId="14">#REF!</definedName>
    <definedName name="_Na10" localSheetId="15">#REF!</definedName>
    <definedName name="_Na10" localSheetId="16">#REF!</definedName>
    <definedName name="_Na10" localSheetId="17">#REF!</definedName>
    <definedName name="_Na10" localSheetId="18">#REF!</definedName>
    <definedName name="_Na10" localSheetId="19">#REF!</definedName>
    <definedName name="_Na10" localSheetId="20">#REF!</definedName>
    <definedName name="_Na10" localSheetId="21">#REF!</definedName>
    <definedName name="_Na10" localSheetId="22">#REF!</definedName>
    <definedName name="_Na10" localSheetId="23">#REF!</definedName>
    <definedName name="_Na10">#REF!</definedName>
    <definedName name="_Na11" localSheetId="8">#REF!</definedName>
    <definedName name="_Na11" localSheetId="9">#REF!</definedName>
    <definedName name="_Na11" localSheetId="10">#REF!</definedName>
    <definedName name="_Na11" localSheetId="11">#REF!</definedName>
    <definedName name="_Na11" localSheetId="12">#REF!</definedName>
    <definedName name="_Na11" localSheetId="13">#REF!</definedName>
    <definedName name="_Na11" localSheetId="14">#REF!</definedName>
    <definedName name="_Na11" localSheetId="15">#REF!</definedName>
    <definedName name="_Na11" localSheetId="16">#REF!</definedName>
    <definedName name="_Na11" localSheetId="17">#REF!</definedName>
    <definedName name="_Na11" localSheetId="18">#REF!</definedName>
    <definedName name="_Na11" localSheetId="19">#REF!</definedName>
    <definedName name="_Na11" localSheetId="20">#REF!</definedName>
    <definedName name="_Na11" localSheetId="21">#REF!</definedName>
    <definedName name="_Na11" localSheetId="22">#REF!</definedName>
    <definedName name="_Na11" localSheetId="23">#REF!</definedName>
    <definedName name="_Na11">#REF!</definedName>
    <definedName name="_Na12" localSheetId="8">#REF!</definedName>
    <definedName name="_Na12" localSheetId="9">#REF!</definedName>
    <definedName name="_Na12" localSheetId="10">#REF!</definedName>
    <definedName name="_Na12" localSheetId="11">#REF!</definedName>
    <definedName name="_Na12" localSheetId="12">#REF!</definedName>
    <definedName name="_Na12" localSheetId="13">#REF!</definedName>
    <definedName name="_Na12" localSheetId="14">#REF!</definedName>
    <definedName name="_Na12" localSheetId="15">#REF!</definedName>
    <definedName name="_Na12" localSheetId="16">#REF!</definedName>
    <definedName name="_Na12" localSheetId="17">#REF!</definedName>
    <definedName name="_Na12" localSheetId="18">#REF!</definedName>
    <definedName name="_Na12" localSheetId="19">#REF!</definedName>
    <definedName name="_Na12" localSheetId="20">#REF!</definedName>
    <definedName name="_Na12" localSheetId="21">#REF!</definedName>
    <definedName name="_Na12" localSheetId="22">#REF!</definedName>
    <definedName name="_Na12" localSheetId="23">#REF!</definedName>
    <definedName name="_Na12">#REF!</definedName>
    <definedName name="_Na13" localSheetId="8">#REF!</definedName>
    <definedName name="_Na13" localSheetId="9">#REF!</definedName>
    <definedName name="_Na13" localSheetId="10">#REF!</definedName>
    <definedName name="_Na13" localSheetId="11">#REF!</definedName>
    <definedName name="_Na13" localSheetId="12">#REF!</definedName>
    <definedName name="_Na13" localSheetId="13">#REF!</definedName>
    <definedName name="_Na13" localSheetId="14">#REF!</definedName>
    <definedName name="_Na13" localSheetId="15">#REF!</definedName>
    <definedName name="_Na13" localSheetId="16">#REF!</definedName>
    <definedName name="_Na13" localSheetId="17">#REF!</definedName>
    <definedName name="_Na13" localSheetId="18">#REF!</definedName>
    <definedName name="_Na13" localSheetId="19">#REF!</definedName>
    <definedName name="_Na13" localSheetId="20">#REF!</definedName>
    <definedName name="_Na13" localSheetId="21">#REF!</definedName>
    <definedName name="_Na13" localSheetId="22">#REF!</definedName>
    <definedName name="_Na13" localSheetId="23">#REF!</definedName>
    <definedName name="_Na13">#REF!</definedName>
    <definedName name="_Na2" localSheetId="8">#REF!</definedName>
    <definedName name="_Na2" localSheetId="9">#REF!</definedName>
    <definedName name="_Na2" localSheetId="10">#REF!</definedName>
    <definedName name="_Na2" localSheetId="11">#REF!</definedName>
    <definedName name="_Na2" localSheetId="12">#REF!</definedName>
    <definedName name="_Na2" localSheetId="13">#REF!</definedName>
    <definedName name="_Na2" localSheetId="14">#REF!</definedName>
    <definedName name="_Na2" localSheetId="15">#REF!</definedName>
    <definedName name="_Na2" localSheetId="16">#REF!</definedName>
    <definedName name="_Na2" localSheetId="17">#REF!</definedName>
    <definedName name="_Na2" localSheetId="18">#REF!</definedName>
    <definedName name="_Na2" localSheetId="19">#REF!</definedName>
    <definedName name="_Na2" localSheetId="20">#REF!</definedName>
    <definedName name="_Na2" localSheetId="21">#REF!</definedName>
    <definedName name="_Na2" localSheetId="22">#REF!</definedName>
    <definedName name="_Na2" localSheetId="23">#REF!</definedName>
    <definedName name="_Na2">#REF!</definedName>
    <definedName name="_Na3" localSheetId="8">#REF!</definedName>
    <definedName name="_Na3" localSheetId="9">#REF!</definedName>
    <definedName name="_Na3" localSheetId="10">#REF!</definedName>
    <definedName name="_Na3" localSheetId="11">#REF!</definedName>
    <definedName name="_Na3" localSheetId="12">#REF!</definedName>
    <definedName name="_Na3" localSheetId="13">#REF!</definedName>
    <definedName name="_Na3" localSheetId="14">#REF!</definedName>
    <definedName name="_Na3" localSheetId="15">#REF!</definedName>
    <definedName name="_Na3" localSheetId="16">#REF!</definedName>
    <definedName name="_Na3" localSheetId="17">#REF!</definedName>
    <definedName name="_Na3" localSheetId="18">#REF!</definedName>
    <definedName name="_Na3" localSheetId="19">#REF!</definedName>
    <definedName name="_Na3" localSheetId="20">#REF!</definedName>
    <definedName name="_Na3" localSheetId="21">#REF!</definedName>
    <definedName name="_Na3" localSheetId="22">#REF!</definedName>
    <definedName name="_Na3" localSheetId="23">#REF!</definedName>
    <definedName name="_Na3">#REF!</definedName>
    <definedName name="_Na4" localSheetId="8">#REF!</definedName>
    <definedName name="_Na4" localSheetId="9">#REF!</definedName>
    <definedName name="_Na4" localSheetId="10">#REF!</definedName>
    <definedName name="_Na4" localSheetId="11">#REF!</definedName>
    <definedName name="_Na4" localSheetId="12">#REF!</definedName>
    <definedName name="_Na4" localSheetId="13">#REF!</definedName>
    <definedName name="_Na4" localSheetId="14">#REF!</definedName>
    <definedName name="_Na4" localSheetId="15">#REF!</definedName>
    <definedName name="_Na4" localSheetId="16">#REF!</definedName>
    <definedName name="_Na4" localSheetId="17">#REF!</definedName>
    <definedName name="_Na4" localSheetId="18">#REF!</definedName>
    <definedName name="_Na4" localSheetId="19">#REF!</definedName>
    <definedName name="_Na4" localSheetId="20">#REF!</definedName>
    <definedName name="_Na4" localSheetId="21">#REF!</definedName>
    <definedName name="_Na4" localSheetId="22">#REF!</definedName>
    <definedName name="_Na4" localSheetId="23">#REF!</definedName>
    <definedName name="_Na4">#REF!</definedName>
    <definedName name="_Na5" localSheetId="8">#REF!</definedName>
    <definedName name="_Na5" localSheetId="9">#REF!</definedName>
    <definedName name="_Na5" localSheetId="10">#REF!</definedName>
    <definedName name="_Na5" localSheetId="11">#REF!</definedName>
    <definedName name="_Na5" localSheetId="12">#REF!</definedName>
    <definedName name="_Na5" localSheetId="13">#REF!</definedName>
    <definedName name="_Na5" localSheetId="14">#REF!</definedName>
    <definedName name="_Na5" localSheetId="15">#REF!</definedName>
    <definedName name="_Na5" localSheetId="16">#REF!</definedName>
    <definedName name="_Na5" localSheetId="17">#REF!</definedName>
    <definedName name="_Na5" localSheetId="18">#REF!</definedName>
    <definedName name="_Na5" localSheetId="19">#REF!</definedName>
    <definedName name="_Na5" localSheetId="20">#REF!</definedName>
    <definedName name="_Na5" localSheetId="21">#REF!</definedName>
    <definedName name="_Na5" localSheetId="22">#REF!</definedName>
    <definedName name="_Na5" localSheetId="23">#REF!</definedName>
    <definedName name="_Na5">#REF!</definedName>
    <definedName name="_Na6" localSheetId="8">#REF!</definedName>
    <definedName name="_Na6" localSheetId="9">#REF!</definedName>
    <definedName name="_Na6" localSheetId="10">#REF!</definedName>
    <definedName name="_Na6" localSheetId="11">#REF!</definedName>
    <definedName name="_Na6" localSheetId="12">#REF!</definedName>
    <definedName name="_Na6" localSheetId="13">#REF!</definedName>
    <definedName name="_Na6" localSheetId="14">#REF!</definedName>
    <definedName name="_Na6" localSheetId="15">#REF!</definedName>
    <definedName name="_Na6" localSheetId="16">#REF!</definedName>
    <definedName name="_Na6" localSheetId="17">#REF!</definedName>
    <definedName name="_Na6" localSheetId="18">#REF!</definedName>
    <definedName name="_Na6" localSheetId="19">#REF!</definedName>
    <definedName name="_Na6" localSheetId="20">#REF!</definedName>
    <definedName name="_Na6" localSheetId="21">#REF!</definedName>
    <definedName name="_Na6" localSheetId="22">#REF!</definedName>
    <definedName name="_Na6" localSheetId="23">#REF!</definedName>
    <definedName name="_Na6">#REF!</definedName>
    <definedName name="_Na7" localSheetId="8">#REF!</definedName>
    <definedName name="_Na7" localSheetId="9">#REF!</definedName>
    <definedName name="_Na7" localSheetId="10">#REF!</definedName>
    <definedName name="_Na7" localSheetId="11">#REF!</definedName>
    <definedName name="_Na7" localSheetId="12">#REF!</definedName>
    <definedName name="_Na7" localSheetId="13">#REF!</definedName>
    <definedName name="_Na7" localSheetId="14">#REF!</definedName>
    <definedName name="_Na7" localSheetId="15">#REF!</definedName>
    <definedName name="_Na7" localSheetId="16">#REF!</definedName>
    <definedName name="_Na7" localSheetId="17">#REF!</definedName>
    <definedName name="_Na7" localSheetId="18">#REF!</definedName>
    <definedName name="_Na7" localSheetId="19">#REF!</definedName>
    <definedName name="_Na7" localSheetId="20">#REF!</definedName>
    <definedName name="_Na7" localSheetId="21">#REF!</definedName>
    <definedName name="_Na7" localSheetId="22">#REF!</definedName>
    <definedName name="_Na7" localSheetId="23">#REF!</definedName>
    <definedName name="_Na7">#REF!</definedName>
    <definedName name="_Na8" localSheetId="8">#REF!</definedName>
    <definedName name="_Na8" localSheetId="9">#REF!</definedName>
    <definedName name="_Na8" localSheetId="10">#REF!</definedName>
    <definedName name="_Na8" localSheetId="11">#REF!</definedName>
    <definedName name="_Na8" localSheetId="12">#REF!</definedName>
    <definedName name="_Na8" localSheetId="13">#REF!</definedName>
    <definedName name="_Na8" localSheetId="14">#REF!</definedName>
    <definedName name="_Na8" localSheetId="15">#REF!</definedName>
    <definedName name="_Na8" localSheetId="16">#REF!</definedName>
    <definedName name="_Na8" localSheetId="17">#REF!</definedName>
    <definedName name="_Na8" localSheetId="18">#REF!</definedName>
    <definedName name="_Na8" localSheetId="19">#REF!</definedName>
    <definedName name="_Na8" localSheetId="20">#REF!</definedName>
    <definedName name="_Na8" localSheetId="21">#REF!</definedName>
    <definedName name="_Na8" localSheetId="22">#REF!</definedName>
    <definedName name="_Na8" localSheetId="23">#REF!</definedName>
    <definedName name="_Na8">#REF!</definedName>
    <definedName name="_Na9" localSheetId="8">#REF!</definedName>
    <definedName name="_Na9" localSheetId="9">#REF!</definedName>
    <definedName name="_Na9" localSheetId="10">#REF!</definedName>
    <definedName name="_Na9" localSheetId="11">#REF!</definedName>
    <definedName name="_Na9" localSheetId="12">#REF!</definedName>
    <definedName name="_Na9" localSheetId="13">#REF!</definedName>
    <definedName name="_Na9" localSheetId="14">#REF!</definedName>
    <definedName name="_Na9" localSheetId="15">#REF!</definedName>
    <definedName name="_Na9" localSheetId="16">#REF!</definedName>
    <definedName name="_Na9" localSheetId="17">#REF!</definedName>
    <definedName name="_Na9" localSheetId="18">#REF!</definedName>
    <definedName name="_Na9" localSheetId="19">#REF!</definedName>
    <definedName name="_Na9" localSheetId="20">#REF!</definedName>
    <definedName name="_Na9" localSheetId="21">#REF!</definedName>
    <definedName name="_Na9" localSheetId="22">#REF!</definedName>
    <definedName name="_Na9" localSheetId="23">#REF!</definedName>
    <definedName name="_Na9">#REF!</definedName>
    <definedName name="_Nc1" localSheetId="8">#REF!</definedName>
    <definedName name="_Nc1" localSheetId="9">#REF!</definedName>
    <definedName name="_Nc1" localSheetId="10">#REF!</definedName>
    <definedName name="_Nc1" localSheetId="11">#REF!</definedName>
    <definedName name="_Nc1" localSheetId="12">#REF!</definedName>
    <definedName name="_Nc1" localSheetId="13">#REF!</definedName>
    <definedName name="_Nc1" localSheetId="14">#REF!</definedName>
    <definedName name="_Nc1" localSheetId="15">#REF!</definedName>
    <definedName name="_Nc1" localSheetId="16">#REF!</definedName>
    <definedName name="_Nc1" localSheetId="17">#REF!</definedName>
    <definedName name="_Nc1" localSheetId="18">#REF!</definedName>
    <definedName name="_Nc1" localSheetId="19">#REF!</definedName>
    <definedName name="_Nc1" localSheetId="20">#REF!</definedName>
    <definedName name="_Nc1" localSheetId="21">#REF!</definedName>
    <definedName name="_Nc1" localSheetId="22">#REF!</definedName>
    <definedName name="_Nc1" localSheetId="23">#REF!</definedName>
    <definedName name="_Nc1">#REF!</definedName>
    <definedName name="_Nc10" localSheetId="8">#REF!</definedName>
    <definedName name="_Nc10" localSheetId="9">#REF!</definedName>
    <definedName name="_Nc10" localSheetId="10">#REF!</definedName>
    <definedName name="_Nc10" localSheetId="11">#REF!</definedName>
    <definedName name="_Nc10" localSheetId="12">#REF!</definedName>
    <definedName name="_Nc10" localSheetId="13">#REF!</definedName>
    <definedName name="_Nc10" localSheetId="14">#REF!</definedName>
    <definedName name="_Nc10" localSheetId="15">#REF!</definedName>
    <definedName name="_Nc10" localSheetId="16">#REF!</definedName>
    <definedName name="_Nc10" localSheetId="17">#REF!</definedName>
    <definedName name="_Nc10" localSheetId="18">#REF!</definedName>
    <definedName name="_Nc10" localSheetId="19">#REF!</definedName>
    <definedName name="_Nc10" localSheetId="20">#REF!</definedName>
    <definedName name="_Nc10" localSheetId="21">#REF!</definedName>
    <definedName name="_Nc10" localSheetId="22">#REF!</definedName>
    <definedName name="_Nc10" localSheetId="23">#REF!</definedName>
    <definedName name="_Nc10">#REF!</definedName>
    <definedName name="_Nc11" localSheetId="8">#REF!</definedName>
    <definedName name="_Nc11" localSheetId="9">#REF!</definedName>
    <definedName name="_Nc11" localSheetId="10">#REF!</definedName>
    <definedName name="_Nc11" localSheetId="11">#REF!</definedName>
    <definedName name="_Nc11" localSheetId="12">#REF!</definedName>
    <definedName name="_Nc11" localSheetId="13">#REF!</definedName>
    <definedName name="_Nc11" localSheetId="14">#REF!</definedName>
    <definedName name="_Nc11" localSheetId="15">#REF!</definedName>
    <definedName name="_Nc11" localSheetId="16">#REF!</definedName>
    <definedName name="_Nc11" localSheetId="17">#REF!</definedName>
    <definedName name="_Nc11" localSheetId="18">#REF!</definedName>
    <definedName name="_Nc11" localSheetId="19">#REF!</definedName>
    <definedName name="_Nc11" localSheetId="20">#REF!</definedName>
    <definedName name="_Nc11" localSheetId="21">#REF!</definedName>
    <definedName name="_Nc11" localSheetId="22">#REF!</definedName>
    <definedName name="_Nc11" localSheetId="23">#REF!</definedName>
    <definedName name="_Nc11">#REF!</definedName>
    <definedName name="_Nc12" localSheetId="8">#REF!</definedName>
    <definedName name="_Nc12" localSheetId="9">#REF!</definedName>
    <definedName name="_Nc12" localSheetId="10">#REF!</definedName>
    <definedName name="_Nc12" localSheetId="11">#REF!</definedName>
    <definedName name="_Nc12" localSheetId="12">#REF!</definedName>
    <definedName name="_Nc12" localSheetId="13">#REF!</definedName>
    <definedName name="_Nc12" localSheetId="14">#REF!</definedName>
    <definedName name="_Nc12" localSheetId="15">#REF!</definedName>
    <definedName name="_Nc12" localSheetId="16">#REF!</definedName>
    <definedName name="_Nc12" localSheetId="17">#REF!</definedName>
    <definedName name="_Nc12" localSheetId="18">#REF!</definedName>
    <definedName name="_Nc12" localSheetId="19">#REF!</definedName>
    <definedName name="_Nc12" localSheetId="20">#REF!</definedName>
    <definedName name="_Nc12" localSheetId="21">#REF!</definedName>
    <definedName name="_Nc12" localSheetId="22">#REF!</definedName>
    <definedName name="_Nc12" localSheetId="23">#REF!</definedName>
    <definedName name="_Nc12">#REF!</definedName>
    <definedName name="_Nc13" localSheetId="8">#REF!</definedName>
    <definedName name="_Nc13" localSheetId="9">#REF!</definedName>
    <definedName name="_Nc13" localSheetId="10">#REF!</definedName>
    <definedName name="_Nc13" localSheetId="11">#REF!</definedName>
    <definedName name="_Nc13" localSheetId="12">#REF!</definedName>
    <definedName name="_Nc13" localSheetId="13">#REF!</definedName>
    <definedName name="_Nc13" localSheetId="14">#REF!</definedName>
    <definedName name="_Nc13" localSheetId="15">#REF!</definedName>
    <definedName name="_Nc13" localSheetId="16">#REF!</definedName>
    <definedName name="_Nc13" localSheetId="17">#REF!</definedName>
    <definedName name="_Nc13" localSheetId="18">#REF!</definedName>
    <definedName name="_Nc13" localSheetId="19">#REF!</definedName>
    <definedName name="_Nc13" localSheetId="20">#REF!</definedName>
    <definedName name="_Nc13" localSheetId="21">#REF!</definedName>
    <definedName name="_Nc13" localSheetId="22">#REF!</definedName>
    <definedName name="_Nc13" localSheetId="23">#REF!</definedName>
    <definedName name="_Nc13">#REF!</definedName>
    <definedName name="_Nc2" localSheetId="8">#REF!</definedName>
    <definedName name="_Nc2" localSheetId="9">#REF!</definedName>
    <definedName name="_Nc2" localSheetId="10">#REF!</definedName>
    <definedName name="_Nc2" localSheetId="11">#REF!</definedName>
    <definedName name="_Nc2" localSheetId="12">#REF!</definedName>
    <definedName name="_Nc2" localSheetId="13">#REF!</definedName>
    <definedName name="_Nc2" localSheetId="14">#REF!</definedName>
    <definedName name="_Nc2" localSheetId="15">#REF!</definedName>
    <definedName name="_Nc2" localSheetId="16">#REF!</definedName>
    <definedName name="_Nc2" localSheetId="17">#REF!</definedName>
    <definedName name="_Nc2" localSheetId="18">#REF!</definedName>
    <definedName name="_Nc2" localSheetId="19">#REF!</definedName>
    <definedName name="_Nc2" localSheetId="20">#REF!</definedName>
    <definedName name="_Nc2" localSheetId="21">#REF!</definedName>
    <definedName name="_Nc2" localSheetId="22">#REF!</definedName>
    <definedName name="_Nc2" localSheetId="23">#REF!</definedName>
    <definedName name="_Nc2">#REF!</definedName>
    <definedName name="_Nc3" localSheetId="8">#REF!</definedName>
    <definedName name="_Nc3" localSheetId="9">#REF!</definedName>
    <definedName name="_Nc3" localSheetId="10">#REF!</definedName>
    <definedName name="_Nc3" localSheetId="11">#REF!</definedName>
    <definedName name="_Nc3" localSheetId="12">#REF!</definedName>
    <definedName name="_Nc3" localSheetId="13">#REF!</definedName>
    <definedName name="_Nc3" localSheetId="14">#REF!</definedName>
    <definedName name="_Nc3" localSheetId="15">#REF!</definedName>
    <definedName name="_Nc3" localSheetId="16">#REF!</definedName>
    <definedName name="_Nc3" localSheetId="17">#REF!</definedName>
    <definedName name="_Nc3" localSheetId="18">#REF!</definedName>
    <definedName name="_Nc3" localSheetId="19">#REF!</definedName>
    <definedName name="_Nc3" localSheetId="20">#REF!</definedName>
    <definedName name="_Nc3" localSheetId="21">#REF!</definedName>
    <definedName name="_Nc3" localSheetId="22">#REF!</definedName>
    <definedName name="_Nc3" localSheetId="23">#REF!</definedName>
    <definedName name="_Nc3">#REF!</definedName>
    <definedName name="_Nc4" localSheetId="8">#REF!</definedName>
    <definedName name="_Nc4" localSheetId="9">#REF!</definedName>
    <definedName name="_Nc4" localSheetId="10">#REF!</definedName>
    <definedName name="_Nc4" localSheetId="11">#REF!</definedName>
    <definedName name="_Nc4" localSheetId="12">#REF!</definedName>
    <definedName name="_Nc4" localSheetId="13">#REF!</definedName>
    <definedName name="_Nc4" localSheetId="14">#REF!</definedName>
    <definedName name="_Nc4" localSheetId="15">#REF!</definedName>
    <definedName name="_Nc4" localSheetId="16">#REF!</definedName>
    <definedName name="_Nc4" localSheetId="17">#REF!</definedName>
    <definedName name="_Nc4" localSheetId="18">#REF!</definedName>
    <definedName name="_Nc4" localSheetId="19">#REF!</definedName>
    <definedName name="_Nc4" localSheetId="20">#REF!</definedName>
    <definedName name="_Nc4" localSheetId="21">#REF!</definedName>
    <definedName name="_Nc4" localSheetId="22">#REF!</definedName>
    <definedName name="_Nc4" localSheetId="23">#REF!</definedName>
    <definedName name="_Nc4">#REF!</definedName>
    <definedName name="_Nc5" localSheetId="8">#REF!</definedName>
    <definedName name="_Nc5" localSheetId="9">#REF!</definedName>
    <definedName name="_Nc5" localSheetId="10">#REF!</definedName>
    <definedName name="_Nc5" localSheetId="11">#REF!</definedName>
    <definedName name="_Nc5" localSheetId="12">#REF!</definedName>
    <definedName name="_Nc5" localSheetId="13">#REF!</definedName>
    <definedName name="_Nc5" localSheetId="14">#REF!</definedName>
    <definedName name="_Nc5" localSheetId="15">#REF!</definedName>
    <definedName name="_Nc5" localSheetId="16">#REF!</definedName>
    <definedName name="_Nc5" localSheetId="17">#REF!</definedName>
    <definedName name="_Nc5" localSheetId="18">#REF!</definedName>
    <definedName name="_Nc5" localSheetId="19">#REF!</definedName>
    <definedName name="_Nc5" localSheetId="20">#REF!</definedName>
    <definedName name="_Nc5" localSheetId="21">#REF!</definedName>
    <definedName name="_Nc5" localSheetId="22">#REF!</definedName>
    <definedName name="_Nc5" localSheetId="23">#REF!</definedName>
    <definedName name="_Nc5">#REF!</definedName>
    <definedName name="_Nc6" localSheetId="8">#REF!</definedName>
    <definedName name="_Nc6" localSheetId="9">#REF!</definedName>
    <definedName name="_Nc6" localSheetId="10">#REF!</definedName>
    <definedName name="_Nc6" localSheetId="11">#REF!</definedName>
    <definedName name="_Nc6" localSheetId="12">#REF!</definedName>
    <definedName name="_Nc6" localSheetId="13">#REF!</definedName>
    <definedName name="_Nc6" localSheetId="14">#REF!</definedName>
    <definedName name="_Nc6" localSheetId="15">#REF!</definedName>
    <definedName name="_Nc6" localSheetId="16">#REF!</definedName>
    <definedName name="_Nc6" localSheetId="17">#REF!</definedName>
    <definedName name="_Nc6" localSheetId="18">#REF!</definedName>
    <definedName name="_Nc6" localSheetId="19">#REF!</definedName>
    <definedName name="_Nc6" localSheetId="20">#REF!</definedName>
    <definedName name="_Nc6" localSheetId="21">#REF!</definedName>
    <definedName name="_Nc6" localSheetId="22">#REF!</definedName>
    <definedName name="_Nc6" localSheetId="23">#REF!</definedName>
    <definedName name="_Nc6">#REF!</definedName>
    <definedName name="_Nc7" localSheetId="8">#REF!</definedName>
    <definedName name="_Nc7" localSheetId="9">#REF!</definedName>
    <definedName name="_Nc7" localSheetId="10">#REF!</definedName>
    <definedName name="_Nc7" localSheetId="11">#REF!</definedName>
    <definedName name="_Nc7" localSheetId="12">#REF!</definedName>
    <definedName name="_Nc7" localSheetId="13">#REF!</definedName>
    <definedName name="_Nc7" localSheetId="14">#REF!</definedName>
    <definedName name="_Nc7" localSheetId="15">#REF!</definedName>
    <definedName name="_Nc7" localSheetId="16">#REF!</definedName>
    <definedName name="_Nc7" localSheetId="17">#REF!</definedName>
    <definedName name="_Nc7" localSheetId="18">#REF!</definedName>
    <definedName name="_Nc7" localSheetId="19">#REF!</definedName>
    <definedName name="_Nc7" localSheetId="20">#REF!</definedName>
    <definedName name="_Nc7" localSheetId="21">#REF!</definedName>
    <definedName name="_Nc7" localSheetId="22">#REF!</definedName>
    <definedName name="_Nc7" localSheetId="23">#REF!</definedName>
    <definedName name="_Nc7">#REF!</definedName>
    <definedName name="_Nc8" localSheetId="8">#REF!</definedName>
    <definedName name="_Nc8" localSheetId="9">#REF!</definedName>
    <definedName name="_Nc8" localSheetId="10">#REF!</definedName>
    <definedName name="_Nc8" localSheetId="11">#REF!</definedName>
    <definedName name="_Nc8" localSheetId="12">#REF!</definedName>
    <definedName name="_Nc8" localSheetId="13">#REF!</definedName>
    <definedName name="_Nc8" localSheetId="14">#REF!</definedName>
    <definedName name="_Nc8" localSheetId="15">#REF!</definedName>
    <definedName name="_Nc8" localSheetId="16">#REF!</definedName>
    <definedName name="_Nc8" localSheetId="17">#REF!</definedName>
    <definedName name="_Nc8" localSheetId="18">#REF!</definedName>
    <definedName name="_Nc8" localSheetId="19">#REF!</definedName>
    <definedName name="_Nc8" localSheetId="20">#REF!</definedName>
    <definedName name="_Nc8" localSheetId="21">#REF!</definedName>
    <definedName name="_Nc8" localSheetId="22">#REF!</definedName>
    <definedName name="_Nc8" localSheetId="23">#REF!</definedName>
    <definedName name="_Nc8">#REF!</definedName>
    <definedName name="_Nc9" localSheetId="8">#REF!</definedName>
    <definedName name="_Nc9" localSheetId="9">#REF!</definedName>
    <definedName name="_Nc9" localSheetId="10">#REF!</definedName>
    <definedName name="_Nc9" localSheetId="11">#REF!</definedName>
    <definedName name="_Nc9" localSheetId="12">#REF!</definedName>
    <definedName name="_Nc9" localSheetId="13">#REF!</definedName>
    <definedName name="_Nc9" localSheetId="14">#REF!</definedName>
    <definedName name="_Nc9" localSheetId="15">#REF!</definedName>
    <definedName name="_Nc9" localSheetId="16">#REF!</definedName>
    <definedName name="_Nc9" localSheetId="17">#REF!</definedName>
    <definedName name="_Nc9" localSheetId="18">#REF!</definedName>
    <definedName name="_Nc9" localSheetId="19">#REF!</definedName>
    <definedName name="_Nc9" localSheetId="20">#REF!</definedName>
    <definedName name="_Nc9" localSheetId="21">#REF!</definedName>
    <definedName name="_Nc9" localSheetId="22">#REF!</definedName>
    <definedName name="_Nc9" localSheetId="23">#REF!</definedName>
    <definedName name="_Nc9">#REF!</definedName>
    <definedName name="_NOM01" localSheetId="8">#REF!</definedName>
    <definedName name="_NOM01" localSheetId="9">#REF!</definedName>
    <definedName name="_NOM01" localSheetId="10">#REF!</definedName>
    <definedName name="_NOM01" localSheetId="11">#REF!</definedName>
    <definedName name="_NOM01" localSheetId="12">#REF!</definedName>
    <definedName name="_NOM01" localSheetId="13">#REF!</definedName>
    <definedName name="_NOM01" localSheetId="14">#REF!</definedName>
    <definedName name="_NOM01" localSheetId="15">#REF!</definedName>
    <definedName name="_NOM01" localSheetId="16">#REF!</definedName>
    <definedName name="_NOM01" localSheetId="17">#REF!</definedName>
    <definedName name="_NOM01" localSheetId="18">#REF!</definedName>
    <definedName name="_NOM01" localSheetId="19">#REF!</definedName>
    <definedName name="_NOM01" localSheetId="20">#REF!</definedName>
    <definedName name="_NOM01" localSheetId="21">#REF!</definedName>
    <definedName name="_NOM01" localSheetId="22">#REF!</definedName>
    <definedName name="_NOM01" localSheetId="23">#REF!</definedName>
    <definedName name="_NOM01">#REF!</definedName>
    <definedName name="_NOM02" localSheetId="8">#REF!</definedName>
    <definedName name="_NOM02" localSheetId="9">#REF!</definedName>
    <definedName name="_NOM02" localSheetId="10">#REF!</definedName>
    <definedName name="_NOM02" localSheetId="11">#REF!</definedName>
    <definedName name="_NOM02" localSheetId="12">#REF!</definedName>
    <definedName name="_NOM02" localSheetId="13">#REF!</definedName>
    <definedName name="_NOM02" localSheetId="14">#REF!</definedName>
    <definedName name="_NOM02" localSheetId="15">#REF!</definedName>
    <definedName name="_NOM02" localSheetId="16">#REF!</definedName>
    <definedName name="_NOM02" localSheetId="17">#REF!</definedName>
    <definedName name="_NOM02" localSheetId="18">#REF!</definedName>
    <definedName name="_NOM02" localSheetId="19">#REF!</definedName>
    <definedName name="_NOM02" localSheetId="20">#REF!</definedName>
    <definedName name="_NOM02" localSheetId="21">#REF!</definedName>
    <definedName name="_NOM02" localSheetId="22">#REF!</definedName>
    <definedName name="_NOM02" localSheetId="23">#REF!</definedName>
    <definedName name="_NOM02">#REF!</definedName>
    <definedName name="_NOM03" localSheetId="8">#REF!</definedName>
    <definedName name="_NOM03" localSheetId="9">#REF!</definedName>
    <definedName name="_NOM03" localSheetId="10">#REF!</definedName>
    <definedName name="_NOM03" localSheetId="11">#REF!</definedName>
    <definedName name="_NOM03" localSheetId="12">#REF!</definedName>
    <definedName name="_NOM03" localSheetId="13">#REF!</definedName>
    <definedName name="_NOM03" localSheetId="14">#REF!</definedName>
    <definedName name="_NOM03" localSheetId="15">#REF!</definedName>
    <definedName name="_NOM03" localSheetId="16">#REF!</definedName>
    <definedName name="_NOM03" localSheetId="17">#REF!</definedName>
    <definedName name="_NOM03" localSheetId="18">#REF!</definedName>
    <definedName name="_NOM03" localSheetId="19">#REF!</definedName>
    <definedName name="_NOM03" localSheetId="20">#REF!</definedName>
    <definedName name="_NOM03" localSheetId="21">#REF!</definedName>
    <definedName name="_NOM03" localSheetId="22">#REF!</definedName>
    <definedName name="_NOM03" localSheetId="23">#REF!</definedName>
    <definedName name="_NOM03">#REF!</definedName>
    <definedName name="_NOM1" localSheetId="8">#REF!</definedName>
    <definedName name="_NOM1" localSheetId="9">#REF!</definedName>
    <definedName name="_NOM1" localSheetId="10">#REF!</definedName>
    <definedName name="_NOM1" localSheetId="11">#REF!</definedName>
    <definedName name="_NOM1" localSheetId="12">#REF!</definedName>
    <definedName name="_NOM1" localSheetId="13">#REF!</definedName>
    <definedName name="_NOM1" localSheetId="14">#REF!</definedName>
    <definedName name="_NOM1" localSheetId="15">#REF!</definedName>
    <definedName name="_NOM1" localSheetId="16">#REF!</definedName>
    <definedName name="_NOM1" localSheetId="17">#REF!</definedName>
    <definedName name="_NOM1" localSheetId="18">#REF!</definedName>
    <definedName name="_NOM1" localSheetId="19">#REF!</definedName>
    <definedName name="_NOM1" localSheetId="20">#REF!</definedName>
    <definedName name="_NOM1" localSheetId="21">#REF!</definedName>
    <definedName name="_NOM1" localSheetId="22">#REF!</definedName>
    <definedName name="_NOM1" localSheetId="23">#REF!</definedName>
    <definedName name="_NOM1">#REF!</definedName>
    <definedName name="_NOM2" localSheetId="8">#REF!</definedName>
    <definedName name="_NOM2" localSheetId="9">#REF!</definedName>
    <definedName name="_NOM2" localSheetId="10">#REF!</definedName>
    <definedName name="_NOM2" localSheetId="11">#REF!</definedName>
    <definedName name="_NOM2" localSheetId="12">#REF!</definedName>
    <definedName name="_NOM2" localSheetId="13">#REF!</definedName>
    <definedName name="_NOM2" localSheetId="14">#REF!</definedName>
    <definedName name="_NOM2" localSheetId="15">#REF!</definedName>
    <definedName name="_NOM2" localSheetId="16">#REF!</definedName>
    <definedName name="_NOM2" localSheetId="17">#REF!</definedName>
    <definedName name="_NOM2" localSheetId="18">#REF!</definedName>
    <definedName name="_NOM2" localSheetId="19">#REF!</definedName>
    <definedName name="_NOM2" localSheetId="20">#REF!</definedName>
    <definedName name="_NOM2" localSheetId="21">#REF!</definedName>
    <definedName name="_NOM2" localSheetId="22">#REF!</definedName>
    <definedName name="_NOM2" localSheetId="23">#REF!</definedName>
    <definedName name="_NOM2">#REF!</definedName>
    <definedName name="_NOM3" localSheetId="8">#REF!</definedName>
    <definedName name="_NOM3" localSheetId="9">#REF!</definedName>
    <definedName name="_NOM3" localSheetId="10">#REF!</definedName>
    <definedName name="_NOM3" localSheetId="11">#REF!</definedName>
    <definedName name="_NOM3" localSheetId="12">#REF!</definedName>
    <definedName name="_NOM3" localSheetId="13">#REF!</definedName>
    <definedName name="_NOM3" localSheetId="14">#REF!</definedName>
    <definedName name="_NOM3" localSheetId="15">#REF!</definedName>
    <definedName name="_NOM3" localSheetId="16">#REF!</definedName>
    <definedName name="_NOM3" localSheetId="17">#REF!</definedName>
    <definedName name="_NOM3" localSheetId="18">#REF!</definedName>
    <definedName name="_NOM3" localSheetId="19">#REF!</definedName>
    <definedName name="_NOM3" localSheetId="20">#REF!</definedName>
    <definedName name="_NOM3" localSheetId="21">#REF!</definedName>
    <definedName name="_NOM3" localSheetId="22">#REF!</definedName>
    <definedName name="_NOM3" localSheetId="23">#REF!</definedName>
    <definedName name="_NOM3">#REF!</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hidden="1">{"via1",#N/A,TRUE,"general";"via2",#N/A,TRUE,"general";"via3",#N/A,TRUE,"general"}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hidden="1">{"TAB1",#N/A,TRUE,"GENERAL";"TAB2",#N/A,TRUE,"GENERAL";"TAB3",#N/A,TRUE,"GENERAL";"TAB4",#N/A,TRUE,"GENERAL";"TAB5",#N/A,TRUE,"GENERAL"}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hidden="1">{"via1",#N/A,TRUE,"general";"via2",#N/A,TRUE,"general";"via3",#N/A,TRUE,"general"}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hidden="1">{"TAB1",#N/A,TRUE,"GENERAL";"TAB2",#N/A,TRUE,"GENERAL";"TAB3",#N/A,TRUE,"GENERAL";"TAB4",#N/A,TRUE,"GENERAL";"TAB5",#N/A,TRUE,"GENERAL"}</definedName>
    <definedName name="_OLE"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hidden="1">{"via1",#N/A,TRUE,"general";"via2",#N/A,TRUE,"general";"via3",#N/A,TRUE,"general"}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hidden="1">{"TAB1",#N/A,TRUE,"GENERAL";"TAB2",#N/A,TRUE,"GENERAL";"TAB3",#N/A,TRUE,"GENERAL";"TAB4",#N/A,TRUE,"GENERAL";"TAB5",#N/A,TRUE,"GENERAL"}</definedName>
    <definedName name="_PMT5671">[3]MEMORIAS!#REF!</definedName>
    <definedName name="_PMT5805">[3]MEMORIAS!#REF!</definedName>
    <definedName name="_PMT5806">[3]MEMORIAS!#REF!</definedName>
    <definedName name="_PMT5815">[3]MEMORIAS!#REF!</definedName>
    <definedName name="_PMT5820">[3]MEMORIAS!#REF!</definedName>
    <definedName name="_Pre001" localSheetId="8">#REF!</definedName>
    <definedName name="_Pre001" localSheetId="9">#REF!</definedName>
    <definedName name="_Pre001" localSheetId="10">#REF!</definedName>
    <definedName name="_Pre001" localSheetId="11">#REF!</definedName>
    <definedName name="_Pre001" localSheetId="12">#REF!</definedName>
    <definedName name="_Pre001" localSheetId="13">#REF!</definedName>
    <definedName name="_Pre001" localSheetId="14">#REF!</definedName>
    <definedName name="_Pre001" localSheetId="15">#REF!</definedName>
    <definedName name="_Pre001" localSheetId="16">#REF!</definedName>
    <definedName name="_Pre001" localSheetId="17">#REF!</definedName>
    <definedName name="_Pre001" localSheetId="18">#REF!</definedName>
    <definedName name="_Pre001" localSheetId="19">#REF!</definedName>
    <definedName name="_Pre001" localSheetId="20">#REF!</definedName>
    <definedName name="_Pre001" localSheetId="21">#REF!</definedName>
    <definedName name="_Pre001" localSheetId="22">#REF!</definedName>
    <definedName name="_Pre001" localSheetId="23">#REF!</definedName>
    <definedName name="_Pre001">#REF!</definedName>
    <definedName name="_Pre002" localSheetId="8">#REF!</definedName>
    <definedName name="_Pre002" localSheetId="9">#REF!</definedName>
    <definedName name="_Pre002" localSheetId="10">#REF!</definedName>
    <definedName name="_Pre002" localSheetId="11">#REF!</definedName>
    <definedName name="_Pre002" localSheetId="12">#REF!</definedName>
    <definedName name="_Pre002" localSheetId="13">#REF!</definedName>
    <definedName name="_Pre002" localSheetId="14">#REF!</definedName>
    <definedName name="_Pre002" localSheetId="15">#REF!</definedName>
    <definedName name="_Pre002" localSheetId="16">#REF!</definedName>
    <definedName name="_Pre002" localSheetId="17">#REF!</definedName>
    <definedName name="_Pre002" localSheetId="18">#REF!</definedName>
    <definedName name="_Pre002" localSheetId="19">#REF!</definedName>
    <definedName name="_Pre002" localSheetId="20">#REF!</definedName>
    <definedName name="_Pre002" localSheetId="21">#REF!</definedName>
    <definedName name="_Pre002" localSheetId="22">#REF!</definedName>
    <definedName name="_Pre002" localSheetId="23">#REF!</definedName>
    <definedName name="_Pre002">#REF!</definedName>
    <definedName name="_Pre003" localSheetId="8">#REF!</definedName>
    <definedName name="_Pre003" localSheetId="9">#REF!</definedName>
    <definedName name="_Pre003" localSheetId="10">#REF!</definedName>
    <definedName name="_Pre003" localSheetId="11">#REF!</definedName>
    <definedName name="_Pre003" localSheetId="12">#REF!</definedName>
    <definedName name="_Pre003" localSheetId="13">#REF!</definedName>
    <definedName name="_Pre003" localSheetId="14">#REF!</definedName>
    <definedName name="_Pre003" localSheetId="15">#REF!</definedName>
    <definedName name="_Pre003" localSheetId="16">#REF!</definedName>
    <definedName name="_Pre003" localSheetId="17">#REF!</definedName>
    <definedName name="_Pre003" localSheetId="18">#REF!</definedName>
    <definedName name="_Pre003" localSheetId="19">#REF!</definedName>
    <definedName name="_Pre003" localSheetId="20">#REF!</definedName>
    <definedName name="_Pre003" localSheetId="21">#REF!</definedName>
    <definedName name="_Pre003" localSheetId="22">#REF!</definedName>
    <definedName name="_Pre003" localSheetId="23">#REF!</definedName>
    <definedName name="_Pre003">#REF!</definedName>
    <definedName name="_Pre004" localSheetId="8">#REF!</definedName>
    <definedName name="_Pre004" localSheetId="9">#REF!</definedName>
    <definedName name="_Pre004" localSheetId="10">#REF!</definedName>
    <definedName name="_Pre004" localSheetId="11">#REF!</definedName>
    <definedName name="_Pre004" localSheetId="12">#REF!</definedName>
    <definedName name="_Pre004" localSheetId="13">#REF!</definedName>
    <definedName name="_Pre004" localSheetId="14">#REF!</definedName>
    <definedName name="_Pre004" localSheetId="15">#REF!</definedName>
    <definedName name="_Pre004" localSheetId="16">#REF!</definedName>
    <definedName name="_Pre004" localSheetId="17">#REF!</definedName>
    <definedName name="_Pre004" localSheetId="18">#REF!</definedName>
    <definedName name="_Pre004" localSheetId="19">#REF!</definedName>
    <definedName name="_Pre004" localSheetId="20">#REF!</definedName>
    <definedName name="_Pre004" localSheetId="21">#REF!</definedName>
    <definedName name="_Pre004" localSheetId="22">#REF!</definedName>
    <definedName name="_Pre004" localSheetId="23">#REF!</definedName>
    <definedName name="_Pre004">#REF!</definedName>
    <definedName name="_Pre005" localSheetId="8">#REF!</definedName>
    <definedName name="_Pre005" localSheetId="9">#REF!</definedName>
    <definedName name="_Pre005" localSheetId="10">#REF!</definedName>
    <definedName name="_Pre005" localSheetId="11">#REF!</definedName>
    <definedName name="_Pre005" localSheetId="12">#REF!</definedName>
    <definedName name="_Pre005" localSheetId="13">#REF!</definedName>
    <definedName name="_Pre005" localSheetId="14">#REF!</definedName>
    <definedName name="_Pre005" localSheetId="15">#REF!</definedName>
    <definedName name="_Pre005" localSheetId="16">#REF!</definedName>
    <definedName name="_Pre005" localSheetId="17">#REF!</definedName>
    <definedName name="_Pre005" localSheetId="18">#REF!</definedName>
    <definedName name="_Pre005" localSheetId="19">#REF!</definedName>
    <definedName name="_Pre005" localSheetId="20">#REF!</definedName>
    <definedName name="_Pre005" localSheetId="21">#REF!</definedName>
    <definedName name="_Pre005" localSheetId="22">#REF!</definedName>
    <definedName name="_Pre005" localSheetId="23">#REF!</definedName>
    <definedName name="_Pre005">#REF!</definedName>
    <definedName name="_Pre006" localSheetId="8">#REF!</definedName>
    <definedName name="_Pre006" localSheetId="9">#REF!</definedName>
    <definedName name="_Pre006" localSheetId="10">#REF!</definedName>
    <definedName name="_Pre006" localSheetId="11">#REF!</definedName>
    <definedName name="_Pre006" localSheetId="12">#REF!</definedName>
    <definedName name="_Pre006" localSheetId="13">#REF!</definedName>
    <definedName name="_Pre006" localSheetId="14">#REF!</definedName>
    <definedName name="_Pre006" localSheetId="15">#REF!</definedName>
    <definedName name="_Pre006" localSheetId="16">#REF!</definedName>
    <definedName name="_Pre006" localSheetId="17">#REF!</definedName>
    <definedName name="_Pre006" localSheetId="18">#REF!</definedName>
    <definedName name="_Pre006" localSheetId="19">#REF!</definedName>
    <definedName name="_Pre006" localSheetId="20">#REF!</definedName>
    <definedName name="_Pre006" localSheetId="21">#REF!</definedName>
    <definedName name="_Pre006" localSheetId="22">#REF!</definedName>
    <definedName name="_Pre006" localSheetId="23">#REF!</definedName>
    <definedName name="_Pre006">#REF!</definedName>
    <definedName name="_Pre007" localSheetId="8">#REF!</definedName>
    <definedName name="_Pre007" localSheetId="9">#REF!</definedName>
    <definedName name="_Pre007" localSheetId="10">#REF!</definedName>
    <definedName name="_Pre007" localSheetId="11">#REF!</definedName>
    <definedName name="_Pre007" localSheetId="12">#REF!</definedName>
    <definedName name="_Pre007" localSheetId="13">#REF!</definedName>
    <definedName name="_Pre007" localSheetId="14">#REF!</definedName>
    <definedName name="_Pre007" localSheetId="15">#REF!</definedName>
    <definedName name="_Pre007" localSheetId="16">#REF!</definedName>
    <definedName name="_Pre007" localSheetId="17">#REF!</definedName>
    <definedName name="_Pre007" localSheetId="18">#REF!</definedName>
    <definedName name="_Pre007" localSheetId="19">#REF!</definedName>
    <definedName name="_Pre007" localSheetId="20">#REF!</definedName>
    <definedName name="_Pre007" localSheetId="21">#REF!</definedName>
    <definedName name="_Pre007" localSheetId="22">#REF!</definedName>
    <definedName name="_Pre007" localSheetId="23">#REF!</definedName>
    <definedName name="_Pre007">#REF!</definedName>
    <definedName name="_Pre008" localSheetId="8">#REF!</definedName>
    <definedName name="_Pre008" localSheetId="9">#REF!</definedName>
    <definedName name="_Pre008" localSheetId="10">#REF!</definedName>
    <definedName name="_Pre008" localSheetId="11">#REF!</definedName>
    <definedName name="_Pre008" localSheetId="12">#REF!</definedName>
    <definedName name="_Pre008" localSheetId="13">#REF!</definedName>
    <definedName name="_Pre008" localSheetId="14">#REF!</definedName>
    <definedName name="_Pre008" localSheetId="15">#REF!</definedName>
    <definedName name="_Pre008" localSheetId="16">#REF!</definedName>
    <definedName name="_Pre008" localSheetId="17">#REF!</definedName>
    <definedName name="_Pre008" localSheetId="18">#REF!</definedName>
    <definedName name="_Pre008" localSheetId="19">#REF!</definedName>
    <definedName name="_Pre008" localSheetId="20">#REF!</definedName>
    <definedName name="_Pre008" localSheetId="21">#REF!</definedName>
    <definedName name="_Pre008" localSheetId="22">#REF!</definedName>
    <definedName name="_Pre008" localSheetId="23">#REF!</definedName>
    <definedName name="_Pre008">#REF!</definedName>
    <definedName name="_Pre009" localSheetId="8">#REF!</definedName>
    <definedName name="_Pre009" localSheetId="9">#REF!</definedName>
    <definedName name="_Pre009" localSheetId="10">#REF!</definedName>
    <definedName name="_Pre009" localSheetId="11">#REF!</definedName>
    <definedName name="_Pre009" localSheetId="12">#REF!</definedName>
    <definedName name="_Pre009" localSheetId="13">#REF!</definedName>
    <definedName name="_Pre009" localSheetId="14">#REF!</definedName>
    <definedName name="_Pre009" localSheetId="15">#REF!</definedName>
    <definedName name="_Pre009" localSheetId="16">#REF!</definedName>
    <definedName name="_Pre009" localSheetId="17">#REF!</definedName>
    <definedName name="_Pre009" localSheetId="18">#REF!</definedName>
    <definedName name="_Pre009" localSheetId="19">#REF!</definedName>
    <definedName name="_Pre009" localSheetId="20">#REF!</definedName>
    <definedName name="_Pre009" localSheetId="21">#REF!</definedName>
    <definedName name="_Pre009" localSheetId="22">#REF!</definedName>
    <definedName name="_Pre009" localSheetId="23">#REF!</definedName>
    <definedName name="_Pre009">#REF!</definedName>
    <definedName name="_Pre011" localSheetId="8">#REF!</definedName>
    <definedName name="_Pre011" localSheetId="9">#REF!</definedName>
    <definedName name="_Pre011" localSheetId="10">#REF!</definedName>
    <definedName name="_Pre011" localSheetId="11">#REF!</definedName>
    <definedName name="_Pre011" localSheetId="12">#REF!</definedName>
    <definedName name="_Pre011" localSheetId="13">#REF!</definedName>
    <definedName name="_Pre011" localSheetId="14">#REF!</definedName>
    <definedName name="_Pre011" localSheetId="15">#REF!</definedName>
    <definedName name="_Pre011" localSheetId="16">#REF!</definedName>
    <definedName name="_Pre011" localSheetId="17">#REF!</definedName>
    <definedName name="_Pre011" localSheetId="18">#REF!</definedName>
    <definedName name="_Pre011" localSheetId="19">#REF!</definedName>
    <definedName name="_Pre011" localSheetId="20">#REF!</definedName>
    <definedName name="_Pre011" localSheetId="21">#REF!</definedName>
    <definedName name="_Pre011" localSheetId="22">#REF!</definedName>
    <definedName name="_Pre011" localSheetId="23">#REF!</definedName>
    <definedName name="_Pre011">#REF!</definedName>
    <definedName name="_Pre012" localSheetId="8">#REF!</definedName>
    <definedName name="_Pre012" localSheetId="9">#REF!</definedName>
    <definedName name="_Pre012" localSheetId="10">#REF!</definedName>
    <definedName name="_Pre012" localSheetId="11">#REF!</definedName>
    <definedName name="_Pre012" localSheetId="12">#REF!</definedName>
    <definedName name="_Pre012" localSheetId="13">#REF!</definedName>
    <definedName name="_Pre012" localSheetId="14">#REF!</definedName>
    <definedName name="_Pre012" localSheetId="15">#REF!</definedName>
    <definedName name="_Pre012" localSheetId="16">#REF!</definedName>
    <definedName name="_Pre012" localSheetId="17">#REF!</definedName>
    <definedName name="_Pre012" localSheetId="18">#REF!</definedName>
    <definedName name="_Pre012" localSheetId="19">#REF!</definedName>
    <definedName name="_Pre012" localSheetId="20">#REF!</definedName>
    <definedName name="_Pre012" localSheetId="21">#REF!</definedName>
    <definedName name="_Pre012" localSheetId="22">#REF!</definedName>
    <definedName name="_Pre012" localSheetId="23">#REF!</definedName>
    <definedName name="_Pre012">#REF!</definedName>
    <definedName name="_Pre013" localSheetId="8">#REF!</definedName>
    <definedName name="_Pre013" localSheetId="9">#REF!</definedName>
    <definedName name="_Pre013" localSheetId="10">#REF!</definedName>
    <definedName name="_Pre013" localSheetId="11">#REF!</definedName>
    <definedName name="_Pre013" localSheetId="12">#REF!</definedName>
    <definedName name="_Pre013" localSheetId="13">#REF!</definedName>
    <definedName name="_Pre013" localSheetId="14">#REF!</definedName>
    <definedName name="_Pre013" localSheetId="15">#REF!</definedName>
    <definedName name="_Pre013" localSheetId="16">#REF!</definedName>
    <definedName name="_Pre013" localSheetId="17">#REF!</definedName>
    <definedName name="_Pre013" localSheetId="18">#REF!</definedName>
    <definedName name="_Pre013" localSheetId="19">#REF!</definedName>
    <definedName name="_Pre013" localSheetId="20">#REF!</definedName>
    <definedName name="_Pre013" localSheetId="21">#REF!</definedName>
    <definedName name="_Pre013" localSheetId="22">#REF!</definedName>
    <definedName name="_Pre013" localSheetId="23">#REF!</definedName>
    <definedName name="_Pre013">#REF!</definedName>
    <definedName name="_Pre014" localSheetId="8">#REF!</definedName>
    <definedName name="_Pre014" localSheetId="9">#REF!</definedName>
    <definedName name="_Pre014" localSheetId="10">#REF!</definedName>
    <definedName name="_Pre014" localSheetId="11">#REF!</definedName>
    <definedName name="_Pre014" localSheetId="12">#REF!</definedName>
    <definedName name="_Pre014" localSheetId="13">#REF!</definedName>
    <definedName name="_Pre014" localSheetId="14">#REF!</definedName>
    <definedName name="_Pre014" localSheetId="15">#REF!</definedName>
    <definedName name="_Pre014" localSheetId="16">#REF!</definedName>
    <definedName name="_Pre014" localSheetId="17">#REF!</definedName>
    <definedName name="_Pre014" localSheetId="18">#REF!</definedName>
    <definedName name="_Pre014" localSheetId="19">#REF!</definedName>
    <definedName name="_Pre014" localSheetId="20">#REF!</definedName>
    <definedName name="_Pre014" localSheetId="21">#REF!</definedName>
    <definedName name="_Pre014" localSheetId="22">#REF!</definedName>
    <definedName name="_Pre014" localSheetId="23">#REF!</definedName>
    <definedName name="_Pre014">#REF!</definedName>
    <definedName name="_Pre015" localSheetId="8">#REF!</definedName>
    <definedName name="_Pre015" localSheetId="9">#REF!</definedName>
    <definedName name="_Pre015" localSheetId="10">#REF!</definedName>
    <definedName name="_Pre015" localSheetId="11">#REF!</definedName>
    <definedName name="_Pre015" localSheetId="12">#REF!</definedName>
    <definedName name="_Pre015" localSheetId="13">#REF!</definedName>
    <definedName name="_Pre015" localSheetId="14">#REF!</definedName>
    <definedName name="_Pre015" localSheetId="15">#REF!</definedName>
    <definedName name="_Pre015" localSheetId="16">#REF!</definedName>
    <definedName name="_Pre015" localSheetId="17">#REF!</definedName>
    <definedName name="_Pre015" localSheetId="18">#REF!</definedName>
    <definedName name="_Pre015" localSheetId="19">#REF!</definedName>
    <definedName name="_Pre015" localSheetId="20">#REF!</definedName>
    <definedName name="_Pre015" localSheetId="21">#REF!</definedName>
    <definedName name="_Pre015" localSheetId="22">#REF!</definedName>
    <definedName name="_Pre015" localSheetId="23">#REF!</definedName>
    <definedName name="_Pre015">#REF!</definedName>
    <definedName name="_Pre016" localSheetId="8">#REF!</definedName>
    <definedName name="_Pre016" localSheetId="9">#REF!</definedName>
    <definedName name="_Pre016" localSheetId="10">#REF!</definedName>
    <definedName name="_Pre016" localSheetId="11">#REF!</definedName>
    <definedName name="_Pre016" localSheetId="12">#REF!</definedName>
    <definedName name="_Pre016" localSheetId="13">#REF!</definedName>
    <definedName name="_Pre016" localSheetId="14">#REF!</definedName>
    <definedName name="_Pre016" localSheetId="15">#REF!</definedName>
    <definedName name="_Pre016" localSheetId="16">#REF!</definedName>
    <definedName name="_Pre016" localSheetId="17">#REF!</definedName>
    <definedName name="_Pre016" localSheetId="18">#REF!</definedName>
    <definedName name="_Pre016" localSheetId="19">#REF!</definedName>
    <definedName name="_Pre016" localSheetId="20">#REF!</definedName>
    <definedName name="_Pre016" localSheetId="21">#REF!</definedName>
    <definedName name="_Pre016" localSheetId="22">#REF!</definedName>
    <definedName name="_Pre016" localSheetId="23">#REF!</definedName>
    <definedName name="_Pre016">#REF!</definedName>
    <definedName name="_Pre017" localSheetId="8">#REF!</definedName>
    <definedName name="_Pre017" localSheetId="9">#REF!</definedName>
    <definedName name="_Pre017" localSheetId="10">#REF!</definedName>
    <definedName name="_Pre017" localSheetId="11">#REF!</definedName>
    <definedName name="_Pre017" localSheetId="12">#REF!</definedName>
    <definedName name="_Pre017" localSheetId="13">#REF!</definedName>
    <definedName name="_Pre017" localSheetId="14">#REF!</definedName>
    <definedName name="_Pre017" localSheetId="15">#REF!</definedName>
    <definedName name="_Pre017" localSheetId="16">#REF!</definedName>
    <definedName name="_Pre017" localSheetId="17">#REF!</definedName>
    <definedName name="_Pre017" localSheetId="18">#REF!</definedName>
    <definedName name="_Pre017" localSheetId="19">#REF!</definedName>
    <definedName name="_Pre017" localSheetId="20">#REF!</definedName>
    <definedName name="_Pre017" localSheetId="21">#REF!</definedName>
    <definedName name="_Pre017" localSheetId="22">#REF!</definedName>
    <definedName name="_Pre017" localSheetId="23">#REF!</definedName>
    <definedName name="_Pre017">#REF!</definedName>
    <definedName name="_Pre018" localSheetId="8">#REF!</definedName>
    <definedName name="_Pre018" localSheetId="9">#REF!</definedName>
    <definedName name="_Pre018" localSheetId="10">#REF!</definedName>
    <definedName name="_Pre018" localSheetId="11">#REF!</definedName>
    <definedName name="_Pre018" localSheetId="12">#REF!</definedName>
    <definedName name="_Pre018" localSheetId="13">#REF!</definedName>
    <definedName name="_Pre018" localSheetId="14">#REF!</definedName>
    <definedName name="_Pre018" localSheetId="15">#REF!</definedName>
    <definedName name="_Pre018" localSheetId="16">#REF!</definedName>
    <definedName name="_Pre018" localSheetId="17">#REF!</definedName>
    <definedName name="_Pre018" localSheetId="18">#REF!</definedName>
    <definedName name="_Pre018" localSheetId="19">#REF!</definedName>
    <definedName name="_Pre018" localSheetId="20">#REF!</definedName>
    <definedName name="_Pre018" localSheetId="21">#REF!</definedName>
    <definedName name="_Pre018" localSheetId="22">#REF!</definedName>
    <definedName name="_Pre018" localSheetId="23">#REF!</definedName>
    <definedName name="_Pre018">#REF!</definedName>
    <definedName name="_Pre019" localSheetId="8">#REF!</definedName>
    <definedName name="_Pre019" localSheetId="9">#REF!</definedName>
    <definedName name="_Pre019" localSheetId="10">#REF!</definedName>
    <definedName name="_Pre019" localSheetId="11">#REF!</definedName>
    <definedName name="_Pre019" localSheetId="12">#REF!</definedName>
    <definedName name="_Pre019" localSheetId="13">#REF!</definedName>
    <definedName name="_Pre019" localSheetId="14">#REF!</definedName>
    <definedName name="_Pre019" localSheetId="15">#REF!</definedName>
    <definedName name="_Pre019" localSheetId="16">#REF!</definedName>
    <definedName name="_Pre019" localSheetId="17">#REF!</definedName>
    <definedName name="_Pre019" localSheetId="18">#REF!</definedName>
    <definedName name="_Pre019" localSheetId="19">#REF!</definedName>
    <definedName name="_Pre019" localSheetId="20">#REF!</definedName>
    <definedName name="_Pre019" localSheetId="21">#REF!</definedName>
    <definedName name="_Pre019" localSheetId="22">#REF!</definedName>
    <definedName name="_Pre019" localSheetId="23">#REF!</definedName>
    <definedName name="_Pre019">#REF!</definedName>
    <definedName name="_Pre020" localSheetId="8">#REF!</definedName>
    <definedName name="_Pre020" localSheetId="9">#REF!</definedName>
    <definedName name="_Pre020" localSheetId="10">#REF!</definedName>
    <definedName name="_Pre020" localSheetId="11">#REF!</definedName>
    <definedName name="_Pre020" localSheetId="12">#REF!</definedName>
    <definedName name="_Pre020" localSheetId="13">#REF!</definedName>
    <definedName name="_Pre020" localSheetId="14">#REF!</definedName>
    <definedName name="_Pre020" localSheetId="15">#REF!</definedName>
    <definedName name="_Pre020" localSheetId="16">#REF!</definedName>
    <definedName name="_Pre020" localSheetId="17">#REF!</definedName>
    <definedName name="_Pre020" localSheetId="18">#REF!</definedName>
    <definedName name="_Pre020" localSheetId="19">#REF!</definedName>
    <definedName name="_Pre020" localSheetId="20">#REF!</definedName>
    <definedName name="_Pre020" localSheetId="21">#REF!</definedName>
    <definedName name="_Pre020" localSheetId="22">#REF!</definedName>
    <definedName name="_Pre020" localSheetId="23">#REF!</definedName>
    <definedName name="_Pre020">#REF!</definedName>
    <definedName name="_Pre021" localSheetId="8">#REF!</definedName>
    <definedName name="_Pre021" localSheetId="9">#REF!</definedName>
    <definedName name="_Pre021" localSheetId="10">#REF!</definedName>
    <definedName name="_Pre021" localSheetId="11">#REF!</definedName>
    <definedName name="_Pre021" localSheetId="12">#REF!</definedName>
    <definedName name="_Pre021" localSheetId="13">#REF!</definedName>
    <definedName name="_Pre021" localSheetId="14">#REF!</definedName>
    <definedName name="_Pre021" localSheetId="15">#REF!</definedName>
    <definedName name="_Pre021" localSheetId="16">#REF!</definedName>
    <definedName name="_Pre021" localSheetId="17">#REF!</definedName>
    <definedName name="_Pre021" localSheetId="18">#REF!</definedName>
    <definedName name="_Pre021" localSheetId="19">#REF!</definedName>
    <definedName name="_Pre021" localSheetId="20">#REF!</definedName>
    <definedName name="_Pre021" localSheetId="21">#REF!</definedName>
    <definedName name="_Pre021" localSheetId="22">#REF!</definedName>
    <definedName name="_Pre021" localSheetId="23">#REF!</definedName>
    <definedName name="_Pre021">#REF!</definedName>
    <definedName name="_Pre022" localSheetId="8">#REF!</definedName>
    <definedName name="_Pre022" localSheetId="9">#REF!</definedName>
    <definedName name="_Pre022" localSheetId="10">#REF!</definedName>
    <definedName name="_Pre022" localSheetId="11">#REF!</definedName>
    <definedName name="_Pre022" localSheetId="12">#REF!</definedName>
    <definedName name="_Pre022" localSheetId="13">#REF!</definedName>
    <definedName name="_Pre022" localSheetId="14">#REF!</definedName>
    <definedName name="_Pre022" localSheetId="15">#REF!</definedName>
    <definedName name="_Pre022" localSheetId="16">#REF!</definedName>
    <definedName name="_Pre022" localSheetId="17">#REF!</definedName>
    <definedName name="_Pre022" localSheetId="18">#REF!</definedName>
    <definedName name="_Pre022" localSheetId="19">#REF!</definedName>
    <definedName name="_Pre022" localSheetId="20">#REF!</definedName>
    <definedName name="_Pre022" localSheetId="21">#REF!</definedName>
    <definedName name="_Pre022" localSheetId="22">#REF!</definedName>
    <definedName name="_Pre022" localSheetId="23">#REF!</definedName>
    <definedName name="_Pre022">#REF!</definedName>
    <definedName name="_Pre023" localSheetId="8">#REF!</definedName>
    <definedName name="_Pre023" localSheetId="9">#REF!</definedName>
    <definedName name="_Pre023" localSheetId="10">#REF!</definedName>
    <definedName name="_Pre023" localSheetId="11">#REF!</definedName>
    <definedName name="_Pre023" localSheetId="12">#REF!</definedName>
    <definedName name="_Pre023" localSheetId="13">#REF!</definedName>
    <definedName name="_Pre023" localSheetId="14">#REF!</definedName>
    <definedName name="_Pre023" localSheetId="15">#REF!</definedName>
    <definedName name="_Pre023" localSheetId="16">#REF!</definedName>
    <definedName name="_Pre023" localSheetId="17">#REF!</definedName>
    <definedName name="_Pre023" localSheetId="18">#REF!</definedName>
    <definedName name="_Pre023" localSheetId="19">#REF!</definedName>
    <definedName name="_Pre023" localSheetId="20">#REF!</definedName>
    <definedName name="_Pre023" localSheetId="21">#REF!</definedName>
    <definedName name="_Pre023" localSheetId="22">#REF!</definedName>
    <definedName name="_Pre023" localSheetId="23">#REF!</definedName>
    <definedName name="_Pre023">#REF!</definedName>
    <definedName name="_Pre024" localSheetId="8">#REF!</definedName>
    <definedName name="_Pre024" localSheetId="9">#REF!</definedName>
    <definedName name="_Pre024" localSheetId="10">#REF!</definedName>
    <definedName name="_Pre024" localSheetId="11">#REF!</definedName>
    <definedName name="_Pre024" localSheetId="12">#REF!</definedName>
    <definedName name="_Pre024" localSheetId="13">#REF!</definedName>
    <definedName name="_Pre024" localSheetId="14">#REF!</definedName>
    <definedName name="_Pre024" localSheetId="15">#REF!</definedName>
    <definedName name="_Pre024" localSheetId="16">#REF!</definedName>
    <definedName name="_Pre024" localSheetId="17">#REF!</definedName>
    <definedName name="_Pre024" localSheetId="18">#REF!</definedName>
    <definedName name="_Pre024" localSheetId="19">#REF!</definedName>
    <definedName name="_Pre024" localSheetId="20">#REF!</definedName>
    <definedName name="_Pre024" localSheetId="21">#REF!</definedName>
    <definedName name="_Pre024" localSheetId="22">#REF!</definedName>
    <definedName name="_Pre024" localSheetId="23">#REF!</definedName>
    <definedName name="_Pre024">#REF!</definedName>
    <definedName name="_Pre025" localSheetId="8">#REF!</definedName>
    <definedName name="_Pre025" localSheetId="9">#REF!</definedName>
    <definedName name="_Pre025" localSheetId="10">#REF!</definedName>
    <definedName name="_Pre025" localSheetId="11">#REF!</definedName>
    <definedName name="_Pre025" localSheetId="12">#REF!</definedName>
    <definedName name="_Pre025" localSheetId="13">#REF!</definedName>
    <definedName name="_Pre025" localSheetId="14">#REF!</definedName>
    <definedName name="_Pre025" localSheetId="15">#REF!</definedName>
    <definedName name="_Pre025" localSheetId="16">#REF!</definedName>
    <definedName name="_Pre025" localSheetId="17">#REF!</definedName>
    <definedName name="_Pre025" localSheetId="18">#REF!</definedName>
    <definedName name="_Pre025" localSheetId="19">#REF!</definedName>
    <definedName name="_Pre025" localSheetId="20">#REF!</definedName>
    <definedName name="_Pre025" localSheetId="21">#REF!</definedName>
    <definedName name="_Pre025" localSheetId="22">#REF!</definedName>
    <definedName name="_Pre025" localSheetId="23">#REF!</definedName>
    <definedName name="_Pre025">#REF!</definedName>
    <definedName name="_Pre026" localSheetId="8">#REF!</definedName>
    <definedName name="_Pre026" localSheetId="9">#REF!</definedName>
    <definedName name="_Pre026" localSheetId="10">#REF!</definedName>
    <definedName name="_Pre026" localSheetId="11">#REF!</definedName>
    <definedName name="_Pre026" localSheetId="12">#REF!</definedName>
    <definedName name="_Pre026" localSheetId="13">#REF!</definedName>
    <definedName name="_Pre026" localSheetId="14">#REF!</definedName>
    <definedName name="_Pre026" localSheetId="15">#REF!</definedName>
    <definedName name="_Pre026" localSheetId="16">#REF!</definedName>
    <definedName name="_Pre026" localSheetId="17">#REF!</definedName>
    <definedName name="_Pre026" localSheetId="18">#REF!</definedName>
    <definedName name="_Pre026" localSheetId="19">#REF!</definedName>
    <definedName name="_Pre026" localSheetId="20">#REF!</definedName>
    <definedName name="_Pre026" localSheetId="21">#REF!</definedName>
    <definedName name="_Pre026" localSheetId="22">#REF!</definedName>
    <definedName name="_Pre026" localSheetId="23">#REF!</definedName>
    <definedName name="_Pre026">#REF!</definedName>
    <definedName name="_Pre027" localSheetId="8">#REF!</definedName>
    <definedName name="_Pre027" localSheetId="9">#REF!</definedName>
    <definedName name="_Pre027" localSheetId="10">#REF!</definedName>
    <definedName name="_Pre027" localSheetId="11">#REF!</definedName>
    <definedName name="_Pre027" localSheetId="12">#REF!</definedName>
    <definedName name="_Pre027" localSheetId="13">#REF!</definedName>
    <definedName name="_Pre027" localSheetId="14">#REF!</definedName>
    <definedName name="_Pre027" localSheetId="15">#REF!</definedName>
    <definedName name="_Pre027" localSheetId="16">#REF!</definedName>
    <definedName name="_Pre027" localSheetId="17">#REF!</definedName>
    <definedName name="_Pre027" localSheetId="18">#REF!</definedName>
    <definedName name="_Pre027" localSheetId="19">#REF!</definedName>
    <definedName name="_Pre027" localSheetId="20">#REF!</definedName>
    <definedName name="_Pre027" localSheetId="21">#REF!</definedName>
    <definedName name="_Pre027" localSheetId="22">#REF!</definedName>
    <definedName name="_Pre027" localSheetId="23">#REF!</definedName>
    <definedName name="_Pre027">#REF!</definedName>
    <definedName name="_Pre028" localSheetId="8">#REF!</definedName>
    <definedName name="_Pre028" localSheetId="9">#REF!</definedName>
    <definedName name="_Pre028" localSheetId="10">#REF!</definedName>
    <definedName name="_Pre028" localSheetId="11">#REF!</definedName>
    <definedName name="_Pre028" localSheetId="12">#REF!</definedName>
    <definedName name="_Pre028" localSheetId="13">#REF!</definedName>
    <definedName name="_Pre028" localSheetId="14">#REF!</definedName>
    <definedName name="_Pre028" localSheetId="15">#REF!</definedName>
    <definedName name="_Pre028" localSheetId="16">#REF!</definedName>
    <definedName name="_Pre028" localSheetId="17">#REF!</definedName>
    <definedName name="_Pre028" localSheetId="18">#REF!</definedName>
    <definedName name="_Pre028" localSheetId="19">#REF!</definedName>
    <definedName name="_Pre028" localSheetId="20">#REF!</definedName>
    <definedName name="_Pre028" localSheetId="21">#REF!</definedName>
    <definedName name="_Pre028" localSheetId="22">#REF!</definedName>
    <definedName name="_Pre028" localSheetId="23">#REF!</definedName>
    <definedName name="_Pre028">#REF!</definedName>
    <definedName name="_Pre029" localSheetId="8">#REF!</definedName>
    <definedName name="_Pre029" localSheetId="9">#REF!</definedName>
    <definedName name="_Pre029" localSheetId="10">#REF!</definedName>
    <definedName name="_Pre029" localSheetId="11">#REF!</definedName>
    <definedName name="_Pre029" localSheetId="12">#REF!</definedName>
    <definedName name="_Pre029" localSheetId="13">#REF!</definedName>
    <definedName name="_Pre029" localSheetId="14">#REF!</definedName>
    <definedName name="_Pre029" localSheetId="15">#REF!</definedName>
    <definedName name="_Pre029" localSheetId="16">#REF!</definedName>
    <definedName name="_Pre029" localSheetId="17">#REF!</definedName>
    <definedName name="_Pre029" localSheetId="18">#REF!</definedName>
    <definedName name="_Pre029" localSheetId="19">#REF!</definedName>
    <definedName name="_Pre029" localSheetId="20">#REF!</definedName>
    <definedName name="_Pre029" localSheetId="21">#REF!</definedName>
    <definedName name="_Pre029" localSheetId="22">#REF!</definedName>
    <definedName name="_Pre029" localSheetId="23">#REF!</definedName>
    <definedName name="_Pre029">#REF!</definedName>
    <definedName name="_Pre030" localSheetId="8">#REF!</definedName>
    <definedName name="_Pre030" localSheetId="9">#REF!</definedName>
    <definedName name="_Pre030" localSheetId="10">#REF!</definedName>
    <definedName name="_Pre030" localSheetId="11">#REF!</definedName>
    <definedName name="_Pre030" localSheetId="12">#REF!</definedName>
    <definedName name="_Pre030" localSheetId="13">#REF!</definedName>
    <definedName name="_Pre030" localSheetId="14">#REF!</definedName>
    <definedName name="_Pre030" localSheetId="15">#REF!</definedName>
    <definedName name="_Pre030" localSheetId="16">#REF!</definedName>
    <definedName name="_Pre030" localSheetId="17">#REF!</definedName>
    <definedName name="_Pre030" localSheetId="18">#REF!</definedName>
    <definedName name="_Pre030" localSheetId="19">#REF!</definedName>
    <definedName name="_Pre030" localSheetId="20">#REF!</definedName>
    <definedName name="_Pre030" localSheetId="21">#REF!</definedName>
    <definedName name="_Pre030" localSheetId="22">#REF!</definedName>
    <definedName name="_Pre030" localSheetId="23">#REF!</definedName>
    <definedName name="_Pre030">#REF!</definedName>
    <definedName name="_Pre031" localSheetId="8">#REF!</definedName>
    <definedName name="_Pre031" localSheetId="9">#REF!</definedName>
    <definedName name="_Pre031" localSheetId="10">#REF!</definedName>
    <definedName name="_Pre031" localSheetId="11">#REF!</definedName>
    <definedName name="_Pre031" localSheetId="12">#REF!</definedName>
    <definedName name="_Pre031" localSheetId="13">#REF!</definedName>
    <definedName name="_Pre031" localSheetId="14">#REF!</definedName>
    <definedName name="_Pre031" localSheetId="15">#REF!</definedName>
    <definedName name="_Pre031" localSheetId="16">#REF!</definedName>
    <definedName name="_Pre031" localSheetId="17">#REF!</definedName>
    <definedName name="_Pre031" localSheetId="18">#REF!</definedName>
    <definedName name="_Pre031" localSheetId="19">#REF!</definedName>
    <definedName name="_Pre031" localSheetId="20">#REF!</definedName>
    <definedName name="_Pre031" localSheetId="21">#REF!</definedName>
    <definedName name="_Pre031" localSheetId="22">#REF!</definedName>
    <definedName name="_Pre031" localSheetId="23">#REF!</definedName>
    <definedName name="_Pre031">#REF!</definedName>
    <definedName name="_Pre032" localSheetId="8">#REF!</definedName>
    <definedName name="_Pre032" localSheetId="9">#REF!</definedName>
    <definedName name="_Pre032" localSheetId="10">#REF!</definedName>
    <definedName name="_Pre032" localSheetId="11">#REF!</definedName>
    <definedName name="_Pre032" localSheetId="12">#REF!</definedName>
    <definedName name="_Pre032" localSheetId="13">#REF!</definedName>
    <definedName name="_Pre032" localSheetId="14">#REF!</definedName>
    <definedName name="_Pre032" localSheetId="15">#REF!</definedName>
    <definedName name="_Pre032" localSheetId="16">#REF!</definedName>
    <definedName name="_Pre032" localSheetId="17">#REF!</definedName>
    <definedName name="_Pre032" localSheetId="18">#REF!</definedName>
    <definedName name="_Pre032" localSheetId="19">#REF!</definedName>
    <definedName name="_Pre032" localSheetId="20">#REF!</definedName>
    <definedName name="_Pre032" localSheetId="21">#REF!</definedName>
    <definedName name="_Pre032" localSheetId="22">#REF!</definedName>
    <definedName name="_Pre032" localSheetId="23">#REF!</definedName>
    <definedName name="_Pre032">#REF!</definedName>
    <definedName name="_Pre033" localSheetId="8">#REF!</definedName>
    <definedName name="_Pre033" localSheetId="9">#REF!</definedName>
    <definedName name="_Pre033" localSheetId="10">#REF!</definedName>
    <definedName name="_Pre033" localSheetId="11">#REF!</definedName>
    <definedName name="_Pre033" localSheetId="12">#REF!</definedName>
    <definedName name="_Pre033" localSheetId="13">#REF!</definedName>
    <definedName name="_Pre033" localSheetId="14">#REF!</definedName>
    <definedName name="_Pre033" localSheetId="15">#REF!</definedName>
    <definedName name="_Pre033" localSheetId="16">#REF!</definedName>
    <definedName name="_Pre033" localSheetId="17">#REF!</definedName>
    <definedName name="_Pre033" localSheetId="18">#REF!</definedName>
    <definedName name="_Pre033" localSheetId="19">#REF!</definedName>
    <definedName name="_Pre033" localSheetId="20">#REF!</definedName>
    <definedName name="_Pre033" localSheetId="21">#REF!</definedName>
    <definedName name="_Pre033" localSheetId="22">#REF!</definedName>
    <definedName name="_Pre033" localSheetId="23">#REF!</definedName>
    <definedName name="_Pre033">#REF!</definedName>
    <definedName name="_Pre034" localSheetId="8">#REF!</definedName>
    <definedName name="_Pre034" localSheetId="9">#REF!</definedName>
    <definedName name="_Pre034" localSheetId="10">#REF!</definedName>
    <definedName name="_Pre034" localSheetId="11">#REF!</definedName>
    <definedName name="_Pre034" localSheetId="12">#REF!</definedName>
    <definedName name="_Pre034" localSheetId="13">#REF!</definedName>
    <definedName name="_Pre034" localSheetId="14">#REF!</definedName>
    <definedName name="_Pre034" localSheetId="15">#REF!</definedName>
    <definedName name="_Pre034" localSheetId="16">#REF!</definedName>
    <definedName name="_Pre034" localSheetId="17">#REF!</definedName>
    <definedName name="_Pre034" localSheetId="18">#REF!</definedName>
    <definedName name="_Pre034" localSheetId="19">#REF!</definedName>
    <definedName name="_Pre034" localSheetId="20">#REF!</definedName>
    <definedName name="_Pre034" localSheetId="21">#REF!</definedName>
    <definedName name="_Pre034" localSheetId="22">#REF!</definedName>
    <definedName name="_Pre034" localSheetId="23">#REF!</definedName>
    <definedName name="_Pre034">#REF!</definedName>
    <definedName name="_Pre035" localSheetId="8">#REF!</definedName>
    <definedName name="_Pre035" localSheetId="9">#REF!</definedName>
    <definedName name="_Pre035" localSheetId="10">#REF!</definedName>
    <definedName name="_Pre035" localSheetId="11">#REF!</definedName>
    <definedName name="_Pre035" localSheetId="12">#REF!</definedName>
    <definedName name="_Pre035" localSheetId="13">#REF!</definedName>
    <definedName name="_Pre035" localSheetId="14">#REF!</definedName>
    <definedName name="_Pre035" localSheetId="15">#REF!</definedName>
    <definedName name="_Pre035" localSheetId="16">#REF!</definedName>
    <definedName name="_Pre035" localSheetId="17">#REF!</definedName>
    <definedName name="_Pre035" localSheetId="18">#REF!</definedName>
    <definedName name="_Pre035" localSheetId="19">#REF!</definedName>
    <definedName name="_Pre035" localSheetId="20">#REF!</definedName>
    <definedName name="_Pre035" localSheetId="21">#REF!</definedName>
    <definedName name="_Pre035" localSheetId="22">#REF!</definedName>
    <definedName name="_Pre035" localSheetId="23">#REF!</definedName>
    <definedName name="_Pre035">#REF!</definedName>
    <definedName name="_Pre036" localSheetId="8">#REF!</definedName>
    <definedName name="_Pre036" localSheetId="9">#REF!</definedName>
    <definedName name="_Pre036" localSheetId="10">#REF!</definedName>
    <definedName name="_Pre036" localSheetId="11">#REF!</definedName>
    <definedName name="_Pre036" localSheetId="12">#REF!</definedName>
    <definedName name="_Pre036" localSheetId="13">#REF!</definedName>
    <definedName name="_Pre036" localSheetId="14">#REF!</definedName>
    <definedName name="_Pre036" localSheetId="15">#REF!</definedName>
    <definedName name="_Pre036" localSheetId="16">#REF!</definedName>
    <definedName name="_Pre036" localSheetId="17">#REF!</definedName>
    <definedName name="_Pre036" localSheetId="18">#REF!</definedName>
    <definedName name="_Pre036" localSheetId="19">#REF!</definedName>
    <definedName name="_Pre036" localSheetId="20">#REF!</definedName>
    <definedName name="_Pre036" localSheetId="21">#REF!</definedName>
    <definedName name="_Pre036" localSheetId="22">#REF!</definedName>
    <definedName name="_Pre036" localSheetId="23">#REF!</definedName>
    <definedName name="_Pre036">#REF!</definedName>
    <definedName name="_Pre037" localSheetId="8">#REF!</definedName>
    <definedName name="_Pre037" localSheetId="9">#REF!</definedName>
    <definedName name="_Pre037" localSheetId="10">#REF!</definedName>
    <definedName name="_Pre037" localSheetId="11">#REF!</definedName>
    <definedName name="_Pre037" localSheetId="12">#REF!</definedName>
    <definedName name="_Pre037" localSheetId="13">#REF!</definedName>
    <definedName name="_Pre037" localSheetId="14">#REF!</definedName>
    <definedName name="_Pre037" localSheetId="15">#REF!</definedName>
    <definedName name="_Pre037" localSheetId="16">#REF!</definedName>
    <definedName name="_Pre037" localSheetId="17">#REF!</definedName>
    <definedName name="_Pre037" localSheetId="18">#REF!</definedName>
    <definedName name="_Pre037" localSheetId="19">#REF!</definedName>
    <definedName name="_Pre037" localSheetId="20">#REF!</definedName>
    <definedName name="_Pre037" localSheetId="21">#REF!</definedName>
    <definedName name="_Pre037" localSheetId="22">#REF!</definedName>
    <definedName name="_Pre037" localSheetId="23">#REF!</definedName>
    <definedName name="_Pre037">#REF!</definedName>
    <definedName name="_Pre038" localSheetId="8">#REF!</definedName>
    <definedName name="_Pre038" localSheetId="9">#REF!</definedName>
    <definedName name="_Pre038" localSheetId="10">#REF!</definedName>
    <definedName name="_Pre038" localSheetId="11">#REF!</definedName>
    <definedName name="_Pre038" localSheetId="12">#REF!</definedName>
    <definedName name="_Pre038" localSheetId="13">#REF!</definedName>
    <definedName name="_Pre038" localSheetId="14">#REF!</definedName>
    <definedName name="_Pre038" localSheetId="15">#REF!</definedName>
    <definedName name="_Pre038" localSheetId="16">#REF!</definedName>
    <definedName name="_Pre038" localSheetId="17">#REF!</definedName>
    <definedName name="_Pre038" localSheetId="18">#REF!</definedName>
    <definedName name="_Pre038" localSheetId="19">#REF!</definedName>
    <definedName name="_Pre038" localSheetId="20">#REF!</definedName>
    <definedName name="_Pre038" localSheetId="21">#REF!</definedName>
    <definedName name="_Pre038" localSheetId="22">#REF!</definedName>
    <definedName name="_Pre038" localSheetId="23">#REF!</definedName>
    <definedName name="_Pre038">#REF!</definedName>
    <definedName name="_Pre039" localSheetId="8">#REF!</definedName>
    <definedName name="_Pre039" localSheetId="9">#REF!</definedName>
    <definedName name="_Pre039" localSheetId="10">#REF!</definedName>
    <definedName name="_Pre039" localSheetId="11">#REF!</definedName>
    <definedName name="_Pre039" localSheetId="12">#REF!</definedName>
    <definedName name="_Pre039" localSheetId="13">#REF!</definedName>
    <definedName name="_Pre039" localSheetId="14">#REF!</definedName>
    <definedName name="_Pre039" localSheetId="15">#REF!</definedName>
    <definedName name="_Pre039" localSheetId="16">#REF!</definedName>
    <definedName name="_Pre039" localSheetId="17">#REF!</definedName>
    <definedName name="_Pre039" localSheetId="18">#REF!</definedName>
    <definedName name="_Pre039" localSheetId="19">#REF!</definedName>
    <definedName name="_Pre039" localSheetId="20">#REF!</definedName>
    <definedName name="_Pre039" localSheetId="21">#REF!</definedName>
    <definedName name="_Pre039" localSheetId="22">#REF!</definedName>
    <definedName name="_Pre039" localSheetId="23">#REF!</definedName>
    <definedName name="_Pre039">#REF!</definedName>
    <definedName name="_Pre040" localSheetId="8">#REF!</definedName>
    <definedName name="_Pre040" localSheetId="9">#REF!</definedName>
    <definedName name="_Pre040" localSheetId="10">#REF!</definedName>
    <definedName name="_Pre040" localSheetId="11">#REF!</definedName>
    <definedName name="_Pre040" localSheetId="12">#REF!</definedName>
    <definedName name="_Pre040" localSheetId="13">#REF!</definedName>
    <definedName name="_Pre040" localSheetId="14">#REF!</definedName>
    <definedName name="_Pre040" localSheetId="15">#REF!</definedName>
    <definedName name="_Pre040" localSheetId="16">#REF!</definedName>
    <definedName name="_Pre040" localSheetId="17">#REF!</definedName>
    <definedName name="_Pre040" localSheetId="18">#REF!</definedName>
    <definedName name="_Pre040" localSheetId="19">#REF!</definedName>
    <definedName name="_Pre040" localSheetId="20">#REF!</definedName>
    <definedName name="_Pre040" localSheetId="21">#REF!</definedName>
    <definedName name="_Pre040" localSheetId="22">#REF!</definedName>
    <definedName name="_Pre040" localSheetId="23">#REF!</definedName>
    <definedName name="_Pre040">#REF!</definedName>
    <definedName name="_Pre041" localSheetId="8">#REF!</definedName>
    <definedName name="_Pre041" localSheetId="9">#REF!</definedName>
    <definedName name="_Pre041" localSheetId="10">#REF!</definedName>
    <definedName name="_Pre041" localSheetId="11">#REF!</definedName>
    <definedName name="_Pre041" localSheetId="12">#REF!</definedName>
    <definedName name="_Pre041" localSheetId="13">#REF!</definedName>
    <definedName name="_Pre041" localSheetId="14">#REF!</definedName>
    <definedName name="_Pre041" localSheetId="15">#REF!</definedName>
    <definedName name="_Pre041" localSheetId="16">#REF!</definedName>
    <definedName name="_Pre041" localSheetId="17">#REF!</definedName>
    <definedName name="_Pre041" localSheetId="18">#REF!</definedName>
    <definedName name="_Pre041" localSheetId="19">#REF!</definedName>
    <definedName name="_Pre041" localSheetId="20">#REF!</definedName>
    <definedName name="_Pre041" localSheetId="21">#REF!</definedName>
    <definedName name="_Pre041" localSheetId="22">#REF!</definedName>
    <definedName name="_Pre041" localSheetId="23">#REF!</definedName>
    <definedName name="_Pre041">#REF!</definedName>
    <definedName name="_Pre042" localSheetId="8">#REF!</definedName>
    <definedName name="_Pre042" localSheetId="9">#REF!</definedName>
    <definedName name="_Pre042" localSheetId="10">#REF!</definedName>
    <definedName name="_Pre042" localSheetId="11">#REF!</definedName>
    <definedName name="_Pre042" localSheetId="12">#REF!</definedName>
    <definedName name="_Pre042" localSheetId="13">#REF!</definedName>
    <definedName name="_Pre042" localSheetId="14">#REF!</definedName>
    <definedName name="_Pre042" localSheetId="15">#REF!</definedName>
    <definedName name="_Pre042" localSheetId="16">#REF!</definedName>
    <definedName name="_Pre042" localSheetId="17">#REF!</definedName>
    <definedName name="_Pre042" localSheetId="18">#REF!</definedName>
    <definedName name="_Pre042" localSheetId="19">#REF!</definedName>
    <definedName name="_Pre042" localSheetId="20">#REF!</definedName>
    <definedName name="_Pre042" localSheetId="21">#REF!</definedName>
    <definedName name="_Pre042" localSheetId="22">#REF!</definedName>
    <definedName name="_Pre042" localSheetId="23">#REF!</definedName>
    <definedName name="_Pre042">#REF!</definedName>
    <definedName name="_Pre043" localSheetId="8">#REF!</definedName>
    <definedName name="_Pre043" localSheetId="9">#REF!</definedName>
    <definedName name="_Pre043" localSheetId="10">#REF!</definedName>
    <definedName name="_Pre043" localSheetId="11">#REF!</definedName>
    <definedName name="_Pre043" localSheetId="12">#REF!</definedName>
    <definedName name="_Pre043" localSheetId="13">#REF!</definedName>
    <definedName name="_Pre043" localSheetId="14">#REF!</definedName>
    <definedName name="_Pre043" localSheetId="15">#REF!</definedName>
    <definedName name="_Pre043" localSheetId="16">#REF!</definedName>
    <definedName name="_Pre043" localSheetId="17">#REF!</definedName>
    <definedName name="_Pre043" localSheetId="18">#REF!</definedName>
    <definedName name="_Pre043" localSheetId="19">#REF!</definedName>
    <definedName name="_Pre043" localSheetId="20">#REF!</definedName>
    <definedName name="_Pre043" localSheetId="21">#REF!</definedName>
    <definedName name="_Pre043" localSheetId="22">#REF!</definedName>
    <definedName name="_Pre043" localSheetId="23">#REF!</definedName>
    <definedName name="_Pre043">#REF!</definedName>
    <definedName name="_Pre044" localSheetId="8">#REF!</definedName>
    <definedName name="_Pre044" localSheetId="9">#REF!</definedName>
    <definedName name="_Pre044" localSheetId="10">#REF!</definedName>
    <definedName name="_Pre044" localSheetId="11">#REF!</definedName>
    <definedName name="_Pre044" localSheetId="12">#REF!</definedName>
    <definedName name="_Pre044" localSheetId="13">#REF!</definedName>
    <definedName name="_Pre044" localSheetId="14">#REF!</definedName>
    <definedName name="_Pre044" localSheetId="15">#REF!</definedName>
    <definedName name="_Pre044" localSheetId="16">#REF!</definedName>
    <definedName name="_Pre044" localSheetId="17">#REF!</definedName>
    <definedName name="_Pre044" localSheetId="18">#REF!</definedName>
    <definedName name="_Pre044" localSheetId="19">#REF!</definedName>
    <definedName name="_Pre044" localSheetId="20">#REF!</definedName>
    <definedName name="_Pre044" localSheetId="21">#REF!</definedName>
    <definedName name="_Pre044" localSheetId="22">#REF!</definedName>
    <definedName name="_Pre044" localSheetId="23">#REF!</definedName>
    <definedName name="_Pre044">#REF!</definedName>
    <definedName name="_Pre045" localSheetId="8">#REF!</definedName>
    <definedName name="_Pre045" localSheetId="9">#REF!</definedName>
    <definedName name="_Pre045" localSheetId="10">#REF!</definedName>
    <definedName name="_Pre045" localSheetId="11">#REF!</definedName>
    <definedName name="_Pre045" localSheetId="12">#REF!</definedName>
    <definedName name="_Pre045" localSheetId="13">#REF!</definedName>
    <definedName name="_Pre045" localSheetId="14">#REF!</definedName>
    <definedName name="_Pre045" localSheetId="15">#REF!</definedName>
    <definedName name="_Pre045" localSheetId="16">#REF!</definedName>
    <definedName name="_Pre045" localSheetId="17">#REF!</definedName>
    <definedName name="_Pre045" localSheetId="18">#REF!</definedName>
    <definedName name="_Pre045" localSheetId="19">#REF!</definedName>
    <definedName name="_Pre045" localSheetId="20">#REF!</definedName>
    <definedName name="_Pre045" localSheetId="21">#REF!</definedName>
    <definedName name="_Pre045" localSheetId="22">#REF!</definedName>
    <definedName name="_Pre045" localSheetId="23">#REF!</definedName>
    <definedName name="_Pre045">#REF!</definedName>
    <definedName name="_Pre046" localSheetId="8">#REF!</definedName>
    <definedName name="_Pre046" localSheetId="9">#REF!</definedName>
    <definedName name="_Pre046" localSheetId="10">#REF!</definedName>
    <definedName name="_Pre046" localSheetId="11">#REF!</definedName>
    <definedName name="_Pre046" localSheetId="12">#REF!</definedName>
    <definedName name="_Pre046" localSheetId="13">#REF!</definedName>
    <definedName name="_Pre046" localSheetId="14">#REF!</definedName>
    <definedName name="_Pre046" localSheetId="15">#REF!</definedName>
    <definedName name="_Pre046" localSheetId="16">#REF!</definedName>
    <definedName name="_Pre046" localSheetId="17">#REF!</definedName>
    <definedName name="_Pre046" localSheetId="18">#REF!</definedName>
    <definedName name="_Pre046" localSheetId="19">#REF!</definedName>
    <definedName name="_Pre046" localSheetId="20">#REF!</definedName>
    <definedName name="_Pre046" localSheetId="21">#REF!</definedName>
    <definedName name="_Pre046" localSheetId="22">#REF!</definedName>
    <definedName name="_Pre046" localSheetId="23">#REF!</definedName>
    <definedName name="_Pre046">#REF!</definedName>
    <definedName name="_Pre047" localSheetId="8">#REF!</definedName>
    <definedName name="_Pre047" localSheetId="9">#REF!</definedName>
    <definedName name="_Pre047" localSheetId="10">#REF!</definedName>
    <definedName name="_Pre047" localSheetId="11">#REF!</definedName>
    <definedName name="_Pre047" localSheetId="12">#REF!</definedName>
    <definedName name="_Pre047" localSheetId="13">#REF!</definedName>
    <definedName name="_Pre047" localSheetId="14">#REF!</definedName>
    <definedName name="_Pre047" localSheetId="15">#REF!</definedName>
    <definedName name="_Pre047" localSheetId="16">#REF!</definedName>
    <definedName name="_Pre047" localSheetId="17">#REF!</definedName>
    <definedName name="_Pre047" localSheetId="18">#REF!</definedName>
    <definedName name="_Pre047" localSheetId="19">#REF!</definedName>
    <definedName name="_Pre047" localSheetId="20">#REF!</definedName>
    <definedName name="_Pre047" localSheetId="21">#REF!</definedName>
    <definedName name="_Pre047" localSheetId="22">#REF!</definedName>
    <definedName name="_Pre047" localSheetId="23">#REF!</definedName>
    <definedName name="_Pre047">#REF!</definedName>
    <definedName name="_Pre048" localSheetId="8">#REF!</definedName>
    <definedName name="_Pre048" localSheetId="9">#REF!</definedName>
    <definedName name="_Pre048" localSheetId="10">#REF!</definedName>
    <definedName name="_Pre048" localSheetId="11">#REF!</definedName>
    <definedName name="_Pre048" localSheetId="12">#REF!</definedName>
    <definedName name="_Pre048" localSheetId="13">#REF!</definedName>
    <definedName name="_Pre048" localSheetId="14">#REF!</definedName>
    <definedName name="_Pre048" localSheetId="15">#REF!</definedName>
    <definedName name="_Pre048" localSheetId="16">#REF!</definedName>
    <definedName name="_Pre048" localSheetId="17">#REF!</definedName>
    <definedName name="_Pre048" localSheetId="18">#REF!</definedName>
    <definedName name="_Pre048" localSheetId="19">#REF!</definedName>
    <definedName name="_Pre048" localSheetId="20">#REF!</definedName>
    <definedName name="_Pre048" localSheetId="21">#REF!</definedName>
    <definedName name="_Pre048" localSheetId="22">#REF!</definedName>
    <definedName name="_Pre048" localSheetId="23">#REF!</definedName>
    <definedName name="_Pre048">#REF!</definedName>
    <definedName name="_Pre049" localSheetId="8">#REF!</definedName>
    <definedName name="_Pre049" localSheetId="9">#REF!</definedName>
    <definedName name="_Pre049" localSheetId="10">#REF!</definedName>
    <definedName name="_Pre049" localSheetId="11">#REF!</definedName>
    <definedName name="_Pre049" localSheetId="12">#REF!</definedName>
    <definedName name="_Pre049" localSheetId="13">#REF!</definedName>
    <definedName name="_Pre049" localSheetId="14">#REF!</definedName>
    <definedName name="_Pre049" localSheetId="15">#REF!</definedName>
    <definedName name="_Pre049" localSheetId="16">#REF!</definedName>
    <definedName name="_Pre049" localSheetId="17">#REF!</definedName>
    <definedName name="_Pre049" localSheetId="18">#REF!</definedName>
    <definedName name="_Pre049" localSheetId="19">#REF!</definedName>
    <definedName name="_Pre049" localSheetId="20">#REF!</definedName>
    <definedName name="_Pre049" localSheetId="21">#REF!</definedName>
    <definedName name="_Pre049" localSheetId="22">#REF!</definedName>
    <definedName name="_Pre049" localSheetId="23">#REF!</definedName>
    <definedName name="_Pre049">#REF!</definedName>
    <definedName name="_Pre050" localSheetId="8">#REF!</definedName>
    <definedName name="_Pre050" localSheetId="9">#REF!</definedName>
    <definedName name="_Pre050" localSheetId="10">#REF!</definedName>
    <definedName name="_Pre050" localSheetId="11">#REF!</definedName>
    <definedName name="_Pre050" localSheetId="12">#REF!</definedName>
    <definedName name="_Pre050" localSheetId="13">#REF!</definedName>
    <definedName name="_Pre050" localSheetId="14">#REF!</definedName>
    <definedName name="_Pre050" localSheetId="15">#REF!</definedName>
    <definedName name="_Pre050" localSheetId="16">#REF!</definedName>
    <definedName name="_Pre050" localSheetId="17">#REF!</definedName>
    <definedName name="_Pre050" localSheetId="18">#REF!</definedName>
    <definedName name="_Pre050" localSheetId="19">#REF!</definedName>
    <definedName name="_Pre050" localSheetId="20">#REF!</definedName>
    <definedName name="_Pre050" localSheetId="21">#REF!</definedName>
    <definedName name="_Pre050" localSheetId="22">#REF!</definedName>
    <definedName name="_Pre050" localSheetId="23">#REF!</definedName>
    <definedName name="_Pre050">#REF!</definedName>
    <definedName name="_Pre051" localSheetId="8">#REF!</definedName>
    <definedName name="_Pre051" localSheetId="9">#REF!</definedName>
    <definedName name="_Pre051" localSheetId="10">#REF!</definedName>
    <definedName name="_Pre051" localSheetId="11">#REF!</definedName>
    <definedName name="_Pre051" localSheetId="12">#REF!</definedName>
    <definedName name="_Pre051" localSheetId="13">#REF!</definedName>
    <definedName name="_Pre051" localSheetId="14">#REF!</definedName>
    <definedName name="_Pre051" localSheetId="15">#REF!</definedName>
    <definedName name="_Pre051" localSheetId="16">#REF!</definedName>
    <definedName name="_Pre051" localSheetId="17">#REF!</definedName>
    <definedName name="_Pre051" localSheetId="18">#REF!</definedName>
    <definedName name="_Pre051" localSheetId="19">#REF!</definedName>
    <definedName name="_Pre051" localSheetId="20">#REF!</definedName>
    <definedName name="_Pre051" localSheetId="21">#REF!</definedName>
    <definedName name="_Pre051" localSheetId="22">#REF!</definedName>
    <definedName name="_Pre051" localSheetId="23">#REF!</definedName>
    <definedName name="_Pre051">#REF!</definedName>
    <definedName name="_Pre052" localSheetId="8">#REF!</definedName>
    <definedName name="_Pre052" localSheetId="9">#REF!</definedName>
    <definedName name="_Pre052" localSheetId="10">#REF!</definedName>
    <definedName name="_Pre052" localSheetId="11">#REF!</definedName>
    <definedName name="_Pre052" localSheetId="12">#REF!</definedName>
    <definedName name="_Pre052" localSheetId="13">#REF!</definedName>
    <definedName name="_Pre052" localSheetId="14">#REF!</definedName>
    <definedName name="_Pre052" localSheetId="15">#REF!</definedName>
    <definedName name="_Pre052" localSheetId="16">#REF!</definedName>
    <definedName name="_Pre052" localSheetId="17">#REF!</definedName>
    <definedName name="_Pre052" localSheetId="18">#REF!</definedName>
    <definedName name="_Pre052" localSheetId="19">#REF!</definedName>
    <definedName name="_Pre052" localSheetId="20">#REF!</definedName>
    <definedName name="_Pre052" localSheetId="21">#REF!</definedName>
    <definedName name="_Pre052" localSheetId="22">#REF!</definedName>
    <definedName name="_Pre052" localSheetId="23">#REF!</definedName>
    <definedName name="_Pre052">#REF!</definedName>
    <definedName name="_Pre053" localSheetId="8">#REF!</definedName>
    <definedName name="_Pre053" localSheetId="9">#REF!</definedName>
    <definedName name="_Pre053" localSheetId="10">#REF!</definedName>
    <definedName name="_Pre053" localSheetId="11">#REF!</definedName>
    <definedName name="_Pre053" localSheetId="12">#REF!</definedName>
    <definedName name="_Pre053" localSheetId="13">#REF!</definedName>
    <definedName name="_Pre053" localSheetId="14">#REF!</definedName>
    <definedName name="_Pre053" localSheetId="15">#REF!</definedName>
    <definedName name="_Pre053" localSheetId="16">#REF!</definedName>
    <definedName name="_Pre053" localSheetId="17">#REF!</definedName>
    <definedName name="_Pre053" localSheetId="18">#REF!</definedName>
    <definedName name="_Pre053" localSheetId="19">#REF!</definedName>
    <definedName name="_Pre053" localSheetId="20">#REF!</definedName>
    <definedName name="_Pre053" localSheetId="21">#REF!</definedName>
    <definedName name="_Pre053" localSheetId="22">#REF!</definedName>
    <definedName name="_Pre053" localSheetId="23">#REF!</definedName>
    <definedName name="_Pre053">#REF!</definedName>
    <definedName name="_Pre054" localSheetId="8">#REF!</definedName>
    <definedName name="_Pre054" localSheetId="9">#REF!</definedName>
    <definedName name="_Pre054" localSheetId="10">#REF!</definedName>
    <definedName name="_Pre054" localSheetId="11">#REF!</definedName>
    <definedName name="_Pre054" localSheetId="12">#REF!</definedName>
    <definedName name="_Pre054" localSheetId="13">#REF!</definedName>
    <definedName name="_Pre054" localSheetId="14">#REF!</definedName>
    <definedName name="_Pre054" localSheetId="15">#REF!</definedName>
    <definedName name="_Pre054" localSheetId="16">#REF!</definedName>
    <definedName name="_Pre054" localSheetId="17">#REF!</definedName>
    <definedName name="_Pre054" localSheetId="18">#REF!</definedName>
    <definedName name="_Pre054" localSheetId="19">#REF!</definedName>
    <definedName name="_Pre054" localSheetId="20">#REF!</definedName>
    <definedName name="_Pre054" localSheetId="21">#REF!</definedName>
    <definedName name="_Pre054" localSheetId="22">#REF!</definedName>
    <definedName name="_Pre054" localSheetId="23">#REF!</definedName>
    <definedName name="_Pre054">#REF!</definedName>
    <definedName name="_Pre055" localSheetId="8">#REF!</definedName>
    <definedName name="_Pre055" localSheetId="9">#REF!</definedName>
    <definedName name="_Pre055" localSheetId="10">#REF!</definedName>
    <definedName name="_Pre055" localSheetId="11">#REF!</definedName>
    <definedName name="_Pre055" localSheetId="12">#REF!</definedName>
    <definedName name="_Pre055" localSheetId="13">#REF!</definedName>
    <definedName name="_Pre055" localSheetId="14">#REF!</definedName>
    <definedName name="_Pre055" localSheetId="15">#REF!</definedName>
    <definedName name="_Pre055" localSheetId="16">#REF!</definedName>
    <definedName name="_Pre055" localSheetId="17">#REF!</definedName>
    <definedName name="_Pre055" localSheetId="18">#REF!</definedName>
    <definedName name="_Pre055" localSheetId="19">#REF!</definedName>
    <definedName name="_Pre055" localSheetId="20">#REF!</definedName>
    <definedName name="_Pre055" localSheetId="21">#REF!</definedName>
    <definedName name="_Pre055" localSheetId="22">#REF!</definedName>
    <definedName name="_Pre055" localSheetId="23">#REF!</definedName>
    <definedName name="_Pre055">#REF!</definedName>
    <definedName name="_Pre056" localSheetId="8">#REF!</definedName>
    <definedName name="_Pre056" localSheetId="9">#REF!</definedName>
    <definedName name="_Pre056" localSheetId="10">#REF!</definedName>
    <definedName name="_Pre056" localSheetId="11">#REF!</definedName>
    <definedName name="_Pre056" localSheetId="12">#REF!</definedName>
    <definedName name="_Pre056" localSheetId="13">#REF!</definedName>
    <definedName name="_Pre056" localSheetId="14">#REF!</definedName>
    <definedName name="_Pre056" localSheetId="15">#REF!</definedName>
    <definedName name="_Pre056" localSheetId="16">#REF!</definedName>
    <definedName name="_Pre056" localSheetId="17">#REF!</definedName>
    <definedName name="_Pre056" localSheetId="18">#REF!</definedName>
    <definedName name="_Pre056" localSheetId="19">#REF!</definedName>
    <definedName name="_Pre056" localSheetId="20">#REF!</definedName>
    <definedName name="_Pre056" localSheetId="21">#REF!</definedName>
    <definedName name="_Pre056" localSheetId="22">#REF!</definedName>
    <definedName name="_Pre056" localSheetId="23">#REF!</definedName>
    <definedName name="_Pre056">#REF!</definedName>
    <definedName name="_Pre057" localSheetId="8">#REF!</definedName>
    <definedName name="_Pre057" localSheetId="9">#REF!</definedName>
    <definedName name="_Pre057" localSheetId="10">#REF!</definedName>
    <definedName name="_Pre057" localSheetId="11">#REF!</definedName>
    <definedName name="_Pre057" localSheetId="12">#REF!</definedName>
    <definedName name="_Pre057" localSheetId="13">#REF!</definedName>
    <definedName name="_Pre057" localSheetId="14">#REF!</definedName>
    <definedName name="_Pre057" localSheetId="15">#REF!</definedName>
    <definedName name="_Pre057" localSheetId="16">#REF!</definedName>
    <definedName name="_Pre057" localSheetId="17">#REF!</definedName>
    <definedName name="_Pre057" localSheetId="18">#REF!</definedName>
    <definedName name="_Pre057" localSheetId="19">#REF!</definedName>
    <definedName name="_Pre057" localSheetId="20">#REF!</definedName>
    <definedName name="_Pre057" localSheetId="21">#REF!</definedName>
    <definedName name="_Pre057" localSheetId="22">#REF!</definedName>
    <definedName name="_Pre057" localSheetId="23">#REF!</definedName>
    <definedName name="_Pre057">#REF!</definedName>
    <definedName name="_Pre058" localSheetId="8">#REF!</definedName>
    <definedName name="_Pre058" localSheetId="9">#REF!</definedName>
    <definedName name="_Pre058" localSheetId="10">#REF!</definedName>
    <definedName name="_Pre058" localSheetId="11">#REF!</definedName>
    <definedName name="_Pre058" localSheetId="12">#REF!</definedName>
    <definedName name="_Pre058" localSheetId="13">#REF!</definedName>
    <definedName name="_Pre058" localSheetId="14">#REF!</definedName>
    <definedName name="_Pre058" localSheetId="15">#REF!</definedName>
    <definedName name="_Pre058" localSheetId="16">#REF!</definedName>
    <definedName name="_Pre058" localSheetId="17">#REF!</definedName>
    <definedName name="_Pre058" localSheetId="18">#REF!</definedName>
    <definedName name="_Pre058" localSheetId="19">#REF!</definedName>
    <definedName name="_Pre058" localSheetId="20">#REF!</definedName>
    <definedName name="_Pre058" localSheetId="21">#REF!</definedName>
    <definedName name="_Pre058" localSheetId="22">#REF!</definedName>
    <definedName name="_Pre058" localSheetId="23">#REF!</definedName>
    <definedName name="_Pre058">#REF!</definedName>
    <definedName name="_Pre059" localSheetId="8">#REF!</definedName>
    <definedName name="_Pre059" localSheetId="9">#REF!</definedName>
    <definedName name="_Pre059" localSheetId="10">#REF!</definedName>
    <definedName name="_Pre059" localSheetId="11">#REF!</definedName>
    <definedName name="_Pre059" localSheetId="12">#REF!</definedName>
    <definedName name="_Pre059" localSheetId="13">#REF!</definedName>
    <definedName name="_Pre059" localSheetId="14">#REF!</definedName>
    <definedName name="_Pre059" localSheetId="15">#REF!</definedName>
    <definedName name="_Pre059" localSheetId="16">#REF!</definedName>
    <definedName name="_Pre059" localSheetId="17">#REF!</definedName>
    <definedName name="_Pre059" localSheetId="18">#REF!</definedName>
    <definedName name="_Pre059" localSheetId="19">#REF!</definedName>
    <definedName name="_Pre059" localSheetId="20">#REF!</definedName>
    <definedName name="_Pre059" localSheetId="21">#REF!</definedName>
    <definedName name="_Pre059" localSheetId="22">#REF!</definedName>
    <definedName name="_Pre059" localSheetId="23">#REF!</definedName>
    <definedName name="_Pre059">#REF!</definedName>
    <definedName name="_Pre060" localSheetId="8">#REF!</definedName>
    <definedName name="_Pre060" localSheetId="9">#REF!</definedName>
    <definedName name="_Pre060" localSheetId="10">#REF!</definedName>
    <definedName name="_Pre060" localSheetId="11">#REF!</definedName>
    <definedName name="_Pre060" localSheetId="12">#REF!</definedName>
    <definedName name="_Pre060" localSheetId="13">#REF!</definedName>
    <definedName name="_Pre060" localSheetId="14">#REF!</definedName>
    <definedName name="_Pre060" localSheetId="15">#REF!</definedName>
    <definedName name="_Pre060" localSheetId="16">#REF!</definedName>
    <definedName name="_Pre060" localSheetId="17">#REF!</definedName>
    <definedName name="_Pre060" localSheetId="18">#REF!</definedName>
    <definedName name="_Pre060" localSheetId="19">#REF!</definedName>
    <definedName name="_Pre060" localSheetId="20">#REF!</definedName>
    <definedName name="_Pre060" localSheetId="21">#REF!</definedName>
    <definedName name="_Pre060" localSheetId="22">#REF!</definedName>
    <definedName name="_Pre060" localSheetId="23">#REF!</definedName>
    <definedName name="_Pre060">#REF!</definedName>
    <definedName name="_Pre061" localSheetId="8">#REF!</definedName>
    <definedName name="_Pre061" localSheetId="9">#REF!</definedName>
    <definedName name="_Pre061" localSheetId="10">#REF!</definedName>
    <definedName name="_Pre061" localSheetId="11">#REF!</definedName>
    <definedName name="_Pre061" localSheetId="12">#REF!</definedName>
    <definedName name="_Pre061" localSheetId="13">#REF!</definedName>
    <definedName name="_Pre061" localSheetId="14">#REF!</definedName>
    <definedName name="_Pre061" localSheetId="15">#REF!</definedName>
    <definedName name="_Pre061" localSheetId="16">#REF!</definedName>
    <definedName name="_Pre061" localSheetId="17">#REF!</definedName>
    <definedName name="_Pre061" localSheetId="18">#REF!</definedName>
    <definedName name="_Pre061" localSheetId="19">#REF!</definedName>
    <definedName name="_Pre061" localSheetId="20">#REF!</definedName>
    <definedName name="_Pre061" localSheetId="21">#REF!</definedName>
    <definedName name="_Pre061" localSheetId="22">#REF!</definedName>
    <definedName name="_Pre061" localSheetId="23">#REF!</definedName>
    <definedName name="_Pre061">#REF!</definedName>
    <definedName name="_Pre062" localSheetId="8">#REF!</definedName>
    <definedName name="_Pre062" localSheetId="9">#REF!</definedName>
    <definedName name="_Pre062" localSheetId="10">#REF!</definedName>
    <definedName name="_Pre062" localSheetId="11">#REF!</definedName>
    <definedName name="_Pre062" localSheetId="12">#REF!</definedName>
    <definedName name="_Pre062" localSheetId="13">#REF!</definedName>
    <definedName name="_Pre062" localSheetId="14">#REF!</definedName>
    <definedName name="_Pre062" localSheetId="15">#REF!</definedName>
    <definedName name="_Pre062" localSheetId="16">#REF!</definedName>
    <definedName name="_Pre062" localSheetId="17">#REF!</definedName>
    <definedName name="_Pre062" localSheetId="18">#REF!</definedName>
    <definedName name="_Pre062" localSheetId="19">#REF!</definedName>
    <definedName name="_Pre062" localSheetId="20">#REF!</definedName>
    <definedName name="_Pre062" localSheetId="21">#REF!</definedName>
    <definedName name="_Pre062" localSheetId="22">#REF!</definedName>
    <definedName name="_Pre062" localSheetId="23">#REF!</definedName>
    <definedName name="_Pre062">#REF!</definedName>
    <definedName name="_Pre063" localSheetId="8">#REF!</definedName>
    <definedName name="_Pre063" localSheetId="9">#REF!</definedName>
    <definedName name="_Pre063" localSheetId="10">#REF!</definedName>
    <definedName name="_Pre063" localSheetId="11">#REF!</definedName>
    <definedName name="_Pre063" localSheetId="12">#REF!</definedName>
    <definedName name="_Pre063" localSheetId="13">#REF!</definedName>
    <definedName name="_Pre063" localSheetId="14">#REF!</definedName>
    <definedName name="_Pre063" localSheetId="15">#REF!</definedName>
    <definedName name="_Pre063" localSheetId="16">#REF!</definedName>
    <definedName name="_Pre063" localSheetId="17">#REF!</definedName>
    <definedName name="_Pre063" localSheetId="18">#REF!</definedName>
    <definedName name="_Pre063" localSheetId="19">#REF!</definedName>
    <definedName name="_Pre063" localSheetId="20">#REF!</definedName>
    <definedName name="_Pre063" localSheetId="21">#REF!</definedName>
    <definedName name="_Pre063" localSheetId="22">#REF!</definedName>
    <definedName name="_Pre063" localSheetId="23">#REF!</definedName>
    <definedName name="_Pre063">#REF!</definedName>
    <definedName name="_Pre064" localSheetId="8">#REF!</definedName>
    <definedName name="_Pre064" localSheetId="9">#REF!</definedName>
    <definedName name="_Pre064" localSheetId="10">#REF!</definedName>
    <definedName name="_Pre064" localSheetId="11">#REF!</definedName>
    <definedName name="_Pre064" localSheetId="12">#REF!</definedName>
    <definedName name="_Pre064" localSheetId="13">#REF!</definedName>
    <definedName name="_Pre064" localSheetId="14">#REF!</definedName>
    <definedName name="_Pre064" localSheetId="15">#REF!</definedName>
    <definedName name="_Pre064" localSheetId="16">#REF!</definedName>
    <definedName name="_Pre064" localSheetId="17">#REF!</definedName>
    <definedName name="_Pre064" localSheetId="18">#REF!</definedName>
    <definedName name="_Pre064" localSheetId="19">#REF!</definedName>
    <definedName name="_Pre064" localSheetId="20">#REF!</definedName>
    <definedName name="_Pre064" localSheetId="21">#REF!</definedName>
    <definedName name="_Pre064" localSheetId="22">#REF!</definedName>
    <definedName name="_Pre064" localSheetId="23">#REF!</definedName>
    <definedName name="_Pre064">#REF!</definedName>
    <definedName name="_Pre065" localSheetId="8">#REF!</definedName>
    <definedName name="_Pre065" localSheetId="9">#REF!</definedName>
    <definedName name="_Pre065" localSheetId="10">#REF!</definedName>
    <definedName name="_Pre065" localSheetId="11">#REF!</definedName>
    <definedName name="_Pre065" localSheetId="12">#REF!</definedName>
    <definedName name="_Pre065" localSheetId="13">#REF!</definedName>
    <definedName name="_Pre065" localSheetId="14">#REF!</definedName>
    <definedName name="_Pre065" localSheetId="15">#REF!</definedName>
    <definedName name="_Pre065" localSheetId="16">#REF!</definedName>
    <definedName name="_Pre065" localSheetId="17">#REF!</definedName>
    <definedName name="_Pre065" localSheetId="18">#REF!</definedName>
    <definedName name="_Pre065" localSheetId="19">#REF!</definedName>
    <definedName name="_Pre065" localSheetId="20">#REF!</definedName>
    <definedName name="_Pre065" localSheetId="21">#REF!</definedName>
    <definedName name="_Pre065" localSheetId="22">#REF!</definedName>
    <definedName name="_Pre065" localSheetId="23">#REF!</definedName>
    <definedName name="_Pre065">#REF!</definedName>
    <definedName name="_Pre066" localSheetId="8">#REF!</definedName>
    <definedName name="_Pre066" localSheetId="9">#REF!</definedName>
    <definedName name="_Pre066" localSheetId="10">#REF!</definedName>
    <definedName name="_Pre066" localSheetId="11">#REF!</definedName>
    <definedName name="_Pre066" localSheetId="12">#REF!</definedName>
    <definedName name="_Pre066" localSheetId="13">#REF!</definedName>
    <definedName name="_Pre066" localSheetId="14">#REF!</definedName>
    <definedName name="_Pre066" localSheetId="15">#REF!</definedName>
    <definedName name="_Pre066" localSheetId="16">#REF!</definedName>
    <definedName name="_Pre066" localSheetId="17">#REF!</definedName>
    <definedName name="_Pre066" localSheetId="18">#REF!</definedName>
    <definedName name="_Pre066" localSheetId="19">#REF!</definedName>
    <definedName name="_Pre066" localSheetId="20">#REF!</definedName>
    <definedName name="_Pre066" localSheetId="21">#REF!</definedName>
    <definedName name="_Pre066" localSheetId="22">#REF!</definedName>
    <definedName name="_Pre066" localSheetId="23">#REF!</definedName>
    <definedName name="_Pre066">#REF!</definedName>
    <definedName name="_Pre067" localSheetId="8">#REF!</definedName>
    <definedName name="_Pre067" localSheetId="9">#REF!</definedName>
    <definedName name="_Pre067" localSheetId="10">#REF!</definedName>
    <definedName name="_Pre067" localSheetId="11">#REF!</definedName>
    <definedName name="_Pre067" localSheetId="12">#REF!</definedName>
    <definedName name="_Pre067" localSheetId="13">#REF!</definedName>
    <definedName name="_Pre067" localSheetId="14">#REF!</definedName>
    <definedName name="_Pre067" localSheetId="15">#REF!</definedName>
    <definedName name="_Pre067" localSheetId="16">#REF!</definedName>
    <definedName name="_Pre067" localSheetId="17">#REF!</definedName>
    <definedName name="_Pre067" localSheetId="18">#REF!</definedName>
    <definedName name="_Pre067" localSheetId="19">#REF!</definedName>
    <definedName name="_Pre067" localSheetId="20">#REF!</definedName>
    <definedName name="_Pre067" localSheetId="21">#REF!</definedName>
    <definedName name="_Pre067" localSheetId="22">#REF!</definedName>
    <definedName name="_Pre067" localSheetId="23">#REF!</definedName>
    <definedName name="_Pre067">#REF!</definedName>
    <definedName name="_Pre068" localSheetId="8">#REF!</definedName>
    <definedName name="_Pre068" localSheetId="9">#REF!</definedName>
    <definedName name="_Pre068" localSheetId="10">#REF!</definedName>
    <definedName name="_Pre068" localSheetId="11">#REF!</definedName>
    <definedName name="_Pre068" localSheetId="12">#REF!</definedName>
    <definedName name="_Pre068" localSheetId="13">#REF!</definedName>
    <definedName name="_Pre068" localSheetId="14">#REF!</definedName>
    <definedName name="_Pre068" localSheetId="15">#REF!</definedName>
    <definedName name="_Pre068" localSheetId="16">#REF!</definedName>
    <definedName name="_Pre068" localSheetId="17">#REF!</definedName>
    <definedName name="_Pre068" localSheetId="18">#REF!</definedName>
    <definedName name="_Pre068" localSheetId="19">#REF!</definedName>
    <definedName name="_Pre068" localSheetId="20">#REF!</definedName>
    <definedName name="_Pre068" localSheetId="21">#REF!</definedName>
    <definedName name="_Pre068" localSheetId="22">#REF!</definedName>
    <definedName name="_Pre068" localSheetId="23">#REF!</definedName>
    <definedName name="_Pre068">#REF!</definedName>
    <definedName name="_Pre069" localSheetId="8">#REF!</definedName>
    <definedName name="_Pre069" localSheetId="9">#REF!</definedName>
    <definedName name="_Pre069" localSheetId="10">#REF!</definedName>
    <definedName name="_Pre069" localSheetId="11">#REF!</definedName>
    <definedName name="_Pre069" localSheetId="12">#REF!</definedName>
    <definedName name="_Pre069" localSheetId="13">#REF!</definedName>
    <definedName name="_Pre069" localSheetId="14">#REF!</definedName>
    <definedName name="_Pre069" localSheetId="15">#REF!</definedName>
    <definedName name="_Pre069" localSheetId="16">#REF!</definedName>
    <definedName name="_Pre069" localSheetId="17">#REF!</definedName>
    <definedName name="_Pre069" localSheetId="18">#REF!</definedName>
    <definedName name="_Pre069" localSheetId="19">#REF!</definedName>
    <definedName name="_Pre069" localSheetId="20">#REF!</definedName>
    <definedName name="_Pre069" localSheetId="21">#REF!</definedName>
    <definedName name="_Pre069" localSheetId="22">#REF!</definedName>
    <definedName name="_Pre069" localSheetId="23">#REF!</definedName>
    <definedName name="_Pre069">#REF!</definedName>
    <definedName name="_Pre070" localSheetId="8">#REF!</definedName>
    <definedName name="_Pre070" localSheetId="9">#REF!</definedName>
    <definedName name="_Pre070" localSheetId="10">#REF!</definedName>
    <definedName name="_Pre070" localSheetId="11">#REF!</definedName>
    <definedName name="_Pre070" localSheetId="12">#REF!</definedName>
    <definedName name="_Pre070" localSheetId="13">#REF!</definedName>
    <definedName name="_Pre070" localSheetId="14">#REF!</definedName>
    <definedName name="_Pre070" localSheetId="15">#REF!</definedName>
    <definedName name="_Pre070" localSheetId="16">#REF!</definedName>
    <definedName name="_Pre070" localSheetId="17">#REF!</definedName>
    <definedName name="_Pre070" localSheetId="18">#REF!</definedName>
    <definedName name="_Pre070" localSheetId="19">#REF!</definedName>
    <definedName name="_Pre070" localSheetId="20">#REF!</definedName>
    <definedName name="_Pre070" localSheetId="21">#REF!</definedName>
    <definedName name="_Pre070" localSheetId="22">#REF!</definedName>
    <definedName name="_Pre070" localSheetId="23">#REF!</definedName>
    <definedName name="_Pre070">#REF!</definedName>
    <definedName name="_Pre071" localSheetId="8">#REF!</definedName>
    <definedName name="_Pre071" localSheetId="9">#REF!</definedName>
    <definedName name="_Pre071" localSheetId="10">#REF!</definedName>
    <definedName name="_Pre071" localSheetId="11">#REF!</definedName>
    <definedName name="_Pre071" localSheetId="12">#REF!</definedName>
    <definedName name="_Pre071" localSheetId="13">#REF!</definedName>
    <definedName name="_Pre071" localSheetId="14">#REF!</definedName>
    <definedName name="_Pre071" localSheetId="15">#REF!</definedName>
    <definedName name="_Pre071" localSheetId="16">#REF!</definedName>
    <definedName name="_Pre071" localSheetId="17">#REF!</definedName>
    <definedName name="_Pre071" localSheetId="18">#REF!</definedName>
    <definedName name="_Pre071" localSheetId="19">#REF!</definedName>
    <definedName name="_Pre071" localSheetId="20">#REF!</definedName>
    <definedName name="_Pre071" localSheetId="21">#REF!</definedName>
    <definedName name="_Pre071" localSheetId="22">#REF!</definedName>
    <definedName name="_Pre071" localSheetId="23">#REF!</definedName>
    <definedName name="_Pre071">#REF!</definedName>
    <definedName name="_Pre072" localSheetId="8">#REF!</definedName>
    <definedName name="_Pre072" localSheetId="9">#REF!</definedName>
    <definedName name="_Pre072" localSheetId="10">#REF!</definedName>
    <definedName name="_Pre072" localSheetId="11">#REF!</definedName>
    <definedName name="_Pre072" localSheetId="12">#REF!</definedName>
    <definedName name="_Pre072" localSheetId="13">#REF!</definedName>
    <definedName name="_Pre072" localSheetId="14">#REF!</definedName>
    <definedName name="_Pre072" localSheetId="15">#REF!</definedName>
    <definedName name="_Pre072" localSheetId="16">#REF!</definedName>
    <definedName name="_Pre072" localSheetId="17">#REF!</definedName>
    <definedName name="_Pre072" localSheetId="18">#REF!</definedName>
    <definedName name="_Pre072" localSheetId="19">#REF!</definedName>
    <definedName name="_Pre072" localSheetId="20">#REF!</definedName>
    <definedName name="_Pre072" localSheetId="21">#REF!</definedName>
    <definedName name="_Pre072" localSheetId="22">#REF!</definedName>
    <definedName name="_Pre072" localSheetId="23">#REF!</definedName>
    <definedName name="_Pre072">#REF!</definedName>
    <definedName name="_Pre073" localSheetId="8">#REF!</definedName>
    <definedName name="_Pre073" localSheetId="9">#REF!</definedName>
    <definedName name="_Pre073" localSheetId="10">#REF!</definedName>
    <definedName name="_Pre073" localSheetId="11">#REF!</definedName>
    <definedName name="_Pre073" localSheetId="12">#REF!</definedName>
    <definedName name="_Pre073" localSheetId="13">#REF!</definedName>
    <definedName name="_Pre073" localSheetId="14">#REF!</definedName>
    <definedName name="_Pre073" localSheetId="15">#REF!</definedName>
    <definedName name="_Pre073" localSheetId="16">#REF!</definedName>
    <definedName name="_Pre073" localSheetId="17">#REF!</definedName>
    <definedName name="_Pre073" localSheetId="18">#REF!</definedName>
    <definedName name="_Pre073" localSheetId="19">#REF!</definedName>
    <definedName name="_Pre073" localSheetId="20">#REF!</definedName>
    <definedName name="_Pre073" localSheetId="21">#REF!</definedName>
    <definedName name="_Pre073" localSheetId="22">#REF!</definedName>
    <definedName name="_Pre073" localSheetId="23">#REF!</definedName>
    <definedName name="_Pre073">#REF!</definedName>
    <definedName name="_Pre074" localSheetId="8">#REF!</definedName>
    <definedName name="_Pre074" localSheetId="9">#REF!</definedName>
    <definedName name="_Pre074" localSheetId="10">#REF!</definedName>
    <definedName name="_Pre074" localSheetId="11">#REF!</definedName>
    <definedName name="_Pre074" localSheetId="12">#REF!</definedName>
    <definedName name="_Pre074" localSheetId="13">#REF!</definedName>
    <definedName name="_Pre074" localSheetId="14">#REF!</definedName>
    <definedName name="_Pre074" localSheetId="15">#REF!</definedName>
    <definedName name="_Pre074" localSheetId="16">#REF!</definedName>
    <definedName name="_Pre074" localSheetId="17">#REF!</definedName>
    <definedName name="_Pre074" localSheetId="18">#REF!</definedName>
    <definedName name="_Pre074" localSheetId="19">#REF!</definedName>
    <definedName name="_Pre074" localSheetId="20">#REF!</definedName>
    <definedName name="_Pre074" localSheetId="21">#REF!</definedName>
    <definedName name="_Pre074" localSheetId="22">#REF!</definedName>
    <definedName name="_Pre074" localSheetId="23">#REF!</definedName>
    <definedName name="_Pre074">#REF!</definedName>
    <definedName name="_Pre075" localSheetId="8">#REF!</definedName>
    <definedName name="_Pre075" localSheetId="9">#REF!</definedName>
    <definedName name="_Pre075" localSheetId="10">#REF!</definedName>
    <definedName name="_Pre075" localSheetId="11">#REF!</definedName>
    <definedName name="_Pre075" localSheetId="12">#REF!</definedName>
    <definedName name="_Pre075" localSheetId="13">#REF!</definedName>
    <definedName name="_Pre075" localSheetId="14">#REF!</definedName>
    <definedName name="_Pre075" localSheetId="15">#REF!</definedName>
    <definedName name="_Pre075" localSheetId="16">#REF!</definedName>
    <definedName name="_Pre075" localSheetId="17">#REF!</definedName>
    <definedName name="_Pre075" localSheetId="18">#REF!</definedName>
    <definedName name="_Pre075" localSheetId="19">#REF!</definedName>
    <definedName name="_Pre075" localSheetId="20">#REF!</definedName>
    <definedName name="_Pre075" localSheetId="21">#REF!</definedName>
    <definedName name="_Pre075" localSheetId="22">#REF!</definedName>
    <definedName name="_Pre075" localSheetId="23">#REF!</definedName>
    <definedName name="_Pre075">#REF!</definedName>
    <definedName name="_Pre076" localSheetId="8">#REF!</definedName>
    <definedName name="_Pre076" localSheetId="9">#REF!</definedName>
    <definedName name="_Pre076" localSheetId="10">#REF!</definedName>
    <definedName name="_Pre076" localSheetId="11">#REF!</definedName>
    <definedName name="_Pre076" localSheetId="12">#REF!</definedName>
    <definedName name="_Pre076" localSheetId="13">#REF!</definedName>
    <definedName name="_Pre076" localSheetId="14">#REF!</definedName>
    <definedName name="_Pre076" localSheetId="15">#REF!</definedName>
    <definedName name="_Pre076" localSheetId="16">#REF!</definedName>
    <definedName name="_Pre076" localSheetId="17">#REF!</definedName>
    <definedName name="_Pre076" localSheetId="18">#REF!</definedName>
    <definedName name="_Pre076" localSheetId="19">#REF!</definedName>
    <definedName name="_Pre076" localSheetId="20">#REF!</definedName>
    <definedName name="_Pre076" localSheetId="21">#REF!</definedName>
    <definedName name="_Pre076" localSheetId="22">#REF!</definedName>
    <definedName name="_Pre076" localSheetId="23">#REF!</definedName>
    <definedName name="_Pre076">#REF!</definedName>
    <definedName name="_Pre077" localSheetId="8">#REF!</definedName>
    <definedName name="_Pre077" localSheetId="9">#REF!</definedName>
    <definedName name="_Pre077" localSheetId="10">#REF!</definedName>
    <definedName name="_Pre077" localSheetId="11">#REF!</definedName>
    <definedName name="_Pre077" localSheetId="12">#REF!</definedName>
    <definedName name="_Pre077" localSheetId="13">#REF!</definedName>
    <definedName name="_Pre077" localSheetId="14">#REF!</definedName>
    <definedName name="_Pre077" localSheetId="15">#REF!</definedName>
    <definedName name="_Pre077" localSheetId="16">#REF!</definedName>
    <definedName name="_Pre077" localSheetId="17">#REF!</definedName>
    <definedName name="_Pre077" localSheetId="18">#REF!</definedName>
    <definedName name="_Pre077" localSheetId="19">#REF!</definedName>
    <definedName name="_Pre077" localSheetId="20">#REF!</definedName>
    <definedName name="_Pre077" localSheetId="21">#REF!</definedName>
    <definedName name="_Pre077" localSheetId="22">#REF!</definedName>
    <definedName name="_Pre077" localSheetId="23">#REF!</definedName>
    <definedName name="_Pre077">#REF!</definedName>
    <definedName name="_Pre078" localSheetId="8">#REF!</definedName>
    <definedName name="_Pre078" localSheetId="9">#REF!</definedName>
    <definedName name="_Pre078" localSheetId="10">#REF!</definedName>
    <definedName name="_Pre078" localSheetId="11">#REF!</definedName>
    <definedName name="_Pre078" localSheetId="12">#REF!</definedName>
    <definedName name="_Pre078" localSheetId="13">#REF!</definedName>
    <definedName name="_Pre078" localSheetId="14">#REF!</definedName>
    <definedName name="_Pre078" localSheetId="15">#REF!</definedName>
    <definedName name="_Pre078" localSheetId="16">#REF!</definedName>
    <definedName name="_Pre078" localSheetId="17">#REF!</definedName>
    <definedName name="_Pre078" localSheetId="18">#REF!</definedName>
    <definedName name="_Pre078" localSheetId="19">#REF!</definedName>
    <definedName name="_Pre078" localSheetId="20">#REF!</definedName>
    <definedName name="_Pre078" localSheetId="21">#REF!</definedName>
    <definedName name="_Pre078" localSheetId="22">#REF!</definedName>
    <definedName name="_Pre078" localSheetId="23">#REF!</definedName>
    <definedName name="_Pre078">#REF!</definedName>
    <definedName name="_Pre079" localSheetId="8">#REF!</definedName>
    <definedName name="_Pre079" localSheetId="9">#REF!</definedName>
    <definedName name="_Pre079" localSheetId="10">#REF!</definedName>
    <definedName name="_Pre079" localSheetId="11">#REF!</definedName>
    <definedName name="_Pre079" localSheetId="12">#REF!</definedName>
    <definedName name="_Pre079" localSheetId="13">#REF!</definedName>
    <definedName name="_Pre079" localSheetId="14">#REF!</definedName>
    <definedName name="_Pre079" localSheetId="15">#REF!</definedName>
    <definedName name="_Pre079" localSheetId="16">#REF!</definedName>
    <definedName name="_Pre079" localSheetId="17">#REF!</definedName>
    <definedName name="_Pre079" localSheetId="18">#REF!</definedName>
    <definedName name="_Pre079" localSheetId="19">#REF!</definedName>
    <definedName name="_Pre079" localSheetId="20">#REF!</definedName>
    <definedName name="_Pre079" localSheetId="21">#REF!</definedName>
    <definedName name="_Pre079" localSheetId="22">#REF!</definedName>
    <definedName name="_Pre079" localSheetId="23">#REF!</definedName>
    <definedName name="_Pre079">#REF!</definedName>
    <definedName name="_Pre080" localSheetId="8">#REF!</definedName>
    <definedName name="_Pre080" localSheetId="9">#REF!</definedName>
    <definedName name="_Pre080" localSheetId="10">#REF!</definedName>
    <definedName name="_Pre080" localSheetId="11">#REF!</definedName>
    <definedName name="_Pre080" localSheetId="12">#REF!</definedName>
    <definedName name="_Pre080" localSheetId="13">#REF!</definedName>
    <definedName name="_Pre080" localSheetId="14">#REF!</definedName>
    <definedName name="_Pre080" localSheetId="15">#REF!</definedName>
    <definedName name="_Pre080" localSheetId="16">#REF!</definedName>
    <definedName name="_Pre080" localSheetId="17">#REF!</definedName>
    <definedName name="_Pre080" localSheetId="18">#REF!</definedName>
    <definedName name="_Pre080" localSheetId="19">#REF!</definedName>
    <definedName name="_Pre080" localSheetId="20">#REF!</definedName>
    <definedName name="_Pre080" localSheetId="21">#REF!</definedName>
    <definedName name="_Pre080" localSheetId="22">#REF!</definedName>
    <definedName name="_Pre080" localSheetId="23">#REF!</definedName>
    <definedName name="_Pre080">#REF!</definedName>
    <definedName name="_Pre081" localSheetId="8">#REF!</definedName>
    <definedName name="_Pre081" localSheetId="9">#REF!</definedName>
    <definedName name="_Pre081" localSheetId="10">#REF!</definedName>
    <definedName name="_Pre081" localSheetId="11">#REF!</definedName>
    <definedName name="_Pre081" localSheetId="12">#REF!</definedName>
    <definedName name="_Pre081" localSheetId="13">#REF!</definedName>
    <definedName name="_Pre081" localSheetId="14">#REF!</definedName>
    <definedName name="_Pre081" localSheetId="15">#REF!</definedName>
    <definedName name="_Pre081" localSheetId="16">#REF!</definedName>
    <definedName name="_Pre081" localSheetId="17">#REF!</definedName>
    <definedName name="_Pre081" localSheetId="18">#REF!</definedName>
    <definedName name="_Pre081" localSheetId="19">#REF!</definedName>
    <definedName name="_Pre081" localSheetId="20">#REF!</definedName>
    <definedName name="_Pre081" localSheetId="21">#REF!</definedName>
    <definedName name="_Pre081" localSheetId="22">#REF!</definedName>
    <definedName name="_Pre081" localSheetId="23">#REF!</definedName>
    <definedName name="_Pre081">#REF!</definedName>
    <definedName name="_Pre082" localSheetId="8">#REF!</definedName>
    <definedName name="_Pre082" localSheetId="9">#REF!</definedName>
    <definedName name="_Pre082" localSheetId="10">#REF!</definedName>
    <definedName name="_Pre082" localSheetId="11">#REF!</definedName>
    <definedName name="_Pre082" localSheetId="12">#REF!</definedName>
    <definedName name="_Pre082" localSheetId="13">#REF!</definedName>
    <definedName name="_Pre082" localSheetId="14">#REF!</definedName>
    <definedName name="_Pre082" localSheetId="15">#REF!</definedName>
    <definedName name="_Pre082" localSheetId="16">#REF!</definedName>
    <definedName name="_Pre082" localSheetId="17">#REF!</definedName>
    <definedName name="_Pre082" localSheetId="18">#REF!</definedName>
    <definedName name="_Pre082" localSheetId="19">#REF!</definedName>
    <definedName name="_Pre082" localSheetId="20">#REF!</definedName>
    <definedName name="_Pre082" localSheetId="21">#REF!</definedName>
    <definedName name="_Pre082" localSheetId="22">#REF!</definedName>
    <definedName name="_Pre082" localSheetId="23">#REF!</definedName>
    <definedName name="_Pre082">#REF!</definedName>
    <definedName name="_Pre083" localSheetId="8">#REF!</definedName>
    <definedName name="_Pre083" localSheetId="9">#REF!</definedName>
    <definedName name="_Pre083" localSheetId="10">#REF!</definedName>
    <definedName name="_Pre083" localSheetId="11">#REF!</definedName>
    <definedName name="_Pre083" localSheetId="12">#REF!</definedName>
    <definedName name="_Pre083" localSheetId="13">#REF!</definedName>
    <definedName name="_Pre083" localSheetId="14">#REF!</definedName>
    <definedName name="_Pre083" localSheetId="15">#REF!</definedName>
    <definedName name="_Pre083" localSheetId="16">#REF!</definedName>
    <definedName name="_Pre083" localSheetId="17">#REF!</definedName>
    <definedName name="_Pre083" localSheetId="18">#REF!</definedName>
    <definedName name="_Pre083" localSheetId="19">#REF!</definedName>
    <definedName name="_Pre083" localSheetId="20">#REF!</definedName>
    <definedName name="_Pre083" localSheetId="21">#REF!</definedName>
    <definedName name="_Pre083" localSheetId="22">#REF!</definedName>
    <definedName name="_Pre083" localSheetId="23">#REF!</definedName>
    <definedName name="_Pre083">#REF!</definedName>
    <definedName name="_Pre084" localSheetId="8">#REF!</definedName>
    <definedName name="_Pre084" localSheetId="9">#REF!</definedName>
    <definedName name="_Pre084" localSheetId="10">#REF!</definedName>
    <definedName name="_Pre084" localSheetId="11">#REF!</definedName>
    <definedName name="_Pre084" localSheetId="12">#REF!</definedName>
    <definedName name="_Pre084" localSheetId="13">#REF!</definedName>
    <definedName name="_Pre084" localSheetId="14">#REF!</definedName>
    <definedName name="_Pre084" localSheetId="15">#REF!</definedName>
    <definedName name="_Pre084" localSheetId="16">#REF!</definedName>
    <definedName name="_Pre084" localSheetId="17">#REF!</definedName>
    <definedName name="_Pre084" localSheetId="18">#REF!</definedName>
    <definedName name="_Pre084" localSheetId="19">#REF!</definedName>
    <definedName name="_Pre084" localSheetId="20">#REF!</definedName>
    <definedName name="_Pre084" localSheetId="21">#REF!</definedName>
    <definedName name="_Pre084" localSheetId="22">#REF!</definedName>
    <definedName name="_Pre084" localSheetId="23">#REF!</definedName>
    <definedName name="_Pre084">#REF!</definedName>
    <definedName name="_Pre085" localSheetId="8">#REF!</definedName>
    <definedName name="_Pre085" localSheetId="9">#REF!</definedName>
    <definedName name="_Pre085" localSheetId="10">#REF!</definedName>
    <definedName name="_Pre085" localSheetId="11">#REF!</definedName>
    <definedName name="_Pre085" localSheetId="12">#REF!</definedName>
    <definedName name="_Pre085" localSheetId="13">#REF!</definedName>
    <definedName name="_Pre085" localSheetId="14">#REF!</definedName>
    <definedName name="_Pre085" localSheetId="15">#REF!</definedName>
    <definedName name="_Pre085" localSheetId="16">#REF!</definedName>
    <definedName name="_Pre085" localSheetId="17">#REF!</definedName>
    <definedName name="_Pre085" localSheetId="18">#REF!</definedName>
    <definedName name="_Pre085" localSheetId="19">#REF!</definedName>
    <definedName name="_Pre085" localSheetId="20">#REF!</definedName>
    <definedName name="_Pre085" localSheetId="21">#REF!</definedName>
    <definedName name="_Pre085" localSheetId="22">#REF!</definedName>
    <definedName name="_Pre085" localSheetId="23">#REF!</definedName>
    <definedName name="_Pre085">#REF!</definedName>
    <definedName name="_Pre086" localSheetId="8">#REF!</definedName>
    <definedName name="_Pre086" localSheetId="9">#REF!</definedName>
    <definedName name="_Pre086" localSheetId="10">#REF!</definedName>
    <definedName name="_Pre086" localSheetId="11">#REF!</definedName>
    <definedName name="_Pre086" localSheetId="12">#REF!</definedName>
    <definedName name="_Pre086" localSheetId="13">#REF!</definedName>
    <definedName name="_Pre086" localSheetId="14">#REF!</definedName>
    <definedName name="_Pre086" localSheetId="15">#REF!</definedName>
    <definedName name="_Pre086" localSheetId="16">#REF!</definedName>
    <definedName name="_Pre086" localSheetId="17">#REF!</definedName>
    <definedName name="_Pre086" localSheetId="18">#REF!</definedName>
    <definedName name="_Pre086" localSheetId="19">#REF!</definedName>
    <definedName name="_Pre086" localSheetId="20">#REF!</definedName>
    <definedName name="_Pre086" localSheetId="21">#REF!</definedName>
    <definedName name="_Pre086" localSheetId="22">#REF!</definedName>
    <definedName name="_Pre086" localSheetId="23">#REF!</definedName>
    <definedName name="_Pre086">#REF!</definedName>
    <definedName name="_Pre087" localSheetId="8">#REF!</definedName>
    <definedName name="_Pre087" localSheetId="9">#REF!</definedName>
    <definedName name="_Pre087" localSheetId="10">#REF!</definedName>
    <definedName name="_Pre087" localSheetId="11">#REF!</definedName>
    <definedName name="_Pre087" localSheetId="12">#REF!</definedName>
    <definedName name="_Pre087" localSheetId="13">#REF!</definedName>
    <definedName name="_Pre087" localSheetId="14">#REF!</definedName>
    <definedName name="_Pre087" localSheetId="15">#REF!</definedName>
    <definedName name="_Pre087" localSheetId="16">#REF!</definedName>
    <definedName name="_Pre087" localSheetId="17">#REF!</definedName>
    <definedName name="_Pre087" localSheetId="18">#REF!</definedName>
    <definedName name="_Pre087" localSheetId="19">#REF!</definedName>
    <definedName name="_Pre087" localSheetId="20">#REF!</definedName>
    <definedName name="_Pre087" localSheetId="21">#REF!</definedName>
    <definedName name="_Pre087" localSheetId="22">#REF!</definedName>
    <definedName name="_Pre087" localSheetId="23">#REF!</definedName>
    <definedName name="_Pre087">#REF!</definedName>
    <definedName name="_Pre088" localSheetId="8">#REF!</definedName>
    <definedName name="_Pre088" localSheetId="9">#REF!</definedName>
    <definedName name="_Pre088" localSheetId="10">#REF!</definedName>
    <definedName name="_Pre088" localSheetId="11">#REF!</definedName>
    <definedName name="_Pre088" localSheetId="12">#REF!</definedName>
    <definedName name="_Pre088" localSheetId="13">#REF!</definedName>
    <definedName name="_Pre088" localSheetId="14">#REF!</definedName>
    <definedName name="_Pre088" localSheetId="15">#REF!</definedName>
    <definedName name="_Pre088" localSheetId="16">#REF!</definedName>
    <definedName name="_Pre088" localSheetId="17">#REF!</definedName>
    <definedName name="_Pre088" localSheetId="18">#REF!</definedName>
    <definedName name="_Pre088" localSheetId="19">#REF!</definedName>
    <definedName name="_Pre088" localSheetId="20">#REF!</definedName>
    <definedName name="_Pre088" localSheetId="21">#REF!</definedName>
    <definedName name="_Pre088" localSheetId="22">#REF!</definedName>
    <definedName name="_Pre088" localSheetId="23">#REF!</definedName>
    <definedName name="_Pre088">#REF!</definedName>
    <definedName name="_Pre089" localSheetId="8">#REF!</definedName>
    <definedName name="_Pre089" localSheetId="9">#REF!</definedName>
    <definedName name="_Pre089" localSheetId="10">#REF!</definedName>
    <definedName name="_Pre089" localSheetId="11">#REF!</definedName>
    <definedName name="_Pre089" localSheetId="12">#REF!</definedName>
    <definedName name="_Pre089" localSheetId="13">#REF!</definedName>
    <definedName name="_Pre089" localSheetId="14">#REF!</definedName>
    <definedName name="_Pre089" localSheetId="15">#REF!</definedName>
    <definedName name="_Pre089" localSheetId="16">#REF!</definedName>
    <definedName name="_Pre089" localSheetId="17">#REF!</definedName>
    <definedName name="_Pre089" localSheetId="18">#REF!</definedName>
    <definedName name="_Pre089" localSheetId="19">#REF!</definedName>
    <definedName name="_Pre089" localSheetId="20">#REF!</definedName>
    <definedName name="_Pre089" localSheetId="21">#REF!</definedName>
    <definedName name="_Pre089" localSheetId="22">#REF!</definedName>
    <definedName name="_Pre089" localSheetId="23">#REF!</definedName>
    <definedName name="_Pre089">#REF!</definedName>
    <definedName name="_Pre090" localSheetId="8">#REF!</definedName>
    <definedName name="_Pre090" localSheetId="9">#REF!</definedName>
    <definedName name="_Pre090" localSheetId="10">#REF!</definedName>
    <definedName name="_Pre090" localSheetId="11">#REF!</definedName>
    <definedName name="_Pre090" localSheetId="12">#REF!</definedName>
    <definedName name="_Pre090" localSheetId="13">#REF!</definedName>
    <definedName name="_Pre090" localSheetId="14">#REF!</definedName>
    <definedName name="_Pre090" localSheetId="15">#REF!</definedName>
    <definedName name="_Pre090" localSheetId="16">#REF!</definedName>
    <definedName name="_Pre090" localSheetId="17">#REF!</definedName>
    <definedName name="_Pre090" localSheetId="18">#REF!</definedName>
    <definedName name="_Pre090" localSheetId="19">#REF!</definedName>
    <definedName name="_Pre090" localSheetId="20">#REF!</definedName>
    <definedName name="_Pre090" localSheetId="21">#REF!</definedName>
    <definedName name="_Pre090" localSheetId="22">#REF!</definedName>
    <definedName name="_Pre090" localSheetId="23">#REF!</definedName>
    <definedName name="_Pre090">#REF!</definedName>
    <definedName name="_Pre091" localSheetId="8">#REF!</definedName>
    <definedName name="_Pre091" localSheetId="9">#REF!</definedName>
    <definedName name="_Pre091" localSheetId="10">#REF!</definedName>
    <definedName name="_Pre091" localSheetId="11">#REF!</definedName>
    <definedName name="_Pre091" localSheetId="12">#REF!</definedName>
    <definedName name="_Pre091" localSheetId="13">#REF!</definedName>
    <definedName name="_Pre091" localSheetId="14">#REF!</definedName>
    <definedName name="_Pre091" localSheetId="15">#REF!</definedName>
    <definedName name="_Pre091" localSheetId="16">#REF!</definedName>
    <definedName name="_Pre091" localSheetId="17">#REF!</definedName>
    <definedName name="_Pre091" localSheetId="18">#REF!</definedName>
    <definedName name="_Pre091" localSheetId="19">#REF!</definedName>
    <definedName name="_Pre091" localSheetId="20">#REF!</definedName>
    <definedName name="_Pre091" localSheetId="21">#REF!</definedName>
    <definedName name="_Pre091" localSheetId="22">#REF!</definedName>
    <definedName name="_Pre091" localSheetId="23">#REF!</definedName>
    <definedName name="_Pre091">#REF!</definedName>
    <definedName name="_Pre092" localSheetId="8">#REF!</definedName>
    <definedName name="_Pre092" localSheetId="9">#REF!</definedName>
    <definedName name="_Pre092" localSheetId="10">#REF!</definedName>
    <definedName name="_Pre092" localSheetId="11">#REF!</definedName>
    <definedName name="_Pre092" localSheetId="12">#REF!</definedName>
    <definedName name="_Pre092" localSheetId="13">#REF!</definedName>
    <definedName name="_Pre092" localSheetId="14">#REF!</definedName>
    <definedName name="_Pre092" localSheetId="15">#REF!</definedName>
    <definedName name="_Pre092" localSheetId="16">#REF!</definedName>
    <definedName name="_Pre092" localSheetId="17">#REF!</definedName>
    <definedName name="_Pre092" localSheetId="18">#REF!</definedName>
    <definedName name="_Pre092" localSheetId="19">#REF!</definedName>
    <definedName name="_Pre092" localSheetId="20">#REF!</definedName>
    <definedName name="_Pre092" localSheetId="21">#REF!</definedName>
    <definedName name="_Pre092" localSheetId="22">#REF!</definedName>
    <definedName name="_Pre092" localSheetId="23">#REF!</definedName>
    <definedName name="_Pre092">#REF!</definedName>
    <definedName name="_Pre093" localSheetId="8">#REF!</definedName>
    <definedName name="_Pre093" localSheetId="9">#REF!</definedName>
    <definedName name="_Pre093" localSheetId="10">#REF!</definedName>
    <definedName name="_Pre093" localSheetId="11">#REF!</definedName>
    <definedName name="_Pre093" localSheetId="12">#REF!</definedName>
    <definedName name="_Pre093" localSheetId="13">#REF!</definedName>
    <definedName name="_Pre093" localSheetId="14">#REF!</definedName>
    <definedName name="_Pre093" localSheetId="15">#REF!</definedName>
    <definedName name="_Pre093" localSheetId="16">#REF!</definedName>
    <definedName name="_Pre093" localSheetId="17">#REF!</definedName>
    <definedName name="_Pre093" localSheetId="18">#REF!</definedName>
    <definedName name="_Pre093" localSheetId="19">#REF!</definedName>
    <definedName name="_Pre093" localSheetId="20">#REF!</definedName>
    <definedName name="_Pre093" localSheetId="21">#REF!</definedName>
    <definedName name="_Pre093" localSheetId="22">#REF!</definedName>
    <definedName name="_Pre093" localSheetId="23">#REF!</definedName>
    <definedName name="_Pre093">#REF!</definedName>
    <definedName name="_Pre094" localSheetId="8">#REF!</definedName>
    <definedName name="_Pre094" localSheetId="9">#REF!</definedName>
    <definedName name="_Pre094" localSheetId="10">#REF!</definedName>
    <definedName name="_Pre094" localSheetId="11">#REF!</definedName>
    <definedName name="_Pre094" localSheetId="12">#REF!</definedName>
    <definedName name="_Pre094" localSheetId="13">#REF!</definedName>
    <definedName name="_Pre094" localSheetId="14">#REF!</definedName>
    <definedName name="_Pre094" localSheetId="15">#REF!</definedName>
    <definedName name="_Pre094" localSheetId="16">#REF!</definedName>
    <definedName name="_Pre094" localSheetId="17">#REF!</definedName>
    <definedName name="_Pre094" localSheetId="18">#REF!</definedName>
    <definedName name="_Pre094" localSheetId="19">#REF!</definedName>
    <definedName name="_Pre094" localSheetId="20">#REF!</definedName>
    <definedName name="_Pre094" localSheetId="21">#REF!</definedName>
    <definedName name="_Pre094" localSheetId="22">#REF!</definedName>
    <definedName name="_Pre094" localSheetId="23">#REF!</definedName>
    <definedName name="_Pre094">#REF!</definedName>
    <definedName name="_Pre095" localSheetId="8">#REF!</definedName>
    <definedName name="_Pre095" localSheetId="9">#REF!</definedName>
    <definedName name="_Pre095" localSheetId="10">#REF!</definedName>
    <definedName name="_Pre095" localSheetId="11">#REF!</definedName>
    <definedName name="_Pre095" localSheetId="12">#REF!</definedName>
    <definedName name="_Pre095" localSheetId="13">#REF!</definedName>
    <definedName name="_Pre095" localSheetId="14">#REF!</definedName>
    <definedName name="_Pre095" localSheetId="15">#REF!</definedName>
    <definedName name="_Pre095" localSheetId="16">#REF!</definedName>
    <definedName name="_Pre095" localSheetId="17">#REF!</definedName>
    <definedName name="_Pre095" localSheetId="18">#REF!</definedName>
    <definedName name="_Pre095" localSheetId="19">#REF!</definedName>
    <definedName name="_Pre095" localSheetId="20">#REF!</definedName>
    <definedName name="_Pre095" localSheetId="21">#REF!</definedName>
    <definedName name="_Pre095" localSheetId="22">#REF!</definedName>
    <definedName name="_Pre095" localSheetId="23">#REF!</definedName>
    <definedName name="_Pre095">#REF!</definedName>
    <definedName name="_Pre096" localSheetId="8">#REF!</definedName>
    <definedName name="_Pre096" localSheetId="9">#REF!</definedName>
    <definedName name="_Pre096" localSheetId="10">#REF!</definedName>
    <definedName name="_Pre096" localSheetId="11">#REF!</definedName>
    <definedName name="_Pre096" localSheetId="12">#REF!</definedName>
    <definedName name="_Pre096" localSheetId="13">#REF!</definedName>
    <definedName name="_Pre096" localSheetId="14">#REF!</definedName>
    <definedName name="_Pre096" localSheetId="15">#REF!</definedName>
    <definedName name="_Pre096" localSheetId="16">#REF!</definedName>
    <definedName name="_Pre096" localSheetId="17">#REF!</definedName>
    <definedName name="_Pre096" localSheetId="18">#REF!</definedName>
    <definedName name="_Pre096" localSheetId="19">#REF!</definedName>
    <definedName name="_Pre096" localSheetId="20">#REF!</definedName>
    <definedName name="_Pre096" localSheetId="21">#REF!</definedName>
    <definedName name="_Pre096" localSheetId="22">#REF!</definedName>
    <definedName name="_Pre096" localSheetId="23">#REF!</definedName>
    <definedName name="_Pre096">#REF!</definedName>
    <definedName name="_Pre097" localSheetId="8">#REF!</definedName>
    <definedName name="_Pre097" localSheetId="9">#REF!</definedName>
    <definedName name="_Pre097" localSheetId="10">#REF!</definedName>
    <definedName name="_Pre097" localSheetId="11">#REF!</definedName>
    <definedName name="_Pre097" localSheetId="12">#REF!</definedName>
    <definedName name="_Pre097" localSheetId="13">#REF!</definedName>
    <definedName name="_Pre097" localSheetId="14">#REF!</definedName>
    <definedName name="_Pre097" localSheetId="15">#REF!</definedName>
    <definedName name="_Pre097" localSheetId="16">#REF!</definedName>
    <definedName name="_Pre097" localSheetId="17">#REF!</definedName>
    <definedName name="_Pre097" localSheetId="18">#REF!</definedName>
    <definedName name="_Pre097" localSheetId="19">#REF!</definedName>
    <definedName name="_Pre097" localSheetId="20">#REF!</definedName>
    <definedName name="_Pre097" localSheetId="21">#REF!</definedName>
    <definedName name="_Pre097" localSheetId="22">#REF!</definedName>
    <definedName name="_Pre097" localSheetId="23">#REF!</definedName>
    <definedName name="_Pre097">#REF!</definedName>
    <definedName name="_Pre098" localSheetId="8">#REF!</definedName>
    <definedName name="_Pre098" localSheetId="9">#REF!</definedName>
    <definedName name="_Pre098" localSheetId="10">#REF!</definedName>
    <definedName name="_Pre098" localSheetId="11">#REF!</definedName>
    <definedName name="_Pre098" localSheetId="12">#REF!</definedName>
    <definedName name="_Pre098" localSheetId="13">#REF!</definedName>
    <definedName name="_Pre098" localSheetId="14">#REF!</definedName>
    <definedName name="_Pre098" localSheetId="15">#REF!</definedName>
    <definedName name="_Pre098" localSheetId="16">#REF!</definedName>
    <definedName name="_Pre098" localSheetId="17">#REF!</definedName>
    <definedName name="_Pre098" localSheetId="18">#REF!</definedName>
    <definedName name="_Pre098" localSheetId="19">#REF!</definedName>
    <definedName name="_Pre098" localSheetId="20">#REF!</definedName>
    <definedName name="_Pre098" localSheetId="21">#REF!</definedName>
    <definedName name="_Pre098" localSheetId="22">#REF!</definedName>
    <definedName name="_Pre098" localSheetId="23">#REF!</definedName>
    <definedName name="_Pre098">#REF!</definedName>
    <definedName name="_Pre099" localSheetId="8">#REF!</definedName>
    <definedName name="_Pre099" localSheetId="9">#REF!</definedName>
    <definedName name="_Pre099" localSheetId="10">#REF!</definedName>
    <definedName name="_Pre099" localSheetId="11">#REF!</definedName>
    <definedName name="_Pre099" localSheetId="12">#REF!</definedName>
    <definedName name="_Pre099" localSheetId="13">#REF!</definedName>
    <definedName name="_Pre099" localSheetId="14">#REF!</definedName>
    <definedName name="_Pre099" localSheetId="15">#REF!</definedName>
    <definedName name="_Pre099" localSheetId="16">#REF!</definedName>
    <definedName name="_Pre099" localSheetId="17">#REF!</definedName>
    <definedName name="_Pre099" localSheetId="18">#REF!</definedName>
    <definedName name="_Pre099" localSheetId="19">#REF!</definedName>
    <definedName name="_Pre099" localSheetId="20">#REF!</definedName>
    <definedName name="_Pre099" localSheetId="21">#REF!</definedName>
    <definedName name="_Pre099" localSheetId="22">#REF!</definedName>
    <definedName name="_Pre099" localSheetId="23">#REF!</definedName>
    <definedName name="_Pre099">#REF!</definedName>
    <definedName name="_Pre100" localSheetId="8">#REF!</definedName>
    <definedName name="_Pre100" localSheetId="9">#REF!</definedName>
    <definedName name="_Pre100" localSheetId="10">#REF!</definedName>
    <definedName name="_Pre100" localSheetId="11">#REF!</definedName>
    <definedName name="_Pre100" localSheetId="12">#REF!</definedName>
    <definedName name="_Pre100" localSheetId="13">#REF!</definedName>
    <definedName name="_Pre100" localSheetId="14">#REF!</definedName>
    <definedName name="_Pre100" localSheetId="15">#REF!</definedName>
    <definedName name="_Pre100" localSheetId="16">#REF!</definedName>
    <definedName name="_Pre100" localSheetId="17">#REF!</definedName>
    <definedName name="_Pre100" localSheetId="18">#REF!</definedName>
    <definedName name="_Pre100" localSheetId="19">#REF!</definedName>
    <definedName name="_Pre100" localSheetId="20">#REF!</definedName>
    <definedName name="_Pre100" localSheetId="21">#REF!</definedName>
    <definedName name="_Pre100" localSheetId="22">#REF!</definedName>
    <definedName name="_Pre100" localSheetId="23">#REF!</definedName>
    <definedName name="_Pre100">#REF!</definedName>
    <definedName name="_Pre101" localSheetId="8">#REF!</definedName>
    <definedName name="_Pre101" localSheetId="9">#REF!</definedName>
    <definedName name="_Pre101" localSheetId="10">#REF!</definedName>
    <definedName name="_Pre101" localSheetId="11">#REF!</definedName>
    <definedName name="_Pre101" localSheetId="12">#REF!</definedName>
    <definedName name="_Pre101" localSheetId="13">#REF!</definedName>
    <definedName name="_Pre101" localSheetId="14">#REF!</definedName>
    <definedName name="_Pre101" localSheetId="15">#REF!</definedName>
    <definedName name="_Pre101" localSheetId="16">#REF!</definedName>
    <definedName name="_Pre101" localSheetId="17">#REF!</definedName>
    <definedName name="_Pre101" localSheetId="18">#REF!</definedName>
    <definedName name="_Pre101" localSheetId="19">#REF!</definedName>
    <definedName name="_Pre101" localSheetId="20">#REF!</definedName>
    <definedName name="_Pre101" localSheetId="21">#REF!</definedName>
    <definedName name="_Pre101" localSheetId="22">#REF!</definedName>
    <definedName name="_Pre101" localSheetId="23">#REF!</definedName>
    <definedName name="_Pre101">#REF!</definedName>
    <definedName name="_Pre102" localSheetId="8">#REF!</definedName>
    <definedName name="_Pre102" localSheetId="9">#REF!</definedName>
    <definedName name="_Pre102" localSheetId="10">#REF!</definedName>
    <definedName name="_Pre102" localSheetId="11">#REF!</definedName>
    <definedName name="_Pre102" localSheetId="12">#REF!</definedName>
    <definedName name="_Pre102" localSheetId="13">#REF!</definedName>
    <definedName name="_Pre102" localSheetId="14">#REF!</definedName>
    <definedName name="_Pre102" localSheetId="15">#REF!</definedName>
    <definedName name="_Pre102" localSheetId="16">#REF!</definedName>
    <definedName name="_Pre102" localSheetId="17">#REF!</definedName>
    <definedName name="_Pre102" localSheetId="18">#REF!</definedName>
    <definedName name="_Pre102" localSheetId="19">#REF!</definedName>
    <definedName name="_Pre102" localSheetId="20">#REF!</definedName>
    <definedName name="_Pre102" localSheetId="21">#REF!</definedName>
    <definedName name="_Pre102" localSheetId="22">#REF!</definedName>
    <definedName name="_Pre102" localSheetId="23">#REF!</definedName>
    <definedName name="_Pre102">#REF!</definedName>
    <definedName name="_Pre103" localSheetId="8">#REF!</definedName>
    <definedName name="_Pre103" localSheetId="9">#REF!</definedName>
    <definedName name="_Pre103" localSheetId="10">#REF!</definedName>
    <definedName name="_Pre103" localSheetId="11">#REF!</definedName>
    <definedName name="_Pre103" localSheetId="12">#REF!</definedName>
    <definedName name="_Pre103" localSheetId="13">#REF!</definedName>
    <definedName name="_Pre103" localSheetId="14">#REF!</definedName>
    <definedName name="_Pre103" localSheetId="15">#REF!</definedName>
    <definedName name="_Pre103" localSheetId="16">#REF!</definedName>
    <definedName name="_Pre103" localSheetId="17">#REF!</definedName>
    <definedName name="_Pre103" localSheetId="18">#REF!</definedName>
    <definedName name="_Pre103" localSheetId="19">#REF!</definedName>
    <definedName name="_Pre103" localSheetId="20">#REF!</definedName>
    <definedName name="_Pre103" localSheetId="21">#REF!</definedName>
    <definedName name="_Pre103" localSheetId="22">#REF!</definedName>
    <definedName name="_Pre103" localSheetId="23">#REF!</definedName>
    <definedName name="_Pre103">#REF!</definedName>
    <definedName name="_Pre104" localSheetId="8">#REF!</definedName>
    <definedName name="_Pre104" localSheetId="9">#REF!</definedName>
    <definedName name="_Pre104" localSheetId="10">#REF!</definedName>
    <definedName name="_Pre104" localSheetId="11">#REF!</definedName>
    <definedName name="_Pre104" localSheetId="12">#REF!</definedName>
    <definedName name="_Pre104" localSheetId="13">#REF!</definedName>
    <definedName name="_Pre104" localSheetId="14">#REF!</definedName>
    <definedName name="_Pre104" localSheetId="15">#REF!</definedName>
    <definedName name="_Pre104" localSheetId="16">#REF!</definedName>
    <definedName name="_Pre104" localSheetId="17">#REF!</definedName>
    <definedName name="_Pre104" localSheetId="18">#REF!</definedName>
    <definedName name="_Pre104" localSheetId="19">#REF!</definedName>
    <definedName name="_Pre104" localSheetId="20">#REF!</definedName>
    <definedName name="_Pre104" localSheetId="21">#REF!</definedName>
    <definedName name="_Pre104" localSheetId="22">#REF!</definedName>
    <definedName name="_Pre104" localSheetId="23">#REF!</definedName>
    <definedName name="_Pre104">#REF!</definedName>
    <definedName name="_Pre105" localSheetId="8">#REF!</definedName>
    <definedName name="_Pre105" localSheetId="9">#REF!</definedName>
    <definedName name="_Pre105" localSheetId="10">#REF!</definedName>
    <definedName name="_Pre105" localSheetId="11">#REF!</definedName>
    <definedName name="_Pre105" localSheetId="12">#REF!</definedName>
    <definedName name="_Pre105" localSheetId="13">#REF!</definedName>
    <definedName name="_Pre105" localSheetId="14">#REF!</definedName>
    <definedName name="_Pre105" localSheetId="15">#REF!</definedName>
    <definedName name="_Pre105" localSheetId="16">#REF!</definedName>
    <definedName name="_Pre105" localSheetId="17">#REF!</definedName>
    <definedName name="_Pre105" localSheetId="18">#REF!</definedName>
    <definedName name="_Pre105" localSheetId="19">#REF!</definedName>
    <definedName name="_Pre105" localSheetId="20">#REF!</definedName>
    <definedName name="_Pre105" localSheetId="21">#REF!</definedName>
    <definedName name="_Pre105" localSheetId="22">#REF!</definedName>
    <definedName name="_Pre105" localSheetId="23">#REF!</definedName>
    <definedName name="_Pre105">#REF!</definedName>
    <definedName name="_Pre106" localSheetId="8">#REF!</definedName>
    <definedName name="_Pre106" localSheetId="9">#REF!</definedName>
    <definedName name="_Pre106" localSheetId="10">#REF!</definedName>
    <definedName name="_Pre106" localSheetId="11">#REF!</definedName>
    <definedName name="_Pre106" localSheetId="12">#REF!</definedName>
    <definedName name="_Pre106" localSheetId="13">#REF!</definedName>
    <definedName name="_Pre106" localSheetId="14">#REF!</definedName>
    <definedName name="_Pre106" localSheetId="15">#REF!</definedName>
    <definedName name="_Pre106" localSheetId="16">#REF!</definedName>
    <definedName name="_Pre106" localSheetId="17">#REF!</definedName>
    <definedName name="_Pre106" localSheetId="18">#REF!</definedName>
    <definedName name="_Pre106" localSheetId="19">#REF!</definedName>
    <definedName name="_Pre106" localSheetId="20">#REF!</definedName>
    <definedName name="_Pre106" localSheetId="21">#REF!</definedName>
    <definedName name="_Pre106" localSheetId="22">#REF!</definedName>
    <definedName name="_Pre106" localSheetId="23">#REF!</definedName>
    <definedName name="_Pre106">#REF!</definedName>
    <definedName name="_Pre107" localSheetId="8">#REF!</definedName>
    <definedName name="_Pre107" localSheetId="9">#REF!</definedName>
    <definedName name="_Pre107" localSheetId="10">#REF!</definedName>
    <definedName name="_Pre107" localSheetId="11">#REF!</definedName>
    <definedName name="_Pre107" localSheetId="12">#REF!</definedName>
    <definedName name="_Pre107" localSheetId="13">#REF!</definedName>
    <definedName name="_Pre107" localSheetId="14">#REF!</definedName>
    <definedName name="_Pre107" localSheetId="15">#REF!</definedName>
    <definedName name="_Pre107" localSheetId="16">#REF!</definedName>
    <definedName name="_Pre107" localSheetId="17">#REF!</definedName>
    <definedName name="_Pre107" localSheetId="18">#REF!</definedName>
    <definedName name="_Pre107" localSheetId="19">#REF!</definedName>
    <definedName name="_Pre107" localSheetId="20">#REF!</definedName>
    <definedName name="_Pre107" localSheetId="21">#REF!</definedName>
    <definedName name="_Pre107" localSheetId="22">#REF!</definedName>
    <definedName name="_Pre107" localSheetId="23">#REF!</definedName>
    <definedName name="_Pre107">#REF!</definedName>
    <definedName name="_Pre108" localSheetId="8">#REF!</definedName>
    <definedName name="_Pre108" localSheetId="9">#REF!</definedName>
    <definedName name="_Pre108" localSheetId="10">#REF!</definedName>
    <definedName name="_Pre108" localSheetId="11">#REF!</definedName>
    <definedName name="_Pre108" localSheetId="12">#REF!</definedName>
    <definedName name="_Pre108" localSheetId="13">#REF!</definedName>
    <definedName name="_Pre108" localSheetId="14">#REF!</definedName>
    <definedName name="_Pre108" localSheetId="15">#REF!</definedName>
    <definedName name="_Pre108" localSheetId="16">#REF!</definedName>
    <definedName name="_Pre108" localSheetId="17">#REF!</definedName>
    <definedName name="_Pre108" localSheetId="18">#REF!</definedName>
    <definedName name="_Pre108" localSheetId="19">#REF!</definedName>
    <definedName name="_Pre108" localSheetId="20">#REF!</definedName>
    <definedName name="_Pre108" localSheetId="21">#REF!</definedName>
    <definedName name="_Pre108" localSheetId="22">#REF!</definedName>
    <definedName name="_Pre108" localSheetId="23">#REF!</definedName>
    <definedName name="_Pre108">#REF!</definedName>
    <definedName name="_Pre109" localSheetId="8">#REF!</definedName>
    <definedName name="_Pre109" localSheetId="9">#REF!</definedName>
    <definedName name="_Pre109" localSheetId="10">#REF!</definedName>
    <definedName name="_Pre109" localSheetId="11">#REF!</definedName>
    <definedName name="_Pre109" localSheetId="12">#REF!</definedName>
    <definedName name="_Pre109" localSheetId="13">#REF!</definedName>
    <definedName name="_Pre109" localSheetId="14">#REF!</definedName>
    <definedName name="_Pre109" localSheetId="15">#REF!</definedName>
    <definedName name="_Pre109" localSheetId="16">#REF!</definedName>
    <definedName name="_Pre109" localSheetId="17">#REF!</definedName>
    <definedName name="_Pre109" localSheetId="18">#REF!</definedName>
    <definedName name="_Pre109" localSheetId="19">#REF!</definedName>
    <definedName name="_Pre109" localSheetId="20">#REF!</definedName>
    <definedName name="_Pre109" localSheetId="21">#REF!</definedName>
    <definedName name="_Pre109" localSheetId="22">#REF!</definedName>
    <definedName name="_Pre109" localSheetId="23">#REF!</definedName>
    <definedName name="_Pre109">#REF!</definedName>
    <definedName name="_Pre110" localSheetId="8">#REF!</definedName>
    <definedName name="_Pre110" localSheetId="9">#REF!</definedName>
    <definedName name="_Pre110" localSheetId="10">#REF!</definedName>
    <definedName name="_Pre110" localSheetId="11">#REF!</definedName>
    <definedName name="_Pre110" localSheetId="12">#REF!</definedName>
    <definedName name="_Pre110" localSheetId="13">#REF!</definedName>
    <definedName name="_Pre110" localSheetId="14">#REF!</definedName>
    <definedName name="_Pre110" localSheetId="15">#REF!</definedName>
    <definedName name="_Pre110" localSheetId="16">#REF!</definedName>
    <definedName name="_Pre110" localSheetId="17">#REF!</definedName>
    <definedName name="_Pre110" localSheetId="18">#REF!</definedName>
    <definedName name="_Pre110" localSheetId="19">#REF!</definedName>
    <definedName name="_Pre110" localSheetId="20">#REF!</definedName>
    <definedName name="_Pre110" localSheetId="21">#REF!</definedName>
    <definedName name="_Pre110" localSheetId="22">#REF!</definedName>
    <definedName name="_Pre110" localSheetId="23">#REF!</definedName>
    <definedName name="_Pre110">#REF!</definedName>
    <definedName name="_Pre111" localSheetId="8">#REF!</definedName>
    <definedName name="_Pre111" localSheetId="9">#REF!</definedName>
    <definedName name="_Pre111" localSheetId="10">#REF!</definedName>
    <definedName name="_Pre111" localSheetId="11">#REF!</definedName>
    <definedName name="_Pre111" localSheetId="12">#REF!</definedName>
    <definedName name="_Pre111" localSheetId="13">#REF!</definedName>
    <definedName name="_Pre111" localSheetId="14">#REF!</definedName>
    <definedName name="_Pre111" localSheetId="15">#REF!</definedName>
    <definedName name="_Pre111" localSheetId="16">#REF!</definedName>
    <definedName name="_Pre111" localSheetId="17">#REF!</definedName>
    <definedName name="_Pre111" localSheetId="18">#REF!</definedName>
    <definedName name="_Pre111" localSheetId="19">#REF!</definedName>
    <definedName name="_Pre111" localSheetId="20">#REF!</definedName>
    <definedName name="_Pre111" localSheetId="21">#REF!</definedName>
    <definedName name="_Pre111" localSheetId="22">#REF!</definedName>
    <definedName name="_Pre111" localSheetId="23">#REF!</definedName>
    <definedName name="_Pre111">#REF!</definedName>
    <definedName name="_Pre112" localSheetId="8">#REF!</definedName>
    <definedName name="_Pre112" localSheetId="9">#REF!</definedName>
    <definedName name="_Pre112" localSheetId="10">#REF!</definedName>
    <definedName name="_Pre112" localSheetId="11">#REF!</definedName>
    <definedName name="_Pre112" localSheetId="12">#REF!</definedName>
    <definedName name="_Pre112" localSheetId="13">#REF!</definedName>
    <definedName name="_Pre112" localSheetId="14">#REF!</definedName>
    <definedName name="_Pre112" localSheetId="15">#REF!</definedName>
    <definedName name="_Pre112" localSheetId="16">#REF!</definedName>
    <definedName name="_Pre112" localSheetId="17">#REF!</definedName>
    <definedName name="_Pre112" localSheetId="18">#REF!</definedName>
    <definedName name="_Pre112" localSheetId="19">#REF!</definedName>
    <definedName name="_Pre112" localSheetId="20">#REF!</definedName>
    <definedName name="_Pre112" localSheetId="21">#REF!</definedName>
    <definedName name="_Pre112" localSheetId="22">#REF!</definedName>
    <definedName name="_Pre112" localSheetId="23">#REF!</definedName>
    <definedName name="_Pre112">#REF!</definedName>
    <definedName name="_Pre113" localSheetId="8">#REF!</definedName>
    <definedName name="_Pre113" localSheetId="9">#REF!</definedName>
    <definedName name="_Pre113" localSheetId="10">#REF!</definedName>
    <definedName name="_Pre113" localSheetId="11">#REF!</definedName>
    <definedName name="_Pre113" localSheetId="12">#REF!</definedName>
    <definedName name="_Pre113" localSheetId="13">#REF!</definedName>
    <definedName name="_Pre113" localSheetId="14">#REF!</definedName>
    <definedName name="_Pre113" localSheetId="15">#REF!</definedName>
    <definedName name="_Pre113" localSheetId="16">#REF!</definedName>
    <definedName name="_Pre113" localSheetId="17">#REF!</definedName>
    <definedName name="_Pre113" localSheetId="18">#REF!</definedName>
    <definedName name="_Pre113" localSheetId="19">#REF!</definedName>
    <definedName name="_Pre113" localSheetId="20">#REF!</definedName>
    <definedName name="_Pre113" localSheetId="21">#REF!</definedName>
    <definedName name="_Pre113" localSheetId="22">#REF!</definedName>
    <definedName name="_Pre113" localSheetId="23">#REF!</definedName>
    <definedName name="_Pre113">#REF!</definedName>
    <definedName name="_Pre114" localSheetId="8">#REF!</definedName>
    <definedName name="_Pre114" localSheetId="9">#REF!</definedName>
    <definedName name="_Pre114" localSheetId="10">#REF!</definedName>
    <definedName name="_Pre114" localSheetId="11">#REF!</definedName>
    <definedName name="_Pre114" localSheetId="12">#REF!</definedName>
    <definedName name="_Pre114" localSheetId="13">#REF!</definedName>
    <definedName name="_Pre114" localSheetId="14">#REF!</definedName>
    <definedName name="_Pre114" localSheetId="15">#REF!</definedName>
    <definedName name="_Pre114" localSheetId="16">#REF!</definedName>
    <definedName name="_Pre114" localSheetId="17">#REF!</definedName>
    <definedName name="_Pre114" localSheetId="18">#REF!</definedName>
    <definedName name="_Pre114" localSheetId="19">#REF!</definedName>
    <definedName name="_Pre114" localSheetId="20">#REF!</definedName>
    <definedName name="_Pre114" localSheetId="21">#REF!</definedName>
    <definedName name="_Pre114" localSheetId="22">#REF!</definedName>
    <definedName name="_Pre114" localSheetId="23">#REF!</definedName>
    <definedName name="_Pre114">#REF!</definedName>
    <definedName name="_Pre115" localSheetId="8">#REF!</definedName>
    <definedName name="_Pre115" localSheetId="9">#REF!</definedName>
    <definedName name="_Pre115" localSheetId="10">#REF!</definedName>
    <definedName name="_Pre115" localSheetId="11">#REF!</definedName>
    <definedName name="_Pre115" localSheetId="12">#REF!</definedName>
    <definedName name="_Pre115" localSheetId="13">#REF!</definedName>
    <definedName name="_Pre115" localSheetId="14">#REF!</definedName>
    <definedName name="_Pre115" localSheetId="15">#REF!</definedName>
    <definedName name="_Pre115" localSheetId="16">#REF!</definedName>
    <definedName name="_Pre115" localSheetId="17">#REF!</definedName>
    <definedName name="_Pre115" localSheetId="18">#REF!</definedName>
    <definedName name="_Pre115" localSheetId="19">#REF!</definedName>
    <definedName name="_Pre115" localSheetId="20">#REF!</definedName>
    <definedName name="_Pre115" localSheetId="21">#REF!</definedName>
    <definedName name="_Pre115" localSheetId="22">#REF!</definedName>
    <definedName name="_Pre115" localSheetId="23">#REF!</definedName>
    <definedName name="_Pre115">#REF!</definedName>
    <definedName name="_Pre116" localSheetId="8">#REF!</definedName>
    <definedName name="_Pre116" localSheetId="9">#REF!</definedName>
    <definedName name="_Pre116" localSheetId="10">#REF!</definedName>
    <definedName name="_Pre116" localSheetId="11">#REF!</definedName>
    <definedName name="_Pre116" localSheetId="12">#REF!</definedName>
    <definedName name="_Pre116" localSheetId="13">#REF!</definedName>
    <definedName name="_Pre116" localSheetId="14">#REF!</definedName>
    <definedName name="_Pre116" localSheetId="15">#REF!</definedName>
    <definedName name="_Pre116" localSheetId="16">#REF!</definedName>
    <definedName name="_Pre116" localSheetId="17">#REF!</definedName>
    <definedName name="_Pre116" localSheetId="18">#REF!</definedName>
    <definedName name="_Pre116" localSheetId="19">#REF!</definedName>
    <definedName name="_Pre116" localSheetId="20">#REF!</definedName>
    <definedName name="_Pre116" localSheetId="21">#REF!</definedName>
    <definedName name="_Pre116" localSheetId="22">#REF!</definedName>
    <definedName name="_Pre116" localSheetId="23">#REF!</definedName>
    <definedName name="_Pre116">#REF!</definedName>
    <definedName name="_Pre117" localSheetId="8">#REF!</definedName>
    <definedName name="_Pre117" localSheetId="9">#REF!</definedName>
    <definedName name="_Pre117" localSheetId="10">#REF!</definedName>
    <definedName name="_Pre117" localSheetId="11">#REF!</definedName>
    <definedName name="_Pre117" localSheetId="12">#REF!</definedName>
    <definedName name="_Pre117" localSheetId="13">#REF!</definedName>
    <definedName name="_Pre117" localSheetId="14">#REF!</definedName>
    <definedName name="_Pre117" localSheetId="15">#REF!</definedName>
    <definedName name="_Pre117" localSheetId="16">#REF!</definedName>
    <definedName name="_Pre117" localSheetId="17">#REF!</definedName>
    <definedName name="_Pre117" localSheetId="18">#REF!</definedName>
    <definedName name="_Pre117" localSheetId="19">#REF!</definedName>
    <definedName name="_Pre117" localSheetId="20">#REF!</definedName>
    <definedName name="_Pre117" localSheetId="21">#REF!</definedName>
    <definedName name="_Pre117" localSheetId="22">#REF!</definedName>
    <definedName name="_Pre117" localSheetId="23">#REF!</definedName>
    <definedName name="_Pre117">#REF!</definedName>
    <definedName name="_Pre118" localSheetId="8">#REF!</definedName>
    <definedName name="_Pre118" localSheetId="9">#REF!</definedName>
    <definedName name="_Pre118" localSheetId="10">#REF!</definedName>
    <definedName name="_Pre118" localSheetId="11">#REF!</definedName>
    <definedName name="_Pre118" localSheetId="12">#REF!</definedName>
    <definedName name="_Pre118" localSheetId="13">#REF!</definedName>
    <definedName name="_Pre118" localSheetId="14">#REF!</definedName>
    <definedName name="_Pre118" localSheetId="15">#REF!</definedName>
    <definedName name="_Pre118" localSheetId="16">#REF!</definedName>
    <definedName name="_Pre118" localSheetId="17">#REF!</definedName>
    <definedName name="_Pre118" localSheetId="18">#REF!</definedName>
    <definedName name="_Pre118" localSheetId="19">#REF!</definedName>
    <definedName name="_Pre118" localSheetId="20">#REF!</definedName>
    <definedName name="_Pre118" localSheetId="21">#REF!</definedName>
    <definedName name="_Pre118" localSheetId="22">#REF!</definedName>
    <definedName name="_Pre118" localSheetId="23">#REF!</definedName>
    <definedName name="_Pre118">#REF!</definedName>
    <definedName name="_Pre119" localSheetId="8">#REF!</definedName>
    <definedName name="_Pre119" localSheetId="9">#REF!</definedName>
    <definedName name="_Pre119" localSheetId="10">#REF!</definedName>
    <definedName name="_Pre119" localSheetId="11">#REF!</definedName>
    <definedName name="_Pre119" localSheetId="12">#REF!</definedName>
    <definedName name="_Pre119" localSheetId="13">#REF!</definedName>
    <definedName name="_Pre119" localSheetId="14">#REF!</definedName>
    <definedName name="_Pre119" localSheetId="15">#REF!</definedName>
    <definedName name="_Pre119" localSheetId="16">#REF!</definedName>
    <definedName name="_Pre119" localSheetId="17">#REF!</definedName>
    <definedName name="_Pre119" localSheetId="18">#REF!</definedName>
    <definedName name="_Pre119" localSheetId="19">#REF!</definedName>
    <definedName name="_Pre119" localSheetId="20">#REF!</definedName>
    <definedName name="_Pre119" localSheetId="21">#REF!</definedName>
    <definedName name="_Pre119" localSheetId="22">#REF!</definedName>
    <definedName name="_Pre119" localSheetId="23">#REF!</definedName>
    <definedName name="_Pre119">#REF!</definedName>
    <definedName name="_Pre120" localSheetId="8">#REF!</definedName>
    <definedName name="_Pre120" localSheetId="9">#REF!</definedName>
    <definedName name="_Pre120" localSheetId="10">#REF!</definedName>
    <definedName name="_Pre120" localSheetId="11">#REF!</definedName>
    <definedName name="_Pre120" localSheetId="12">#REF!</definedName>
    <definedName name="_Pre120" localSheetId="13">#REF!</definedName>
    <definedName name="_Pre120" localSheetId="14">#REF!</definedName>
    <definedName name="_Pre120" localSheetId="15">#REF!</definedName>
    <definedName name="_Pre120" localSheetId="16">#REF!</definedName>
    <definedName name="_Pre120" localSheetId="17">#REF!</definedName>
    <definedName name="_Pre120" localSheetId="18">#REF!</definedName>
    <definedName name="_Pre120" localSheetId="19">#REF!</definedName>
    <definedName name="_Pre120" localSheetId="20">#REF!</definedName>
    <definedName name="_Pre120" localSheetId="21">#REF!</definedName>
    <definedName name="_Pre120" localSheetId="22">#REF!</definedName>
    <definedName name="_Pre120" localSheetId="23">#REF!</definedName>
    <definedName name="_Pre120">#REF!</definedName>
    <definedName name="_Pre121" localSheetId="8">#REF!</definedName>
    <definedName name="_Pre121" localSheetId="9">#REF!</definedName>
    <definedName name="_Pre121" localSheetId="10">#REF!</definedName>
    <definedName name="_Pre121" localSheetId="11">#REF!</definedName>
    <definedName name="_Pre121" localSheetId="12">#REF!</definedName>
    <definedName name="_Pre121" localSheetId="13">#REF!</definedName>
    <definedName name="_Pre121" localSheetId="14">#REF!</definedName>
    <definedName name="_Pre121" localSheetId="15">#REF!</definedName>
    <definedName name="_Pre121" localSheetId="16">#REF!</definedName>
    <definedName name="_Pre121" localSheetId="17">#REF!</definedName>
    <definedName name="_Pre121" localSheetId="18">#REF!</definedName>
    <definedName name="_Pre121" localSheetId="19">#REF!</definedName>
    <definedName name="_Pre121" localSheetId="20">#REF!</definedName>
    <definedName name="_Pre121" localSheetId="21">#REF!</definedName>
    <definedName name="_Pre121" localSheetId="22">#REF!</definedName>
    <definedName name="_Pre121" localSheetId="23">#REF!</definedName>
    <definedName name="_Pre121">#REF!</definedName>
    <definedName name="_Pre122" localSheetId="8">#REF!</definedName>
    <definedName name="_Pre122" localSheetId="9">#REF!</definedName>
    <definedName name="_Pre122" localSheetId="10">#REF!</definedName>
    <definedName name="_Pre122" localSheetId="11">#REF!</definedName>
    <definedName name="_Pre122" localSheetId="12">#REF!</definedName>
    <definedName name="_Pre122" localSheetId="13">#REF!</definedName>
    <definedName name="_Pre122" localSheetId="14">#REF!</definedName>
    <definedName name="_Pre122" localSheetId="15">#REF!</definedName>
    <definedName name="_Pre122" localSheetId="16">#REF!</definedName>
    <definedName name="_Pre122" localSheetId="17">#REF!</definedName>
    <definedName name="_Pre122" localSheetId="18">#REF!</definedName>
    <definedName name="_Pre122" localSheetId="19">#REF!</definedName>
    <definedName name="_Pre122" localSheetId="20">#REF!</definedName>
    <definedName name="_Pre122" localSheetId="21">#REF!</definedName>
    <definedName name="_Pre122" localSheetId="22">#REF!</definedName>
    <definedName name="_Pre122" localSheetId="23">#REF!</definedName>
    <definedName name="_Pre122">#REF!</definedName>
    <definedName name="_Pre123" localSheetId="8">#REF!</definedName>
    <definedName name="_Pre123" localSheetId="9">#REF!</definedName>
    <definedName name="_Pre123" localSheetId="10">#REF!</definedName>
    <definedName name="_Pre123" localSheetId="11">#REF!</definedName>
    <definedName name="_Pre123" localSheetId="12">#REF!</definedName>
    <definedName name="_Pre123" localSheetId="13">#REF!</definedName>
    <definedName name="_Pre123" localSheetId="14">#REF!</definedName>
    <definedName name="_Pre123" localSheetId="15">#REF!</definedName>
    <definedName name="_Pre123" localSheetId="16">#REF!</definedName>
    <definedName name="_Pre123" localSheetId="17">#REF!</definedName>
    <definedName name="_Pre123" localSheetId="18">#REF!</definedName>
    <definedName name="_Pre123" localSheetId="19">#REF!</definedName>
    <definedName name="_Pre123" localSheetId="20">#REF!</definedName>
    <definedName name="_Pre123" localSheetId="21">#REF!</definedName>
    <definedName name="_Pre123" localSheetId="22">#REF!</definedName>
    <definedName name="_Pre123" localSheetId="23">#REF!</definedName>
    <definedName name="_Pre123">#REF!</definedName>
    <definedName name="_Pre124" localSheetId="8">#REF!</definedName>
    <definedName name="_Pre124" localSheetId="9">#REF!</definedName>
    <definedName name="_Pre124" localSheetId="10">#REF!</definedName>
    <definedName name="_Pre124" localSheetId="11">#REF!</definedName>
    <definedName name="_Pre124" localSheetId="12">#REF!</definedName>
    <definedName name="_Pre124" localSheetId="13">#REF!</definedName>
    <definedName name="_Pre124" localSheetId="14">#REF!</definedName>
    <definedName name="_Pre124" localSheetId="15">#REF!</definedName>
    <definedName name="_Pre124" localSheetId="16">#REF!</definedName>
    <definedName name="_Pre124" localSheetId="17">#REF!</definedName>
    <definedName name="_Pre124" localSheetId="18">#REF!</definedName>
    <definedName name="_Pre124" localSheetId="19">#REF!</definedName>
    <definedName name="_Pre124" localSheetId="20">#REF!</definedName>
    <definedName name="_Pre124" localSheetId="21">#REF!</definedName>
    <definedName name="_Pre124" localSheetId="22">#REF!</definedName>
    <definedName name="_Pre124" localSheetId="23">#REF!</definedName>
    <definedName name="_Pre124">#REF!</definedName>
    <definedName name="_Pre125" localSheetId="8">#REF!</definedName>
    <definedName name="_Pre125" localSheetId="9">#REF!</definedName>
    <definedName name="_Pre125" localSheetId="10">#REF!</definedName>
    <definedName name="_Pre125" localSheetId="11">#REF!</definedName>
    <definedName name="_Pre125" localSheetId="12">#REF!</definedName>
    <definedName name="_Pre125" localSheetId="13">#REF!</definedName>
    <definedName name="_Pre125" localSheetId="14">#REF!</definedName>
    <definedName name="_Pre125" localSheetId="15">#REF!</definedName>
    <definedName name="_Pre125" localSheetId="16">#REF!</definedName>
    <definedName name="_Pre125" localSheetId="17">#REF!</definedName>
    <definedName name="_Pre125" localSheetId="18">#REF!</definedName>
    <definedName name="_Pre125" localSheetId="19">#REF!</definedName>
    <definedName name="_Pre125" localSheetId="20">#REF!</definedName>
    <definedName name="_Pre125" localSheetId="21">#REF!</definedName>
    <definedName name="_Pre125" localSheetId="22">#REF!</definedName>
    <definedName name="_Pre125" localSheetId="23">#REF!</definedName>
    <definedName name="_Pre125">#REF!</definedName>
    <definedName name="_Pre126" localSheetId="8">#REF!</definedName>
    <definedName name="_Pre126" localSheetId="9">#REF!</definedName>
    <definedName name="_Pre126" localSheetId="10">#REF!</definedName>
    <definedName name="_Pre126" localSheetId="11">#REF!</definedName>
    <definedName name="_Pre126" localSheetId="12">#REF!</definedName>
    <definedName name="_Pre126" localSheetId="13">#REF!</definedName>
    <definedName name="_Pre126" localSheetId="14">#REF!</definedName>
    <definedName name="_Pre126" localSheetId="15">#REF!</definedName>
    <definedName name="_Pre126" localSheetId="16">#REF!</definedName>
    <definedName name="_Pre126" localSheetId="17">#REF!</definedName>
    <definedName name="_Pre126" localSheetId="18">#REF!</definedName>
    <definedName name="_Pre126" localSheetId="19">#REF!</definedName>
    <definedName name="_Pre126" localSheetId="20">#REF!</definedName>
    <definedName name="_Pre126" localSheetId="21">#REF!</definedName>
    <definedName name="_Pre126" localSheetId="22">#REF!</definedName>
    <definedName name="_Pre126" localSheetId="23">#REF!</definedName>
    <definedName name="_Pre126">#REF!</definedName>
    <definedName name="_Pre127" localSheetId="8">#REF!</definedName>
    <definedName name="_Pre127" localSheetId="9">#REF!</definedName>
    <definedName name="_Pre127" localSheetId="10">#REF!</definedName>
    <definedName name="_Pre127" localSheetId="11">#REF!</definedName>
    <definedName name="_Pre127" localSheetId="12">#REF!</definedName>
    <definedName name="_Pre127" localSheetId="13">#REF!</definedName>
    <definedName name="_Pre127" localSheetId="14">#REF!</definedName>
    <definedName name="_Pre127" localSheetId="15">#REF!</definedName>
    <definedName name="_Pre127" localSheetId="16">#REF!</definedName>
    <definedName name="_Pre127" localSheetId="17">#REF!</definedName>
    <definedName name="_Pre127" localSheetId="18">#REF!</definedName>
    <definedName name="_Pre127" localSheetId="19">#REF!</definedName>
    <definedName name="_Pre127" localSheetId="20">#REF!</definedName>
    <definedName name="_Pre127" localSheetId="21">#REF!</definedName>
    <definedName name="_Pre127" localSheetId="22">#REF!</definedName>
    <definedName name="_Pre127" localSheetId="23">#REF!</definedName>
    <definedName name="_Pre127">#REF!</definedName>
    <definedName name="_Pre128" localSheetId="8">#REF!</definedName>
    <definedName name="_Pre128" localSheetId="9">#REF!</definedName>
    <definedName name="_Pre128" localSheetId="10">#REF!</definedName>
    <definedName name="_Pre128" localSheetId="11">#REF!</definedName>
    <definedName name="_Pre128" localSheetId="12">#REF!</definedName>
    <definedName name="_Pre128" localSheetId="13">#REF!</definedName>
    <definedName name="_Pre128" localSheetId="14">#REF!</definedName>
    <definedName name="_Pre128" localSheetId="15">#REF!</definedName>
    <definedName name="_Pre128" localSheetId="16">#REF!</definedName>
    <definedName name="_Pre128" localSheetId="17">#REF!</definedName>
    <definedName name="_Pre128" localSheetId="18">#REF!</definedName>
    <definedName name="_Pre128" localSheetId="19">#REF!</definedName>
    <definedName name="_Pre128" localSheetId="20">#REF!</definedName>
    <definedName name="_Pre128" localSheetId="21">#REF!</definedName>
    <definedName name="_Pre128" localSheetId="22">#REF!</definedName>
    <definedName name="_Pre128" localSheetId="23">#REF!</definedName>
    <definedName name="_Pre128">#REF!</definedName>
    <definedName name="_Pre129" localSheetId="8">#REF!</definedName>
    <definedName name="_Pre129" localSheetId="9">#REF!</definedName>
    <definedName name="_Pre129" localSheetId="10">#REF!</definedName>
    <definedName name="_Pre129" localSheetId="11">#REF!</definedName>
    <definedName name="_Pre129" localSheetId="12">#REF!</definedName>
    <definedName name="_Pre129" localSheetId="13">#REF!</definedName>
    <definedName name="_Pre129" localSheetId="14">#REF!</definedName>
    <definedName name="_Pre129" localSheetId="15">#REF!</definedName>
    <definedName name="_Pre129" localSheetId="16">#REF!</definedName>
    <definedName name="_Pre129" localSheetId="17">#REF!</definedName>
    <definedName name="_Pre129" localSheetId="18">#REF!</definedName>
    <definedName name="_Pre129" localSheetId="19">#REF!</definedName>
    <definedName name="_Pre129" localSheetId="20">#REF!</definedName>
    <definedName name="_Pre129" localSheetId="21">#REF!</definedName>
    <definedName name="_Pre129" localSheetId="22">#REF!</definedName>
    <definedName name="_Pre129" localSheetId="23">#REF!</definedName>
    <definedName name="_Pre129">#REF!</definedName>
    <definedName name="_Pre130" localSheetId="8">#REF!</definedName>
    <definedName name="_Pre130" localSheetId="9">#REF!</definedName>
    <definedName name="_Pre130" localSheetId="10">#REF!</definedName>
    <definedName name="_Pre130" localSheetId="11">#REF!</definedName>
    <definedName name="_Pre130" localSheetId="12">#REF!</definedName>
    <definedName name="_Pre130" localSheetId="13">#REF!</definedName>
    <definedName name="_Pre130" localSheetId="14">#REF!</definedName>
    <definedName name="_Pre130" localSheetId="15">#REF!</definedName>
    <definedName name="_Pre130" localSheetId="16">#REF!</definedName>
    <definedName name="_Pre130" localSheetId="17">#REF!</definedName>
    <definedName name="_Pre130" localSheetId="18">#REF!</definedName>
    <definedName name="_Pre130" localSheetId="19">#REF!</definedName>
    <definedName name="_Pre130" localSheetId="20">#REF!</definedName>
    <definedName name="_Pre130" localSheetId="21">#REF!</definedName>
    <definedName name="_Pre130" localSheetId="22">#REF!</definedName>
    <definedName name="_Pre130" localSheetId="23">#REF!</definedName>
    <definedName name="_Pre130">#REF!</definedName>
    <definedName name="_Pre131" localSheetId="8">#REF!</definedName>
    <definedName name="_Pre131" localSheetId="9">#REF!</definedName>
    <definedName name="_Pre131" localSheetId="10">#REF!</definedName>
    <definedName name="_Pre131" localSheetId="11">#REF!</definedName>
    <definedName name="_Pre131" localSheetId="12">#REF!</definedName>
    <definedName name="_Pre131" localSheetId="13">#REF!</definedName>
    <definedName name="_Pre131" localSheetId="14">#REF!</definedName>
    <definedName name="_Pre131" localSheetId="15">#REF!</definedName>
    <definedName name="_Pre131" localSheetId="16">#REF!</definedName>
    <definedName name="_Pre131" localSheetId="17">#REF!</definedName>
    <definedName name="_Pre131" localSheetId="18">#REF!</definedName>
    <definedName name="_Pre131" localSheetId="19">#REF!</definedName>
    <definedName name="_Pre131" localSheetId="20">#REF!</definedName>
    <definedName name="_Pre131" localSheetId="21">#REF!</definedName>
    <definedName name="_Pre131" localSheetId="22">#REF!</definedName>
    <definedName name="_Pre131" localSheetId="23">#REF!</definedName>
    <definedName name="_Pre131">#REF!</definedName>
    <definedName name="_Pre132" localSheetId="8">#REF!</definedName>
    <definedName name="_Pre132" localSheetId="9">#REF!</definedName>
    <definedName name="_Pre132" localSheetId="10">#REF!</definedName>
    <definedName name="_Pre132" localSheetId="11">#REF!</definedName>
    <definedName name="_Pre132" localSheetId="12">#REF!</definedName>
    <definedName name="_Pre132" localSheetId="13">#REF!</definedName>
    <definedName name="_Pre132" localSheetId="14">#REF!</definedName>
    <definedName name="_Pre132" localSheetId="15">#REF!</definedName>
    <definedName name="_Pre132" localSheetId="16">#REF!</definedName>
    <definedName name="_Pre132" localSheetId="17">#REF!</definedName>
    <definedName name="_Pre132" localSheetId="18">#REF!</definedName>
    <definedName name="_Pre132" localSheetId="19">#REF!</definedName>
    <definedName name="_Pre132" localSheetId="20">#REF!</definedName>
    <definedName name="_Pre132" localSheetId="21">#REF!</definedName>
    <definedName name="_Pre132" localSheetId="22">#REF!</definedName>
    <definedName name="_Pre132" localSheetId="23">#REF!</definedName>
    <definedName name="_Pre132">#REF!</definedName>
    <definedName name="_Pre133" localSheetId="8">#REF!</definedName>
    <definedName name="_Pre133" localSheetId="9">#REF!</definedName>
    <definedName name="_Pre133" localSheetId="10">#REF!</definedName>
    <definedName name="_Pre133" localSheetId="11">#REF!</definedName>
    <definedName name="_Pre133" localSheetId="12">#REF!</definedName>
    <definedName name="_Pre133" localSheetId="13">#REF!</definedName>
    <definedName name="_Pre133" localSheetId="14">#REF!</definedName>
    <definedName name="_Pre133" localSheetId="15">#REF!</definedName>
    <definedName name="_Pre133" localSheetId="16">#REF!</definedName>
    <definedName name="_Pre133" localSheetId="17">#REF!</definedName>
    <definedName name="_Pre133" localSheetId="18">#REF!</definedName>
    <definedName name="_Pre133" localSheetId="19">#REF!</definedName>
    <definedName name="_Pre133" localSheetId="20">#REF!</definedName>
    <definedName name="_Pre133" localSheetId="21">#REF!</definedName>
    <definedName name="_Pre133" localSheetId="22">#REF!</definedName>
    <definedName name="_Pre133" localSheetId="23">#REF!</definedName>
    <definedName name="_Pre133">#REF!</definedName>
    <definedName name="_Pre134" localSheetId="8">#REF!</definedName>
    <definedName name="_Pre134" localSheetId="9">#REF!</definedName>
    <definedName name="_Pre134" localSheetId="10">#REF!</definedName>
    <definedName name="_Pre134" localSheetId="11">#REF!</definedName>
    <definedName name="_Pre134" localSheetId="12">#REF!</definedName>
    <definedName name="_Pre134" localSheetId="13">#REF!</definedName>
    <definedName name="_Pre134" localSheetId="14">#REF!</definedName>
    <definedName name="_Pre134" localSheetId="15">#REF!</definedName>
    <definedName name="_Pre134" localSheetId="16">#REF!</definedName>
    <definedName name="_Pre134" localSheetId="17">#REF!</definedName>
    <definedName name="_Pre134" localSheetId="18">#REF!</definedName>
    <definedName name="_Pre134" localSheetId="19">#REF!</definedName>
    <definedName name="_Pre134" localSheetId="20">#REF!</definedName>
    <definedName name="_Pre134" localSheetId="21">#REF!</definedName>
    <definedName name="_Pre134" localSheetId="22">#REF!</definedName>
    <definedName name="_Pre134" localSheetId="23">#REF!</definedName>
    <definedName name="_Pre134">#REF!</definedName>
    <definedName name="_pre135" localSheetId="8">#REF!</definedName>
    <definedName name="_pre135" localSheetId="9">#REF!</definedName>
    <definedName name="_pre135" localSheetId="10">#REF!</definedName>
    <definedName name="_pre135" localSheetId="11">#REF!</definedName>
    <definedName name="_pre135" localSheetId="12">#REF!</definedName>
    <definedName name="_pre135" localSheetId="13">#REF!</definedName>
    <definedName name="_pre135" localSheetId="14">#REF!</definedName>
    <definedName name="_pre135" localSheetId="15">#REF!</definedName>
    <definedName name="_pre135" localSheetId="16">#REF!</definedName>
    <definedName name="_pre135" localSheetId="17">#REF!</definedName>
    <definedName name="_pre135" localSheetId="18">#REF!</definedName>
    <definedName name="_pre135" localSheetId="19">#REF!</definedName>
    <definedName name="_pre135" localSheetId="20">#REF!</definedName>
    <definedName name="_pre135" localSheetId="21">#REF!</definedName>
    <definedName name="_pre135" localSheetId="22">#REF!</definedName>
    <definedName name="_pre135" localSheetId="23">#REF!</definedName>
    <definedName name="_pre135">#REF!</definedName>
    <definedName name="_pre136" localSheetId="8">#REF!</definedName>
    <definedName name="_pre136" localSheetId="9">#REF!</definedName>
    <definedName name="_pre136" localSheetId="10">#REF!</definedName>
    <definedName name="_pre136" localSheetId="11">#REF!</definedName>
    <definedName name="_pre136" localSheetId="12">#REF!</definedName>
    <definedName name="_pre136" localSheetId="13">#REF!</definedName>
    <definedName name="_pre136" localSheetId="14">#REF!</definedName>
    <definedName name="_pre136" localSheetId="15">#REF!</definedName>
    <definedName name="_pre136" localSheetId="16">#REF!</definedName>
    <definedName name="_pre136" localSheetId="17">#REF!</definedName>
    <definedName name="_pre136" localSheetId="18">#REF!</definedName>
    <definedName name="_pre136" localSheetId="19">#REF!</definedName>
    <definedName name="_pre136" localSheetId="20">#REF!</definedName>
    <definedName name="_pre136" localSheetId="21">#REF!</definedName>
    <definedName name="_pre136" localSheetId="22">#REF!</definedName>
    <definedName name="_pre136" localSheetId="23">#REF!</definedName>
    <definedName name="_pre136">#REF!</definedName>
    <definedName name="_pre137" localSheetId="8">#REF!</definedName>
    <definedName name="_pre137" localSheetId="9">#REF!</definedName>
    <definedName name="_pre137" localSheetId="10">#REF!</definedName>
    <definedName name="_pre137" localSheetId="11">#REF!</definedName>
    <definedName name="_pre137" localSheetId="12">#REF!</definedName>
    <definedName name="_pre137" localSheetId="13">#REF!</definedName>
    <definedName name="_pre137" localSheetId="14">#REF!</definedName>
    <definedName name="_pre137" localSheetId="15">#REF!</definedName>
    <definedName name="_pre137" localSheetId="16">#REF!</definedName>
    <definedName name="_pre137" localSheetId="17">#REF!</definedName>
    <definedName name="_pre137" localSheetId="18">#REF!</definedName>
    <definedName name="_pre137" localSheetId="19">#REF!</definedName>
    <definedName name="_pre137" localSheetId="20">#REF!</definedName>
    <definedName name="_pre137" localSheetId="21">#REF!</definedName>
    <definedName name="_pre137" localSheetId="22">#REF!</definedName>
    <definedName name="_pre137" localSheetId="23">#REF!</definedName>
    <definedName name="_pre137">#REF!</definedName>
    <definedName name="_pre138" localSheetId="8">#REF!</definedName>
    <definedName name="_pre138" localSheetId="9">#REF!</definedName>
    <definedName name="_pre138" localSheetId="10">#REF!</definedName>
    <definedName name="_pre138" localSheetId="11">#REF!</definedName>
    <definedName name="_pre138" localSheetId="12">#REF!</definedName>
    <definedName name="_pre138" localSheetId="13">#REF!</definedName>
    <definedName name="_pre138" localSheetId="14">#REF!</definedName>
    <definedName name="_pre138" localSheetId="15">#REF!</definedName>
    <definedName name="_pre138" localSheetId="16">#REF!</definedName>
    <definedName name="_pre138" localSheetId="17">#REF!</definedName>
    <definedName name="_pre138" localSheetId="18">#REF!</definedName>
    <definedName name="_pre138" localSheetId="19">#REF!</definedName>
    <definedName name="_pre138" localSheetId="20">#REF!</definedName>
    <definedName name="_pre138" localSheetId="21">#REF!</definedName>
    <definedName name="_pre138" localSheetId="22">#REF!</definedName>
    <definedName name="_pre138" localSheetId="23">#REF!</definedName>
    <definedName name="_pre138">#REF!</definedName>
    <definedName name="_pre139" localSheetId="8">#REF!</definedName>
    <definedName name="_pre139" localSheetId="9">#REF!</definedName>
    <definedName name="_pre139" localSheetId="10">#REF!</definedName>
    <definedName name="_pre139" localSheetId="11">#REF!</definedName>
    <definedName name="_pre139" localSheetId="12">#REF!</definedName>
    <definedName name="_pre139" localSheetId="13">#REF!</definedName>
    <definedName name="_pre139" localSheetId="14">#REF!</definedName>
    <definedName name="_pre139" localSheetId="15">#REF!</definedName>
    <definedName name="_pre139" localSheetId="16">#REF!</definedName>
    <definedName name="_pre139" localSheetId="17">#REF!</definedName>
    <definedName name="_pre139" localSheetId="18">#REF!</definedName>
    <definedName name="_pre139" localSheetId="19">#REF!</definedName>
    <definedName name="_pre139" localSheetId="20">#REF!</definedName>
    <definedName name="_pre139" localSheetId="21">#REF!</definedName>
    <definedName name="_pre139" localSheetId="22">#REF!</definedName>
    <definedName name="_pre139" localSheetId="23">#REF!</definedName>
    <definedName name="_pre139">#REF!</definedName>
    <definedName name="_Pre140" localSheetId="8">#REF!</definedName>
    <definedName name="_Pre140" localSheetId="9">#REF!</definedName>
    <definedName name="_Pre140" localSheetId="10">#REF!</definedName>
    <definedName name="_Pre140" localSheetId="11">#REF!</definedName>
    <definedName name="_Pre140" localSheetId="12">#REF!</definedName>
    <definedName name="_Pre140" localSheetId="13">#REF!</definedName>
    <definedName name="_Pre140" localSheetId="14">#REF!</definedName>
    <definedName name="_Pre140" localSheetId="15">#REF!</definedName>
    <definedName name="_Pre140" localSheetId="16">#REF!</definedName>
    <definedName name="_Pre140" localSheetId="17">#REF!</definedName>
    <definedName name="_Pre140" localSheetId="18">#REF!</definedName>
    <definedName name="_Pre140" localSheetId="19">#REF!</definedName>
    <definedName name="_Pre140" localSheetId="20">#REF!</definedName>
    <definedName name="_Pre140" localSheetId="21">#REF!</definedName>
    <definedName name="_Pre140" localSheetId="22">#REF!</definedName>
    <definedName name="_Pre140" localSheetId="23">#REF!</definedName>
    <definedName name="_Pre140">#REF!</definedName>
    <definedName name="_Pre141" localSheetId="8">#REF!</definedName>
    <definedName name="_Pre141" localSheetId="9">#REF!</definedName>
    <definedName name="_Pre141" localSheetId="10">#REF!</definedName>
    <definedName name="_Pre141" localSheetId="11">#REF!</definedName>
    <definedName name="_Pre141" localSheetId="12">#REF!</definedName>
    <definedName name="_Pre141" localSheetId="13">#REF!</definedName>
    <definedName name="_Pre141" localSheetId="14">#REF!</definedName>
    <definedName name="_Pre141" localSheetId="15">#REF!</definedName>
    <definedName name="_Pre141" localSheetId="16">#REF!</definedName>
    <definedName name="_Pre141" localSheetId="17">#REF!</definedName>
    <definedName name="_Pre141" localSheetId="18">#REF!</definedName>
    <definedName name="_Pre141" localSheetId="19">#REF!</definedName>
    <definedName name="_Pre141" localSheetId="20">#REF!</definedName>
    <definedName name="_Pre141" localSheetId="21">#REF!</definedName>
    <definedName name="_Pre141" localSheetId="22">#REF!</definedName>
    <definedName name="_Pre141" localSheetId="23">#REF!</definedName>
    <definedName name="_Pre141">#REF!</definedName>
    <definedName name="_Pre142" localSheetId="8">#REF!</definedName>
    <definedName name="_Pre142" localSheetId="9">#REF!</definedName>
    <definedName name="_Pre142" localSheetId="10">#REF!</definedName>
    <definedName name="_Pre142" localSheetId="11">#REF!</definedName>
    <definedName name="_Pre142" localSheetId="12">#REF!</definedName>
    <definedName name="_Pre142" localSheetId="13">#REF!</definedName>
    <definedName name="_Pre142" localSheetId="14">#REF!</definedName>
    <definedName name="_Pre142" localSheetId="15">#REF!</definedName>
    <definedName name="_Pre142" localSheetId="16">#REF!</definedName>
    <definedName name="_Pre142" localSheetId="17">#REF!</definedName>
    <definedName name="_Pre142" localSheetId="18">#REF!</definedName>
    <definedName name="_Pre142" localSheetId="19">#REF!</definedName>
    <definedName name="_Pre142" localSheetId="20">#REF!</definedName>
    <definedName name="_Pre142" localSheetId="21">#REF!</definedName>
    <definedName name="_Pre142" localSheetId="22">#REF!</definedName>
    <definedName name="_Pre142" localSheetId="23">#REF!</definedName>
    <definedName name="_Pre142">#REF!</definedName>
    <definedName name="_pre143" localSheetId="8">#REF!</definedName>
    <definedName name="_pre143" localSheetId="9">#REF!</definedName>
    <definedName name="_pre143" localSheetId="10">#REF!</definedName>
    <definedName name="_pre143" localSheetId="11">#REF!</definedName>
    <definedName name="_pre143" localSheetId="12">#REF!</definedName>
    <definedName name="_pre143" localSheetId="13">#REF!</definedName>
    <definedName name="_pre143" localSheetId="14">#REF!</definedName>
    <definedName name="_pre143" localSheetId="15">#REF!</definedName>
    <definedName name="_pre143" localSheetId="16">#REF!</definedName>
    <definedName name="_pre143" localSheetId="17">#REF!</definedName>
    <definedName name="_pre143" localSheetId="18">#REF!</definedName>
    <definedName name="_pre143" localSheetId="19">#REF!</definedName>
    <definedName name="_pre143" localSheetId="20">#REF!</definedName>
    <definedName name="_pre143" localSheetId="21">#REF!</definedName>
    <definedName name="_pre143" localSheetId="22">#REF!</definedName>
    <definedName name="_pre143" localSheetId="23">#REF!</definedName>
    <definedName name="_pre143">#REF!</definedName>
    <definedName name="_Pre144" localSheetId="8">#REF!</definedName>
    <definedName name="_Pre144" localSheetId="9">#REF!</definedName>
    <definedName name="_Pre144" localSheetId="10">#REF!</definedName>
    <definedName name="_Pre144" localSheetId="11">#REF!</definedName>
    <definedName name="_Pre144" localSheetId="12">#REF!</definedName>
    <definedName name="_Pre144" localSheetId="13">#REF!</definedName>
    <definedName name="_Pre144" localSheetId="14">#REF!</definedName>
    <definedName name="_Pre144" localSheetId="15">#REF!</definedName>
    <definedName name="_Pre144" localSheetId="16">#REF!</definedName>
    <definedName name="_Pre144" localSheetId="17">#REF!</definedName>
    <definedName name="_Pre144" localSheetId="18">#REF!</definedName>
    <definedName name="_Pre144" localSheetId="19">#REF!</definedName>
    <definedName name="_Pre144" localSheetId="20">#REF!</definedName>
    <definedName name="_Pre144" localSheetId="21">#REF!</definedName>
    <definedName name="_Pre144" localSheetId="22">#REF!</definedName>
    <definedName name="_Pre144" localSheetId="23">#REF!</definedName>
    <definedName name="_Pre144">#REF!</definedName>
    <definedName name="_Pre145" localSheetId="8">#REF!</definedName>
    <definedName name="_Pre145" localSheetId="9">#REF!</definedName>
    <definedName name="_Pre145" localSheetId="10">#REF!</definedName>
    <definedName name="_Pre145" localSheetId="11">#REF!</definedName>
    <definedName name="_Pre145" localSheetId="12">#REF!</definedName>
    <definedName name="_Pre145" localSheetId="13">#REF!</definedName>
    <definedName name="_Pre145" localSheetId="14">#REF!</definedName>
    <definedName name="_Pre145" localSheetId="15">#REF!</definedName>
    <definedName name="_Pre145" localSheetId="16">#REF!</definedName>
    <definedName name="_Pre145" localSheetId="17">#REF!</definedName>
    <definedName name="_Pre145" localSheetId="18">#REF!</definedName>
    <definedName name="_Pre145" localSheetId="19">#REF!</definedName>
    <definedName name="_Pre145" localSheetId="20">#REF!</definedName>
    <definedName name="_Pre145" localSheetId="21">#REF!</definedName>
    <definedName name="_Pre145" localSheetId="22">#REF!</definedName>
    <definedName name="_Pre145" localSheetId="23">#REF!</definedName>
    <definedName name="_Pre145">#REF!</definedName>
    <definedName name="_Pre146" localSheetId="8">#REF!</definedName>
    <definedName name="_Pre146" localSheetId="9">#REF!</definedName>
    <definedName name="_Pre146" localSheetId="10">#REF!</definedName>
    <definedName name="_Pre146" localSheetId="11">#REF!</definedName>
    <definedName name="_Pre146" localSheetId="12">#REF!</definedName>
    <definedName name="_Pre146" localSheetId="13">#REF!</definedName>
    <definedName name="_Pre146" localSheetId="14">#REF!</definedName>
    <definedName name="_Pre146" localSheetId="15">#REF!</definedName>
    <definedName name="_Pre146" localSheetId="16">#REF!</definedName>
    <definedName name="_Pre146" localSheetId="17">#REF!</definedName>
    <definedName name="_Pre146" localSheetId="18">#REF!</definedName>
    <definedName name="_Pre146" localSheetId="19">#REF!</definedName>
    <definedName name="_Pre146" localSheetId="20">#REF!</definedName>
    <definedName name="_Pre146" localSheetId="21">#REF!</definedName>
    <definedName name="_Pre146" localSheetId="22">#REF!</definedName>
    <definedName name="_Pre146" localSheetId="23">#REF!</definedName>
    <definedName name="_Pre146">#REF!</definedName>
    <definedName name="_Pre147" localSheetId="8">#REF!</definedName>
    <definedName name="_Pre147" localSheetId="9">#REF!</definedName>
    <definedName name="_Pre147" localSheetId="10">#REF!</definedName>
    <definedName name="_Pre147" localSheetId="11">#REF!</definedName>
    <definedName name="_Pre147" localSheetId="12">#REF!</definedName>
    <definedName name="_Pre147" localSheetId="13">#REF!</definedName>
    <definedName name="_Pre147" localSheetId="14">#REF!</definedName>
    <definedName name="_Pre147" localSheetId="15">#REF!</definedName>
    <definedName name="_Pre147" localSheetId="16">#REF!</definedName>
    <definedName name="_Pre147" localSheetId="17">#REF!</definedName>
    <definedName name="_Pre147" localSheetId="18">#REF!</definedName>
    <definedName name="_Pre147" localSheetId="19">#REF!</definedName>
    <definedName name="_Pre147" localSheetId="20">#REF!</definedName>
    <definedName name="_Pre147" localSheetId="21">#REF!</definedName>
    <definedName name="_Pre147" localSheetId="22">#REF!</definedName>
    <definedName name="_Pre147" localSheetId="23">#REF!</definedName>
    <definedName name="_Pre147">#REF!</definedName>
    <definedName name="_pre148" localSheetId="8">#REF!</definedName>
    <definedName name="_pre148" localSheetId="9">#REF!</definedName>
    <definedName name="_pre148" localSheetId="10">#REF!</definedName>
    <definedName name="_pre148" localSheetId="11">#REF!</definedName>
    <definedName name="_pre148" localSheetId="12">#REF!</definedName>
    <definedName name="_pre148" localSheetId="13">#REF!</definedName>
    <definedName name="_pre148" localSheetId="14">#REF!</definedName>
    <definedName name="_pre148" localSheetId="15">#REF!</definedName>
    <definedName name="_pre148" localSheetId="16">#REF!</definedName>
    <definedName name="_pre148" localSheetId="17">#REF!</definedName>
    <definedName name="_pre148" localSheetId="18">#REF!</definedName>
    <definedName name="_pre148" localSheetId="19">#REF!</definedName>
    <definedName name="_pre148" localSheetId="20">#REF!</definedName>
    <definedName name="_pre148" localSheetId="21">#REF!</definedName>
    <definedName name="_pre148" localSheetId="22">#REF!</definedName>
    <definedName name="_pre148" localSheetId="23">#REF!</definedName>
    <definedName name="_pre148">#REF!</definedName>
    <definedName name="_Pre149" localSheetId="8">#REF!</definedName>
    <definedName name="_Pre149" localSheetId="9">#REF!</definedName>
    <definedName name="_Pre149" localSheetId="10">#REF!</definedName>
    <definedName name="_Pre149" localSheetId="11">#REF!</definedName>
    <definedName name="_Pre149" localSheetId="12">#REF!</definedName>
    <definedName name="_Pre149" localSheetId="13">#REF!</definedName>
    <definedName name="_Pre149" localSheetId="14">#REF!</definedName>
    <definedName name="_Pre149" localSheetId="15">#REF!</definedName>
    <definedName name="_Pre149" localSheetId="16">#REF!</definedName>
    <definedName name="_Pre149" localSheetId="17">#REF!</definedName>
    <definedName name="_Pre149" localSheetId="18">#REF!</definedName>
    <definedName name="_Pre149" localSheetId="19">#REF!</definedName>
    <definedName name="_Pre149" localSheetId="20">#REF!</definedName>
    <definedName name="_Pre149" localSheetId="21">#REF!</definedName>
    <definedName name="_Pre149" localSheetId="22">#REF!</definedName>
    <definedName name="_Pre149" localSheetId="23">#REF!</definedName>
    <definedName name="_Pre149">#REF!</definedName>
    <definedName name="_Pre150" localSheetId="8">#REF!</definedName>
    <definedName name="_Pre150" localSheetId="9">#REF!</definedName>
    <definedName name="_Pre150" localSheetId="10">#REF!</definedName>
    <definedName name="_Pre150" localSheetId="11">#REF!</definedName>
    <definedName name="_Pre150" localSheetId="12">#REF!</definedName>
    <definedName name="_Pre150" localSheetId="13">#REF!</definedName>
    <definedName name="_Pre150" localSheetId="14">#REF!</definedName>
    <definedName name="_Pre150" localSheetId="15">#REF!</definedName>
    <definedName name="_Pre150" localSheetId="16">#REF!</definedName>
    <definedName name="_Pre150" localSheetId="17">#REF!</definedName>
    <definedName name="_Pre150" localSheetId="18">#REF!</definedName>
    <definedName name="_Pre150" localSheetId="19">#REF!</definedName>
    <definedName name="_Pre150" localSheetId="20">#REF!</definedName>
    <definedName name="_Pre150" localSheetId="21">#REF!</definedName>
    <definedName name="_Pre150" localSheetId="22">#REF!</definedName>
    <definedName name="_Pre150" localSheetId="23">#REF!</definedName>
    <definedName name="_Pre150">#REF!</definedName>
    <definedName name="_Pre151" localSheetId="8">#REF!</definedName>
    <definedName name="_Pre151" localSheetId="9">#REF!</definedName>
    <definedName name="_Pre151" localSheetId="10">#REF!</definedName>
    <definedName name="_Pre151" localSheetId="11">#REF!</definedName>
    <definedName name="_Pre151" localSheetId="12">#REF!</definedName>
    <definedName name="_Pre151" localSheetId="13">#REF!</definedName>
    <definedName name="_Pre151" localSheetId="14">#REF!</definedName>
    <definedName name="_Pre151" localSheetId="15">#REF!</definedName>
    <definedName name="_Pre151" localSheetId="16">#REF!</definedName>
    <definedName name="_Pre151" localSheetId="17">#REF!</definedName>
    <definedName name="_Pre151" localSheetId="18">#REF!</definedName>
    <definedName name="_Pre151" localSheetId="19">#REF!</definedName>
    <definedName name="_Pre151" localSheetId="20">#REF!</definedName>
    <definedName name="_Pre151" localSheetId="21">#REF!</definedName>
    <definedName name="_Pre151" localSheetId="22">#REF!</definedName>
    <definedName name="_Pre151" localSheetId="23">#REF!</definedName>
    <definedName name="_Pre151">#REF!</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hidden="1">{"TAB1",#N/A,TRUE,"GENERAL";"TAB2",#N/A,TRUE,"GENERAL";"TAB3",#N/A,TRUE,"GENERAL";"TAB4",#N/A,TRUE,"GENERAL";"TAB5",#N/A,TRUE,"GENERAL"}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hidden="1">{"via1",#N/A,TRUE,"general";"via2",#N/A,TRUE,"general";"via3",#N/A,TRUE,"general"}</definedName>
    <definedName name="_Ra1" localSheetId="8">#REF!</definedName>
    <definedName name="_Ra1" localSheetId="9">#REF!</definedName>
    <definedName name="_Ra1" localSheetId="10">#REF!</definedName>
    <definedName name="_Ra1" localSheetId="11">#REF!</definedName>
    <definedName name="_Ra1" localSheetId="12">#REF!</definedName>
    <definedName name="_Ra1" localSheetId="13">#REF!</definedName>
    <definedName name="_Ra1" localSheetId="14">#REF!</definedName>
    <definedName name="_Ra1" localSheetId="15">#REF!</definedName>
    <definedName name="_Ra1" localSheetId="16">#REF!</definedName>
    <definedName name="_Ra1" localSheetId="17">#REF!</definedName>
    <definedName name="_Ra1" localSheetId="18">#REF!</definedName>
    <definedName name="_Ra1" localSheetId="19">#REF!</definedName>
    <definedName name="_Ra1" localSheetId="20">#REF!</definedName>
    <definedName name="_Ra1" localSheetId="21">#REF!</definedName>
    <definedName name="_Ra1" localSheetId="22">#REF!</definedName>
    <definedName name="_Ra1" localSheetId="23">#REF!</definedName>
    <definedName name="_Ra1">#REF!</definedName>
    <definedName name="_Ra10" localSheetId="8">#REF!</definedName>
    <definedName name="_Ra10" localSheetId="9">#REF!</definedName>
    <definedName name="_Ra10" localSheetId="10">#REF!</definedName>
    <definedName name="_Ra10" localSheetId="11">#REF!</definedName>
    <definedName name="_Ra10" localSheetId="12">#REF!</definedName>
    <definedName name="_Ra10" localSheetId="13">#REF!</definedName>
    <definedName name="_Ra10" localSheetId="14">#REF!</definedName>
    <definedName name="_Ra10" localSheetId="15">#REF!</definedName>
    <definedName name="_Ra10" localSheetId="16">#REF!</definedName>
    <definedName name="_Ra10" localSheetId="17">#REF!</definedName>
    <definedName name="_Ra10" localSheetId="18">#REF!</definedName>
    <definedName name="_Ra10" localSheetId="19">#REF!</definedName>
    <definedName name="_Ra10" localSheetId="20">#REF!</definedName>
    <definedName name="_Ra10" localSheetId="21">#REF!</definedName>
    <definedName name="_Ra10" localSheetId="22">#REF!</definedName>
    <definedName name="_Ra10" localSheetId="23">#REF!</definedName>
    <definedName name="_Ra10">#REF!</definedName>
    <definedName name="_Ra11" localSheetId="8">#REF!</definedName>
    <definedName name="_Ra11" localSheetId="9">#REF!</definedName>
    <definedName name="_Ra11" localSheetId="10">#REF!</definedName>
    <definedName name="_Ra11" localSheetId="11">#REF!</definedName>
    <definedName name="_Ra11" localSheetId="12">#REF!</definedName>
    <definedName name="_Ra11" localSheetId="13">#REF!</definedName>
    <definedName name="_Ra11" localSheetId="14">#REF!</definedName>
    <definedName name="_Ra11" localSheetId="15">#REF!</definedName>
    <definedName name="_Ra11" localSheetId="16">#REF!</definedName>
    <definedName name="_Ra11" localSheetId="17">#REF!</definedName>
    <definedName name="_Ra11" localSheetId="18">#REF!</definedName>
    <definedName name="_Ra11" localSheetId="19">#REF!</definedName>
    <definedName name="_Ra11" localSheetId="20">#REF!</definedName>
    <definedName name="_Ra11" localSheetId="21">#REF!</definedName>
    <definedName name="_Ra11" localSheetId="22">#REF!</definedName>
    <definedName name="_Ra11" localSheetId="23">#REF!</definedName>
    <definedName name="_Ra11">#REF!</definedName>
    <definedName name="_Ra12" localSheetId="8">#REF!</definedName>
    <definedName name="_Ra12" localSheetId="9">#REF!</definedName>
    <definedName name="_Ra12" localSheetId="10">#REF!</definedName>
    <definedName name="_Ra12" localSheetId="11">#REF!</definedName>
    <definedName name="_Ra12" localSheetId="12">#REF!</definedName>
    <definedName name="_Ra12" localSheetId="13">#REF!</definedName>
    <definedName name="_Ra12" localSheetId="14">#REF!</definedName>
    <definedName name="_Ra12" localSheetId="15">#REF!</definedName>
    <definedName name="_Ra12" localSheetId="16">#REF!</definedName>
    <definedName name="_Ra12" localSheetId="17">#REF!</definedName>
    <definedName name="_Ra12" localSheetId="18">#REF!</definedName>
    <definedName name="_Ra12" localSheetId="19">#REF!</definedName>
    <definedName name="_Ra12" localSheetId="20">#REF!</definedName>
    <definedName name="_Ra12" localSheetId="21">#REF!</definedName>
    <definedName name="_Ra12" localSheetId="22">#REF!</definedName>
    <definedName name="_Ra12" localSheetId="23">#REF!</definedName>
    <definedName name="_Ra12">#REF!</definedName>
    <definedName name="_Ra13" localSheetId="8">#REF!</definedName>
    <definedName name="_Ra13" localSheetId="9">#REF!</definedName>
    <definedName name="_Ra13" localSheetId="10">#REF!</definedName>
    <definedName name="_Ra13" localSheetId="11">#REF!</definedName>
    <definedName name="_Ra13" localSheetId="12">#REF!</definedName>
    <definedName name="_Ra13" localSheetId="13">#REF!</definedName>
    <definedName name="_Ra13" localSheetId="14">#REF!</definedName>
    <definedName name="_Ra13" localSheetId="15">#REF!</definedName>
    <definedName name="_Ra13" localSheetId="16">#REF!</definedName>
    <definedName name="_Ra13" localSheetId="17">#REF!</definedName>
    <definedName name="_Ra13" localSheetId="18">#REF!</definedName>
    <definedName name="_Ra13" localSheetId="19">#REF!</definedName>
    <definedName name="_Ra13" localSheetId="20">#REF!</definedName>
    <definedName name="_Ra13" localSheetId="21">#REF!</definedName>
    <definedName name="_Ra13" localSheetId="22">#REF!</definedName>
    <definedName name="_Ra13" localSheetId="23">#REF!</definedName>
    <definedName name="_Ra13">#REF!</definedName>
    <definedName name="_Ra2" localSheetId="8">#REF!</definedName>
    <definedName name="_Ra2" localSheetId="9">#REF!</definedName>
    <definedName name="_Ra2" localSheetId="10">#REF!</definedName>
    <definedName name="_Ra2" localSheetId="11">#REF!</definedName>
    <definedName name="_Ra2" localSheetId="12">#REF!</definedName>
    <definedName name="_Ra2" localSheetId="13">#REF!</definedName>
    <definedName name="_Ra2" localSheetId="14">#REF!</definedName>
    <definedName name="_Ra2" localSheetId="15">#REF!</definedName>
    <definedName name="_Ra2" localSheetId="16">#REF!</definedName>
    <definedName name="_Ra2" localSheetId="17">#REF!</definedName>
    <definedName name="_Ra2" localSheetId="18">#REF!</definedName>
    <definedName name="_Ra2" localSheetId="19">#REF!</definedName>
    <definedName name="_Ra2" localSheetId="20">#REF!</definedName>
    <definedName name="_Ra2" localSheetId="21">#REF!</definedName>
    <definedName name="_Ra2" localSheetId="22">#REF!</definedName>
    <definedName name="_Ra2" localSheetId="23">#REF!</definedName>
    <definedName name="_Ra2">#REF!</definedName>
    <definedName name="_Ra3" localSheetId="8">#REF!</definedName>
    <definedName name="_Ra3" localSheetId="9">#REF!</definedName>
    <definedName name="_Ra3" localSheetId="10">#REF!</definedName>
    <definedName name="_Ra3" localSheetId="11">#REF!</definedName>
    <definedName name="_Ra3" localSheetId="12">#REF!</definedName>
    <definedName name="_Ra3" localSheetId="13">#REF!</definedName>
    <definedName name="_Ra3" localSheetId="14">#REF!</definedName>
    <definedName name="_Ra3" localSheetId="15">#REF!</definedName>
    <definedName name="_Ra3" localSheetId="16">#REF!</definedName>
    <definedName name="_Ra3" localSheetId="17">#REF!</definedName>
    <definedName name="_Ra3" localSheetId="18">#REF!</definedName>
    <definedName name="_Ra3" localSheetId="19">#REF!</definedName>
    <definedName name="_Ra3" localSheetId="20">#REF!</definedName>
    <definedName name="_Ra3" localSheetId="21">#REF!</definedName>
    <definedName name="_Ra3" localSheetId="22">#REF!</definedName>
    <definedName name="_Ra3" localSheetId="23">#REF!</definedName>
    <definedName name="_Ra3">#REF!</definedName>
    <definedName name="_Ra4" localSheetId="8">#REF!</definedName>
    <definedName name="_Ra4" localSheetId="9">#REF!</definedName>
    <definedName name="_Ra4" localSheetId="10">#REF!</definedName>
    <definedName name="_Ra4" localSheetId="11">#REF!</definedName>
    <definedName name="_Ra4" localSheetId="12">#REF!</definedName>
    <definedName name="_Ra4" localSheetId="13">#REF!</definedName>
    <definedName name="_Ra4" localSheetId="14">#REF!</definedName>
    <definedName name="_Ra4" localSheetId="15">#REF!</definedName>
    <definedName name="_Ra4" localSheetId="16">#REF!</definedName>
    <definedName name="_Ra4" localSheetId="17">#REF!</definedName>
    <definedName name="_Ra4" localSheetId="18">#REF!</definedName>
    <definedName name="_Ra4" localSheetId="19">#REF!</definedName>
    <definedName name="_Ra4" localSheetId="20">#REF!</definedName>
    <definedName name="_Ra4" localSheetId="21">#REF!</definedName>
    <definedName name="_Ra4" localSheetId="22">#REF!</definedName>
    <definedName name="_Ra4" localSheetId="23">#REF!</definedName>
    <definedName name="_Ra4">#REF!</definedName>
    <definedName name="_Ra5" localSheetId="8">#REF!</definedName>
    <definedName name="_Ra5" localSheetId="9">#REF!</definedName>
    <definedName name="_Ra5" localSheetId="10">#REF!</definedName>
    <definedName name="_Ra5" localSheetId="11">#REF!</definedName>
    <definedName name="_Ra5" localSheetId="12">#REF!</definedName>
    <definedName name="_Ra5" localSheetId="13">#REF!</definedName>
    <definedName name="_Ra5" localSheetId="14">#REF!</definedName>
    <definedName name="_Ra5" localSheetId="15">#REF!</definedName>
    <definedName name="_Ra5" localSheetId="16">#REF!</definedName>
    <definedName name="_Ra5" localSheetId="17">#REF!</definedName>
    <definedName name="_Ra5" localSheetId="18">#REF!</definedName>
    <definedName name="_Ra5" localSheetId="19">#REF!</definedName>
    <definedName name="_Ra5" localSheetId="20">#REF!</definedName>
    <definedName name="_Ra5" localSheetId="21">#REF!</definedName>
    <definedName name="_Ra5" localSheetId="22">#REF!</definedName>
    <definedName name="_Ra5" localSheetId="23">#REF!</definedName>
    <definedName name="_Ra5">#REF!</definedName>
    <definedName name="_Ra6" localSheetId="8">#REF!</definedName>
    <definedName name="_Ra6" localSheetId="9">#REF!</definedName>
    <definedName name="_Ra6" localSheetId="10">#REF!</definedName>
    <definedName name="_Ra6" localSheetId="11">#REF!</definedName>
    <definedName name="_Ra6" localSheetId="12">#REF!</definedName>
    <definedName name="_Ra6" localSheetId="13">#REF!</definedName>
    <definedName name="_Ra6" localSheetId="14">#REF!</definedName>
    <definedName name="_Ra6" localSheetId="15">#REF!</definedName>
    <definedName name="_Ra6" localSheetId="16">#REF!</definedName>
    <definedName name="_Ra6" localSheetId="17">#REF!</definedName>
    <definedName name="_Ra6" localSheetId="18">#REF!</definedName>
    <definedName name="_Ra6" localSheetId="19">#REF!</definedName>
    <definedName name="_Ra6" localSheetId="20">#REF!</definedName>
    <definedName name="_Ra6" localSheetId="21">#REF!</definedName>
    <definedName name="_Ra6" localSheetId="22">#REF!</definedName>
    <definedName name="_Ra6" localSheetId="23">#REF!</definedName>
    <definedName name="_Ra6">#REF!</definedName>
    <definedName name="_Ra7" localSheetId="8">#REF!</definedName>
    <definedName name="_Ra7" localSheetId="9">#REF!</definedName>
    <definedName name="_Ra7" localSheetId="10">#REF!</definedName>
    <definedName name="_Ra7" localSheetId="11">#REF!</definedName>
    <definedName name="_Ra7" localSheetId="12">#REF!</definedName>
    <definedName name="_Ra7" localSheetId="13">#REF!</definedName>
    <definedName name="_Ra7" localSheetId="14">#REF!</definedName>
    <definedName name="_Ra7" localSheetId="15">#REF!</definedName>
    <definedName name="_Ra7" localSheetId="16">#REF!</definedName>
    <definedName name="_Ra7" localSheetId="17">#REF!</definedName>
    <definedName name="_Ra7" localSheetId="18">#REF!</definedName>
    <definedName name="_Ra7" localSheetId="19">#REF!</definedName>
    <definedName name="_Ra7" localSheetId="20">#REF!</definedName>
    <definedName name="_Ra7" localSheetId="21">#REF!</definedName>
    <definedName name="_Ra7" localSheetId="22">#REF!</definedName>
    <definedName name="_Ra7" localSheetId="23">#REF!</definedName>
    <definedName name="_Ra7">#REF!</definedName>
    <definedName name="_Ra8" localSheetId="8">#REF!</definedName>
    <definedName name="_Ra8" localSheetId="9">#REF!</definedName>
    <definedName name="_Ra8" localSheetId="10">#REF!</definedName>
    <definedName name="_Ra8" localSheetId="11">#REF!</definedName>
    <definedName name="_Ra8" localSheetId="12">#REF!</definedName>
    <definedName name="_Ra8" localSheetId="13">#REF!</definedName>
    <definedName name="_Ra8" localSheetId="14">#REF!</definedName>
    <definedName name="_Ra8" localSheetId="15">#REF!</definedName>
    <definedName name="_Ra8" localSheetId="16">#REF!</definedName>
    <definedName name="_Ra8" localSheetId="17">#REF!</definedName>
    <definedName name="_Ra8" localSheetId="18">#REF!</definedName>
    <definedName name="_Ra8" localSheetId="19">#REF!</definedName>
    <definedName name="_Ra8" localSheetId="20">#REF!</definedName>
    <definedName name="_Ra8" localSheetId="21">#REF!</definedName>
    <definedName name="_Ra8" localSheetId="22">#REF!</definedName>
    <definedName name="_Ra8" localSheetId="23">#REF!</definedName>
    <definedName name="_Ra8">#REF!</definedName>
    <definedName name="_Ra9" localSheetId="8">#REF!</definedName>
    <definedName name="_Ra9" localSheetId="9">#REF!</definedName>
    <definedName name="_Ra9" localSheetId="10">#REF!</definedName>
    <definedName name="_Ra9" localSheetId="11">#REF!</definedName>
    <definedName name="_Ra9" localSheetId="12">#REF!</definedName>
    <definedName name="_Ra9" localSheetId="13">#REF!</definedName>
    <definedName name="_Ra9" localSheetId="14">#REF!</definedName>
    <definedName name="_Ra9" localSheetId="15">#REF!</definedName>
    <definedName name="_Ra9" localSheetId="16">#REF!</definedName>
    <definedName name="_Ra9" localSheetId="17">#REF!</definedName>
    <definedName name="_Ra9" localSheetId="18">#REF!</definedName>
    <definedName name="_Ra9" localSheetId="19">#REF!</definedName>
    <definedName name="_Ra9" localSheetId="20">#REF!</definedName>
    <definedName name="_Ra9" localSheetId="21">#REF!</definedName>
    <definedName name="_Ra9" localSheetId="22">#REF!</definedName>
    <definedName name="_Ra9" localSheetId="23">#REF!</definedName>
    <definedName name="_Ra9">#REF!</definedName>
    <definedName name="_rc" localSheetId="8">#REF!</definedName>
    <definedName name="_rc" localSheetId="9">#REF!</definedName>
    <definedName name="_rc" localSheetId="10">#REF!</definedName>
    <definedName name="_rc" localSheetId="11">#REF!</definedName>
    <definedName name="_rc" localSheetId="12">#REF!</definedName>
    <definedName name="_rc" localSheetId="13">#REF!</definedName>
    <definedName name="_rc" localSheetId="14">#REF!</definedName>
    <definedName name="_rc" localSheetId="15">#REF!</definedName>
    <definedName name="_rc" localSheetId="16">#REF!</definedName>
    <definedName name="_rc" localSheetId="17">#REF!</definedName>
    <definedName name="_rc" localSheetId="18">#REF!</definedName>
    <definedName name="_rc" localSheetId="19">#REF!</definedName>
    <definedName name="_rc" localSheetId="20">#REF!</definedName>
    <definedName name="_rc" localSheetId="21">#REF!</definedName>
    <definedName name="_rc" localSheetId="22">#REF!</definedName>
    <definedName name="_rc" localSheetId="23">#REF!</definedName>
    <definedName name="_rc">#REF!</definedName>
    <definedName name="_Rc1" localSheetId="8">#REF!</definedName>
    <definedName name="_Rc1" localSheetId="9">#REF!</definedName>
    <definedName name="_Rc1" localSheetId="10">#REF!</definedName>
    <definedName name="_Rc1" localSheetId="11">#REF!</definedName>
    <definedName name="_Rc1" localSheetId="12">#REF!</definedName>
    <definedName name="_Rc1" localSheetId="13">#REF!</definedName>
    <definedName name="_Rc1" localSheetId="14">#REF!</definedName>
    <definedName name="_Rc1" localSheetId="15">#REF!</definedName>
    <definedName name="_Rc1" localSheetId="16">#REF!</definedName>
    <definedName name="_Rc1" localSheetId="17">#REF!</definedName>
    <definedName name="_Rc1" localSheetId="18">#REF!</definedName>
    <definedName name="_Rc1" localSheetId="19">#REF!</definedName>
    <definedName name="_Rc1" localSheetId="20">#REF!</definedName>
    <definedName name="_Rc1" localSheetId="21">#REF!</definedName>
    <definedName name="_Rc1" localSheetId="22">#REF!</definedName>
    <definedName name="_Rc1" localSheetId="23">#REF!</definedName>
    <definedName name="_Rc1">#REF!</definedName>
    <definedName name="_Rc10" localSheetId="8">#REF!</definedName>
    <definedName name="_Rc10" localSheetId="9">#REF!</definedName>
    <definedName name="_Rc10" localSheetId="10">#REF!</definedName>
    <definedName name="_Rc10" localSheetId="11">#REF!</definedName>
    <definedName name="_Rc10" localSheetId="12">#REF!</definedName>
    <definedName name="_Rc10" localSheetId="13">#REF!</definedName>
    <definedName name="_Rc10" localSheetId="14">#REF!</definedName>
    <definedName name="_Rc10" localSheetId="15">#REF!</definedName>
    <definedName name="_Rc10" localSheetId="16">#REF!</definedName>
    <definedName name="_Rc10" localSheetId="17">#REF!</definedName>
    <definedName name="_Rc10" localSheetId="18">#REF!</definedName>
    <definedName name="_Rc10" localSheetId="19">#REF!</definedName>
    <definedName name="_Rc10" localSheetId="20">#REF!</definedName>
    <definedName name="_Rc10" localSheetId="21">#REF!</definedName>
    <definedName name="_Rc10" localSheetId="22">#REF!</definedName>
    <definedName name="_Rc10" localSheetId="23">#REF!</definedName>
    <definedName name="_Rc10">#REF!</definedName>
    <definedName name="_Rc11" localSheetId="8">#REF!</definedName>
    <definedName name="_Rc11" localSheetId="9">#REF!</definedName>
    <definedName name="_Rc11" localSheetId="10">#REF!</definedName>
    <definedName name="_Rc11" localSheetId="11">#REF!</definedName>
    <definedName name="_Rc11" localSheetId="12">#REF!</definedName>
    <definedName name="_Rc11" localSheetId="13">#REF!</definedName>
    <definedName name="_Rc11" localSheetId="14">#REF!</definedName>
    <definedName name="_Rc11" localSheetId="15">#REF!</definedName>
    <definedName name="_Rc11" localSheetId="16">#REF!</definedName>
    <definedName name="_Rc11" localSheetId="17">#REF!</definedName>
    <definedName name="_Rc11" localSheetId="18">#REF!</definedName>
    <definedName name="_Rc11" localSheetId="19">#REF!</definedName>
    <definedName name="_Rc11" localSheetId="20">#REF!</definedName>
    <definedName name="_Rc11" localSheetId="21">#REF!</definedName>
    <definedName name="_Rc11" localSheetId="22">#REF!</definedName>
    <definedName name="_Rc11" localSheetId="23">#REF!</definedName>
    <definedName name="_Rc11">#REF!</definedName>
    <definedName name="_Rc12" localSheetId="8">#REF!</definedName>
    <definedName name="_Rc12" localSheetId="9">#REF!</definedName>
    <definedName name="_Rc12" localSheetId="10">#REF!</definedName>
    <definedName name="_Rc12" localSheetId="11">#REF!</definedName>
    <definedName name="_Rc12" localSheetId="12">#REF!</definedName>
    <definedName name="_Rc12" localSheetId="13">#REF!</definedName>
    <definedName name="_Rc12" localSheetId="14">#REF!</definedName>
    <definedName name="_Rc12" localSheetId="15">#REF!</definedName>
    <definedName name="_Rc12" localSheetId="16">#REF!</definedName>
    <definedName name="_Rc12" localSheetId="17">#REF!</definedName>
    <definedName name="_Rc12" localSheetId="18">#REF!</definedName>
    <definedName name="_Rc12" localSheetId="19">#REF!</definedName>
    <definedName name="_Rc12" localSheetId="20">#REF!</definedName>
    <definedName name="_Rc12" localSheetId="21">#REF!</definedName>
    <definedName name="_Rc12" localSheetId="22">#REF!</definedName>
    <definedName name="_Rc12" localSheetId="23">#REF!</definedName>
    <definedName name="_Rc12">#REF!</definedName>
    <definedName name="_Rc13" localSheetId="8">#REF!</definedName>
    <definedName name="_Rc13" localSheetId="9">#REF!</definedName>
    <definedName name="_Rc13" localSheetId="10">#REF!</definedName>
    <definedName name="_Rc13" localSheetId="11">#REF!</definedName>
    <definedName name="_Rc13" localSheetId="12">#REF!</definedName>
    <definedName name="_Rc13" localSheetId="13">#REF!</definedName>
    <definedName name="_Rc13" localSheetId="14">#REF!</definedName>
    <definedName name="_Rc13" localSheetId="15">#REF!</definedName>
    <definedName name="_Rc13" localSheetId="16">#REF!</definedName>
    <definedName name="_Rc13" localSheetId="17">#REF!</definedName>
    <definedName name="_Rc13" localSheetId="18">#REF!</definedName>
    <definedName name="_Rc13" localSheetId="19">#REF!</definedName>
    <definedName name="_Rc13" localSheetId="20">#REF!</definedName>
    <definedName name="_Rc13" localSheetId="21">#REF!</definedName>
    <definedName name="_Rc13" localSheetId="22">#REF!</definedName>
    <definedName name="_Rc13" localSheetId="23">#REF!</definedName>
    <definedName name="_Rc13">#REF!</definedName>
    <definedName name="_Rc2" localSheetId="8">#REF!</definedName>
    <definedName name="_Rc2" localSheetId="9">#REF!</definedName>
    <definedName name="_Rc2" localSheetId="10">#REF!</definedName>
    <definedName name="_Rc2" localSheetId="11">#REF!</definedName>
    <definedName name="_Rc2" localSheetId="12">#REF!</definedName>
    <definedName name="_Rc2" localSheetId="13">#REF!</definedName>
    <definedName name="_Rc2" localSheetId="14">#REF!</definedName>
    <definedName name="_Rc2" localSheetId="15">#REF!</definedName>
    <definedName name="_Rc2" localSheetId="16">#REF!</definedName>
    <definedName name="_Rc2" localSheetId="17">#REF!</definedName>
    <definedName name="_Rc2" localSheetId="18">#REF!</definedName>
    <definedName name="_Rc2" localSheetId="19">#REF!</definedName>
    <definedName name="_Rc2" localSheetId="20">#REF!</definedName>
    <definedName name="_Rc2" localSheetId="21">#REF!</definedName>
    <definedName name="_Rc2" localSheetId="22">#REF!</definedName>
    <definedName name="_Rc2" localSheetId="23">#REF!</definedName>
    <definedName name="_Rc2">#REF!</definedName>
    <definedName name="_Rc3" localSheetId="8">#REF!</definedName>
    <definedName name="_Rc3" localSheetId="9">#REF!</definedName>
    <definedName name="_Rc3" localSheetId="10">#REF!</definedName>
    <definedName name="_Rc3" localSheetId="11">#REF!</definedName>
    <definedName name="_Rc3" localSheetId="12">#REF!</definedName>
    <definedName name="_Rc3" localSheetId="13">#REF!</definedName>
    <definedName name="_Rc3" localSheetId="14">#REF!</definedName>
    <definedName name="_Rc3" localSheetId="15">#REF!</definedName>
    <definedName name="_Rc3" localSheetId="16">#REF!</definedName>
    <definedName name="_Rc3" localSheetId="17">#REF!</definedName>
    <definedName name="_Rc3" localSheetId="18">#REF!</definedName>
    <definedName name="_Rc3" localSheetId="19">#REF!</definedName>
    <definedName name="_Rc3" localSheetId="20">#REF!</definedName>
    <definedName name="_Rc3" localSheetId="21">#REF!</definedName>
    <definedName name="_Rc3" localSheetId="22">#REF!</definedName>
    <definedName name="_Rc3" localSheetId="23">#REF!</definedName>
    <definedName name="_Rc3">#REF!</definedName>
    <definedName name="_Rc4" localSheetId="8">#REF!</definedName>
    <definedName name="_Rc4" localSheetId="9">#REF!</definedName>
    <definedName name="_Rc4" localSheetId="10">#REF!</definedName>
    <definedName name="_Rc4" localSheetId="11">#REF!</definedName>
    <definedName name="_Rc4" localSheetId="12">#REF!</definedName>
    <definedName name="_Rc4" localSheetId="13">#REF!</definedName>
    <definedName name="_Rc4" localSheetId="14">#REF!</definedName>
    <definedName name="_Rc4" localSheetId="15">#REF!</definedName>
    <definedName name="_Rc4" localSheetId="16">#REF!</definedName>
    <definedName name="_Rc4" localSheetId="17">#REF!</definedName>
    <definedName name="_Rc4" localSheetId="18">#REF!</definedName>
    <definedName name="_Rc4" localSheetId="19">#REF!</definedName>
    <definedName name="_Rc4" localSheetId="20">#REF!</definedName>
    <definedName name="_Rc4" localSheetId="21">#REF!</definedName>
    <definedName name="_Rc4" localSheetId="22">#REF!</definedName>
    <definedName name="_Rc4" localSheetId="23">#REF!</definedName>
    <definedName name="_Rc4">#REF!</definedName>
    <definedName name="_Rc5" localSheetId="8">#REF!</definedName>
    <definedName name="_Rc5" localSheetId="9">#REF!</definedName>
    <definedName name="_Rc5" localSheetId="10">#REF!</definedName>
    <definedName name="_Rc5" localSheetId="11">#REF!</definedName>
    <definedName name="_Rc5" localSheetId="12">#REF!</definedName>
    <definedName name="_Rc5" localSheetId="13">#REF!</definedName>
    <definedName name="_Rc5" localSheetId="14">#REF!</definedName>
    <definedName name="_Rc5" localSheetId="15">#REF!</definedName>
    <definedName name="_Rc5" localSheetId="16">#REF!</definedName>
    <definedName name="_Rc5" localSheetId="17">#REF!</definedName>
    <definedName name="_Rc5" localSheetId="18">#REF!</definedName>
    <definedName name="_Rc5" localSheetId="19">#REF!</definedName>
    <definedName name="_Rc5" localSheetId="20">#REF!</definedName>
    <definedName name="_Rc5" localSheetId="21">#REF!</definedName>
    <definedName name="_Rc5" localSheetId="22">#REF!</definedName>
    <definedName name="_Rc5" localSheetId="23">#REF!</definedName>
    <definedName name="_Rc5">#REF!</definedName>
    <definedName name="_Rc6" localSheetId="8">#REF!</definedName>
    <definedName name="_Rc6" localSheetId="9">#REF!</definedName>
    <definedName name="_Rc6" localSheetId="10">#REF!</definedName>
    <definedName name="_Rc6" localSheetId="11">#REF!</definedName>
    <definedName name="_Rc6" localSheetId="12">#REF!</definedName>
    <definedName name="_Rc6" localSheetId="13">#REF!</definedName>
    <definedName name="_Rc6" localSheetId="14">#REF!</definedName>
    <definedName name="_Rc6" localSheetId="15">#REF!</definedName>
    <definedName name="_Rc6" localSheetId="16">#REF!</definedName>
    <definedName name="_Rc6" localSheetId="17">#REF!</definedName>
    <definedName name="_Rc6" localSheetId="18">#REF!</definedName>
    <definedName name="_Rc6" localSheetId="19">#REF!</definedName>
    <definedName name="_Rc6" localSheetId="20">#REF!</definedName>
    <definedName name="_Rc6" localSheetId="21">#REF!</definedName>
    <definedName name="_Rc6" localSheetId="22">#REF!</definedName>
    <definedName name="_Rc6" localSheetId="23">#REF!</definedName>
    <definedName name="_Rc6">#REF!</definedName>
    <definedName name="_Rc7" localSheetId="8">#REF!</definedName>
    <definedName name="_Rc7" localSheetId="9">#REF!</definedName>
    <definedName name="_Rc7" localSheetId="10">#REF!</definedName>
    <definedName name="_Rc7" localSheetId="11">#REF!</definedName>
    <definedName name="_Rc7" localSheetId="12">#REF!</definedName>
    <definedName name="_Rc7" localSheetId="13">#REF!</definedName>
    <definedName name="_Rc7" localSheetId="14">#REF!</definedName>
    <definedName name="_Rc7" localSheetId="15">#REF!</definedName>
    <definedName name="_Rc7" localSheetId="16">#REF!</definedName>
    <definedName name="_Rc7" localSheetId="17">#REF!</definedName>
    <definedName name="_Rc7" localSheetId="18">#REF!</definedName>
    <definedName name="_Rc7" localSheetId="19">#REF!</definedName>
    <definedName name="_Rc7" localSheetId="20">#REF!</definedName>
    <definedName name="_Rc7" localSheetId="21">#REF!</definedName>
    <definedName name="_Rc7" localSheetId="22">#REF!</definedName>
    <definedName name="_Rc7" localSheetId="23">#REF!</definedName>
    <definedName name="_Rc7">#REF!</definedName>
    <definedName name="_Rc8" localSheetId="8">#REF!</definedName>
    <definedName name="_Rc8" localSheetId="9">#REF!</definedName>
    <definedName name="_Rc8" localSheetId="10">#REF!</definedName>
    <definedName name="_Rc8" localSheetId="11">#REF!</definedName>
    <definedName name="_Rc8" localSheetId="12">#REF!</definedName>
    <definedName name="_Rc8" localSheetId="13">#REF!</definedName>
    <definedName name="_Rc8" localSheetId="14">#REF!</definedName>
    <definedName name="_Rc8" localSheetId="15">#REF!</definedName>
    <definedName name="_Rc8" localSheetId="16">#REF!</definedName>
    <definedName name="_Rc8" localSheetId="17">#REF!</definedName>
    <definedName name="_Rc8" localSheetId="18">#REF!</definedName>
    <definedName name="_Rc8" localSheetId="19">#REF!</definedName>
    <definedName name="_Rc8" localSheetId="20">#REF!</definedName>
    <definedName name="_Rc8" localSheetId="21">#REF!</definedName>
    <definedName name="_Rc8" localSheetId="22">#REF!</definedName>
    <definedName name="_Rc8" localSheetId="23">#REF!</definedName>
    <definedName name="_Rc8">#REF!</definedName>
    <definedName name="_Rc9" localSheetId="8">#REF!</definedName>
    <definedName name="_Rc9" localSheetId="9">#REF!</definedName>
    <definedName name="_Rc9" localSheetId="10">#REF!</definedName>
    <definedName name="_Rc9" localSheetId="11">#REF!</definedName>
    <definedName name="_Rc9" localSheetId="12">#REF!</definedName>
    <definedName name="_Rc9" localSheetId="13">#REF!</definedName>
    <definedName name="_Rc9" localSheetId="14">#REF!</definedName>
    <definedName name="_Rc9" localSheetId="15">#REF!</definedName>
    <definedName name="_Rc9" localSheetId="16">#REF!</definedName>
    <definedName name="_Rc9" localSheetId="17">#REF!</definedName>
    <definedName name="_Rc9" localSheetId="18">#REF!</definedName>
    <definedName name="_Rc9" localSheetId="19">#REF!</definedName>
    <definedName name="_Rc9" localSheetId="20">#REF!</definedName>
    <definedName name="_Rc9" localSheetId="21">#REF!</definedName>
    <definedName name="_Rc9" localSheetId="22">#REF!</definedName>
    <definedName name="_Rc9" localSheetId="23">#REF!</definedName>
    <definedName name="_Rc9">#REF!</definedName>
    <definedName name="_rde1">[10]Hoja1!$A$5:$I$21</definedName>
    <definedName name="_REC1">"Rectángulo 31"</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hidden="1">{"via1",#N/A,TRUE,"general";"via2",#N/A,TRUE,"general";"via3",#N/A,TRUE,"general"}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hidden="1">{"TAB1",#N/A,TRUE,"GENERAL";"TAB2",#N/A,TRUE,"GENERAL";"TAB3",#N/A,TRUE,"GENERAL";"TAB4",#N/A,TRUE,"GENERAL";"TAB5",#N/A,TRUE,"GENERAL"}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hidden="1">{"via1",#N/A,TRUE,"general";"via2",#N/A,TRUE,"general";"via3",#N/A,TRUE,"general"}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hidden="1">{"TAB1",#N/A,TRUE,"GENERAL";"TAB2",#N/A,TRUE,"GENERAL";"TAB3",#N/A,TRUE,"GENERAL";"TAB4",#N/A,TRUE,"GENERAL";"TAB5",#N/A,TRUE,"GENERAL"}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hidden="1">{"via1",#N/A,TRUE,"general";"via2",#N/A,TRUE,"general";"via3",#N/A,TRUE,"general"}</definedName>
    <definedName name="_Sa1" localSheetId="8">#REF!</definedName>
    <definedName name="_Sa1" localSheetId="9">#REF!</definedName>
    <definedName name="_Sa1" localSheetId="10">#REF!</definedName>
    <definedName name="_Sa1" localSheetId="11">#REF!</definedName>
    <definedName name="_Sa1" localSheetId="12">#REF!</definedName>
    <definedName name="_Sa1" localSheetId="13">#REF!</definedName>
    <definedName name="_Sa1" localSheetId="14">#REF!</definedName>
    <definedName name="_Sa1" localSheetId="15">#REF!</definedName>
    <definedName name="_Sa1" localSheetId="16">#REF!</definedName>
    <definedName name="_Sa1" localSheetId="17">#REF!</definedName>
    <definedName name="_Sa1" localSheetId="18">#REF!</definedName>
    <definedName name="_Sa1" localSheetId="19">#REF!</definedName>
    <definedName name="_Sa1" localSheetId="20">#REF!</definedName>
    <definedName name="_Sa1" localSheetId="21">#REF!</definedName>
    <definedName name="_Sa1" localSheetId="22">#REF!</definedName>
    <definedName name="_Sa1" localSheetId="23">#REF!</definedName>
    <definedName name="_Sa1">#REF!</definedName>
    <definedName name="_Sa10" localSheetId="8">#REF!</definedName>
    <definedName name="_Sa10" localSheetId="9">#REF!</definedName>
    <definedName name="_Sa10" localSheetId="10">#REF!</definedName>
    <definedName name="_Sa10" localSheetId="11">#REF!</definedName>
    <definedName name="_Sa10" localSheetId="12">#REF!</definedName>
    <definedName name="_Sa10" localSheetId="13">#REF!</definedName>
    <definedName name="_Sa10" localSheetId="14">#REF!</definedName>
    <definedName name="_Sa10" localSheetId="15">#REF!</definedName>
    <definedName name="_Sa10" localSheetId="16">#REF!</definedName>
    <definedName name="_Sa10" localSheetId="17">#REF!</definedName>
    <definedName name="_Sa10" localSheetId="18">#REF!</definedName>
    <definedName name="_Sa10" localSheetId="19">#REF!</definedName>
    <definedName name="_Sa10" localSheetId="20">#REF!</definedName>
    <definedName name="_Sa10" localSheetId="21">#REF!</definedName>
    <definedName name="_Sa10" localSheetId="22">#REF!</definedName>
    <definedName name="_Sa10" localSheetId="23">#REF!</definedName>
    <definedName name="_Sa10">#REF!</definedName>
    <definedName name="_Sa11" localSheetId="8">#REF!</definedName>
    <definedName name="_Sa11" localSheetId="9">#REF!</definedName>
    <definedName name="_Sa11" localSheetId="10">#REF!</definedName>
    <definedName name="_Sa11" localSheetId="11">#REF!</definedName>
    <definedName name="_Sa11" localSheetId="12">#REF!</definedName>
    <definedName name="_Sa11" localSheetId="13">#REF!</definedName>
    <definedName name="_Sa11" localSheetId="14">#REF!</definedName>
    <definedName name="_Sa11" localSheetId="15">#REF!</definedName>
    <definedName name="_Sa11" localSheetId="16">#REF!</definedName>
    <definedName name="_Sa11" localSheetId="17">#REF!</definedName>
    <definedName name="_Sa11" localSheetId="18">#REF!</definedName>
    <definedName name="_Sa11" localSheetId="19">#REF!</definedName>
    <definedName name="_Sa11" localSheetId="20">#REF!</definedName>
    <definedName name="_Sa11" localSheetId="21">#REF!</definedName>
    <definedName name="_Sa11" localSheetId="22">#REF!</definedName>
    <definedName name="_Sa11" localSheetId="23">#REF!</definedName>
    <definedName name="_Sa11">#REF!</definedName>
    <definedName name="_Sa12" localSheetId="8">#REF!</definedName>
    <definedName name="_Sa12" localSheetId="9">#REF!</definedName>
    <definedName name="_Sa12" localSheetId="10">#REF!</definedName>
    <definedName name="_Sa12" localSheetId="11">#REF!</definedName>
    <definedName name="_Sa12" localSheetId="12">#REF!</definedName>
    <definedName name="_Sa12" localSheetId="13">#REF!</definedName>
    <definedName name="_Sa12" localSheetId="14">#REF!</definedName>
    <definedName name="_Sa12" localSheetId="15">#REF!</definedName>
    <definedName name="_Sa12" localSheetId="16">#REF!</definedName>
    <definedName name="_Sa12" localSheetId="17">#REF!</definedName>
    <definedName name="_Sa12" localSheetId="18">#REF!</definedName>
    <definedName name="_Sa12" localSheetId="19">#REF!</definedName>
    <definedName name="_Sa12" localSheetId="20">#REF!</definedName>
    <definedName name="_Sa12" localSheetId="21">#REF!</definedName>
    <definedName name="_Sa12" localSheetId="22">#REF!</definedName>
    <definedName name="_Sa12" localSheetId="23">#REF!</definedName>
    <definedName name="_Sa12">#REF!</definedName>
    <definedName name="_Sa13" localSheetId="8">#REF!</definedName>
    <definedName name="_Sa13" localSheetId="9">#REF!</definedName>
    <definedName name="_Sa13" localSheetId="10">#REF!</definedName>
    <definedName name="_Sa13" localSheetId="11">#REF!</definedName>
    <definedName name="_Sa13" localSheetId="12">#REF!</definedName>
    <definedName name="_Sa13" localSheetId="13">#REF!</definedName>
    <definedName name="_Sa13" localSheetId="14">#REF!</definedName>
    <definedName name="_Sa13" localSheetId="15">#REF!</definedName>
    <definedName name="_Sa13" localSheetId="16">#REF!</definedName>
    <definedName name="_Sa13" localSheetId="17">#REF!</definedName>
    <definedName name="_Sa13" localSheetId="18">#REF!</definedName>
    <definedName name="_Sa13" localSheetId="19">#REF!</definedName>
    <definedName name="_Sa13" localSheetId="20">#REF!</definedName>
    <definedName name="_Sa13" localSheetId="21">#REF!</definedName>
    <definedName name="_Sa13" localSheetId="22">#REF!</definedName>
    <definedName name="_Sa13" localSheetId="23">#REF!</definedName>
    <definedName name="_Sa13">#REF!</definedName>
    <definedName name="_Sa2" localSheetId="8">#REF!</definedName>
    <definedName name="_Sa2" localSheetId="9">#REF!</definedName>
    <definedName name="_Sa2" localSheetId="10">#REF!</definedName>
    <definedName name="_Sa2" localSheetId="11">#REF!</definedName>
    <definedName name="_Sa2" localSheetId="12">#REF!</definedName>
    <definedName name="_Sa2" localSheetId="13">#REF!</definedName>
    <definedName name="_Sa2" localSheetId="14">#REF!</definedName>
    <definedName name="_Sa2" localSheetId="15">#REF!</definedName>
    <definedName name="_Sa2" localSheetId="16">#REF!</definedName>
    <definedName name="_Sa2" localSheetId="17">#REF!</definedName>
    <definedName name="_Sa2" localSheetId="18">#REF!</definedName>
    <definedName name="_Sa2" localSheetId="19">#REF!</definedName>
    <definedName name="_Sa2" localSheetId="20">#REF!</definedName>
    <definedName name="_Sa2" localSheetId="21">#REF!</definedName>
    <definedName name="_Sa2" localSheetId="22">#REF!</definedName>
    <definedName name="_Sa2" localSheetId="23">#REF!</definedName>
    <definedName name="_Sa2">#REF!</definedName>
    <definedName name="_Sa3" localSheetId="8">#REF!</definedName>
    <definedName name="_Sa3" localSheetId="9">#REF!</definedName>
    <definedName name="_Sa3" localSheetId="10">#REF!</definedName>
    <definedName name="_Sa3" localSheetId="11">#REF!</definedName>
    <definedName name="_Sa3" localSheetId="12">#REF!</definedName>
    <definedName name="_Sa3" localSheetId="13">#REF!</definedName>
    <definedName name="_Sa3" localSheetId="14">#REF!</definedName>
    <definedName name="_Sa3" localSheetId="15">#REF!</definedName>
    <definedName name="_Sa3" localSheetId="16">#REF!</definedName>
    <definedName name="_Sa3" localSheetId="17">#REF!</definedName>
    <definedName name="_Sa3" localSheetId="18">#REF!</definedName>
    <definedName name="_Sa3" localSheetId="19">#REF!</definedName>
    <definedName name="_Sa3" localSheetId="20">#REF!</definedName>
    <definedName name="_Sa3" localSheetId="21">#REF!</definedName>
    <definedName name="_Sa3" localSheetId="22">#REF!</definedName>
    <definedName name="_Sa3" localSheetId="23">#REF!</definedName>
    <definedName name="_Sa3">#REF!</definedName>
    <definedName name="_Sa4" localSheetId="8">#REF!</definedName>
    <definedName name="_Sa4" localSheetId="9">#REF!</definedName>
    <definedName name="_Sa4" localSheetId="10">#REF!</definedName>
    <definedName name="_Sa4" localSheetId="11">#REF!</definedName>
    <definedName name="_Sa4" localSheetId="12">#REF!</definedName>
    <definedName name="_Sa4" localSheetId="13">#REF!</definedName>
    <definedName name="_Sa4" localSheetId="14">#REF!</definedName>
    <definedName name="_Sa4" localSheetId="15">#REF!</definedName>
    <definedName name="_Sa4" localSheetId="16">#REF!</definedName>
    <definedName name="_Sa4" localSheetId="17">#REF!</definedName>
    <definedName name="_Sa4" localSheetId="18">#REF!</definedName>
    <definedName name="_Sa4" localSheetId="19">#REF!</definedName>
    <definedName name="_Sa4" localSheetId="20">#REF!</definedName>
    <definedName name="_Sa4" localSheetId="21">#REF!</definedName>
    <definedName name="_Sa4" localSheetId="22">#REF!</definedName>
    <definedName name="_Sa4" localSheetId="23">#REF!</definedName>
    <definedName name="_Sa4">#REF!</definedName>
    <definedName name="_Sa5" localSheetId="8">#REF!</definedName>
    <definedName name="_Sa5" localSheetId="9">#REF!</definedName>
    <definedName name="_Sa5" localSheetId="10">#REF!</definedName>
    <definedName name="_Sa5" localSheetId="11">#REF!</definedName>
    <definedName name="_Sa5" localSheetId="12">#REF!</definedName>
    <definedName name="_Sa5" localSheetId="13">#REF!</definedName>
    <definedName name="_Sa5" localSheetId="14">#REF!</definedName>
    <definedName name="_Sa5" localSheetId="15">#REF!</definedName>
    <definedName name="_Sa5" localSheetId="16">#REF!</definedName>
    <definedName name="_Sa5" localSheetId="17">#REF!</definedName>
    <definedName name="_Sa5" localSheetId="18">#REF!</definedName>
    <definedName name="_Sa5" localSheetId="19">#REF!</definedName>
    <definedName name="_Sa5" localSheetId="20">#REF!</definedName>
    <definedName name="_Sa5" localSheetId="21">#REF!</definedName>
    <definedName name="_Sa5" localSheetId="22">#REF!</definedName>
    <definedName name="_Sa5" localSheetId="23">#REF!</definedName>
    <definedName name="_Sa5">#REF!</definedName>
    <definedName name="_Sa6" localSheetId="8">#REF!</definedName>
    <definedName name="_Sa6" localSheetId="9">#REF!</definedName>
    <definedName name="_Sa6" localSheetId="10">#REF!</definedName>
    <definedName name="_Sa6" localSheetId="11">#REF!</definedName>
    <definedName name="_Sa6" localSheetId="12">#REF!</definedName>
    <definedName name="_Sa6" localSheetId="13">#REF!</definedName>
    <definedName name="_Sa6" localSheetId="14">#REF!</definedName>
    <definedName name="_Sa6" localSheetId="15">#REF!</definedName>
    <definedName name="_Sa6" localSheetId="16">#REF!</definedName>
    <definedName name="_Sa6" localSheetId="17">#REF!</definedName>
    <definedName name="_Sa6" localSheetId="18">#REF!</definedName>
    <definedName name="_Sa6" localSheetId="19">#REF!</definedName>
    <definedName name="_Sa6" localSheetId="20">#REF!</definedName>
    <definedName name="_Sa6" localSheetId="21">#REF!</definedName>
    <definedName name="_Sa6" localSheetId="22">#REF!</definedName>
    <definedName name="_Sa6" localSheetId="23">#REF!</definedName>
    <definedName name="_Sa6">#REF!</definedName>
    <definedName name="_Sa7" localSheetId="8">#REF!</definedName>
    <definedName name="_Sa7" localSheetId="9">#REF!</definedName>
    <definedName name="_Sa7" localSheetId="10">#REF!</definedName>
    <definedName name="_Sa7" localSheetId="11">#REF!</definedName>
    <definedName name="_Sa7" localSheetId="12">#REF!</definedName>
    <definedName name="_Sa7" localSheetId="13">#REF!</definedName>
    <definedName name="_Sa7" localSheetId="14">#REF!</definedName>
    <definedName name="_Sa7" localSheetId="15">#REF!</definedName>
    <definedName name="_Sa7" localSheetId="16">#REF!</definedName>
    <definedName name="_Sa7" localSheetId="17">#REF!</definedName>
    <definedName name="_Sa7" localSheetId="18">#REF!</definedName>
    <definedName name="_Sa7" localSheetId="19">#REF!</definedName>
    <definedName name="_Sa7" localSheetId="20">#REF!</definedName>
    <definedName name="_Sa7" localSheetId="21">#REF!</definedName>
    <definedName name="_Sa7" localSheetId="22">#REF!</definedName>
    <definedName name="_Sa7" localSheetId="23">#REF!</definedName>
    <definedName name="_Sa7">#REF!</definedName>
    <definedName name="_Sa8" localSheetId="8">#REF!</definedName>
    <definedName name="_Sa8" localSheetId="9">#REF!</definedName>
    <definedName name="_Sa8" localSheetId="10">#REF!</definedName>
    <definedName name="_Sa8" localSheetId="11">#REF!</definedName>
    <definedName name="_Sa8" localSheetId="12">#REF!</definedName>
    <definedName name="_Sa8" localSheetId="13">#REF!</definedName>
    <definedName name="_Sa8" localSheetId="14">#REF!</definedName>
    <definedName name="_Sa8" localSheetId="15">#REF!</definedName>
    <definedName name="_Sa8" localSheetId="16">#REF!</definedName>
    <definedName name="_Sa8" localSheetId="17">#REF!</definedName>
    <definedName name="_Sa8" localSheetId="18">#REF!</definedName>
    <definedName name="_Sa8" localSheetId="19">#REF!</definedName>
    <definedName name="_Sa8" localSheetId="20">#REF!</definedName>
    <definedName name="_Sa8" localSheetId="21">#REF!</definedName>
    <definedName name="_Sa8" localSheetId="22">#REF!</definedName>
    <definedName name="_Sa8" localSheetId="23">#REF!</definedName>
    <definedName name="_Sa8">#REF!</definedName>
    <definedName name="_Sa9" localSheetId="8">#REF!</definedName>
    <definedName name="_Sa9" localSheetId="9">#REF!</definedName>
    <definedName name="_Sa9" localSheetId="10">#REF!</definedName>
    <definedName name="_Sa9" localSheetId="11">#REF!</definedName>
    <definedName name="_Sa9" localSheetId="12">#REF!</definedName>
    <definedName name="_Sa9" localSheetId="13">#REF!</definedName>
    <definedName name="_Sa9" localSheetId="14">#REF!</definedName>
    <definedName name="_Sa9" localSheetId="15">#REF!</definedName>
    <definedName name="_Sa9" localSheetId="16">#REF!</definedName>
    <definedName name="_Sa9" localSheetId="17">#REF!</definedName>
    <definedName name="_Sa9" localSheetId="18">#REF!</definedName>
    <definedName name="_Sa9" localSheetId="19">#REF!</definedName>
    <definedName name="_Sa9" localSheetId="20">#REF!</definedName>
    <definedName name="_Sa9" localSheetId="21">#REF!</definedName>
    <definedName name="_Sa9" localSheetId="22">#REF!</definedName>
    <definedName name="_Sa9" localSheetId="23">#REF!</definedName>
    <definedName name="_Sa9">#REF!</definedName>
    <definedName name="_SAL1">#REF!</definedName>
    <definedName name="_SBC1">[2]INV!$A$12:$D$15</definedName>
    <definedName name="_SBC3">[2]INV!$F$12:$I$15</definedName>
    <definedName name="_SBC5">[2]INV!$K$12:$N$15</definedName>
    <definedName name="_Sc1" localSheetId="8">#REF!</definedName>
    <definedName name="_Sc1" localSheetId="9">#REF!</definedName>
    <definedName name="_Sc1" localSheetId="10">#REF!</definedName>
    <definedName name="_Sc1" localSheetId="11">#REF!</definedName>
    <definedName name="_Sc1" localSheetId="12">#REF!</definedName>
    <definedName name="_Sc1" localSheetId="13">#REF!</definedName>
    <definedName name="_Sc1" localSheetId="14">#REF!</definedName>
    <definedName name="_Sc1" localSheetId="15">#REF!</definedName>
    <definedName name="_Sc1" localSheetId="16">#REF!</definedName>
    <definedName name="_Sc1" localSheetId="17">#REF!</definedName>
    <definedName name="_Sc1" localSheetId="18">#REF!</definedName>
    <definedName name="_Sc1" localSheetId="19">#REF!</definedName>
    <definedName name="_Sc1" localSheetId="20">#REF!</definedName>
    <definedName name="_Sc1" localSheetId="21">#REF!</definedName>
    <definedName name="_Sc1" localSheetId="22">#REF!</definedName>
    <definedName name="_Sc1" localSheetId="23">#REF!</definedName>
    <definedName name="_Sc1">#REF!</definedName>
    <definedName name="_Sc10" localSheetId="8">#REF!</definedName>
    <definedName name="_Sc10" localSheetId="9">#REF!</definedName>
    <definedName name="_Sc10" localSheetId="10">#REF!</definedName>
    <definedName name="_Sc10" localSheetId="11">#REF!</definedName>
    <definedName name="_Sc10" localSheetId="12">#REF!</definedName>
    <definedName name="_Sc10" localSheetId="13">#REF!</definedName>
    <definedName name="_Sc10" localSheetId="14">#REF!</definedName>
    <definedName name="_Sc10" localSheetId="15">#REF!</definedName>
    <definedName name="_Sc10" localSheetId="16">#REF!</definedName>
    <definedName name="_Sc10" localSheetId="17">#REF!</definedName>
    <definedName name="_Sc10" localSheetId="18">#REF!</definedName>
    <definedName name="_Sc10" localSheetId="19">#REF!</definedName>
    <definedName name="_Sc10" localSheetId="20">#REF!</definedName>
    <definedName name="_Sc10" localSheetId="21">#REF!</definedName>
    <definedName name="_Sc10" localSheetId="22">#REF!</definedName>
    <definedName name="_Sc10" localSheetId="23">#REF!</definedName>
    <definedName name="_Sc10">#REF!</definedName>
    <definedName name="_Sc11" localSheetId="8">#REF!</definedName>
    <definedName name="_Sc11" localSheetId="9">#REF!</definedName>
    <definedName name="_Sc11" localSheetId="10">#REF!</definedName>
    <definedName name="_Sc11" localSheetId="11">#REF!</definedName>
    <definedName name="_Sc11" localSheetId="12">#REF!</definedName>
    <definedName name="_Sc11" localSheetId="13">#REF!</definedName>
    <definedName name="_Sc11" localSheetId="14">#REF!</definedName>
    <definedName name="_Sc11" localSheetId="15">#REF!</definedName>
    <definedName name="_Sc11" localSheetId="16">#REF!</definedName>
    <definedName name="_Sc11" localSheetId="17">#REF!</definedName>
    <definedName name="_Sc11" localSheetId="18">#REF!</definedName>
    <definedName name="_Sc11" localSheetId="19">#REF!</definedName>
    <definedName name="_Sc11" localSheetId="20">#REF!</definedName>
    <definedName name="_Sc11" localSheetId="21">#REF!</definedName>
    <definedName name="_Sc11" localSheetId="22">#REF!</definedName>
    <definedName name="_Sc11" localSheetId="23">#REF!</definedName>
    <definedName name="_Sc11">#REF!</definedName>
    <definedName name="_Sc12" localSheetId="8">#REF!</definedName>
    <definedName name="_Sc12" localSheetId="9">#REF!</definedName>
    <definedName name="_Sc12" localSheetId="10">#REF!</definedName>
    <definedName name="_Sc12" localSheetId="11">#REF!</definedName>
    <definedName name="_Sc12" localSheetId="12">#REF!</definedName>
    <definedName name="_Sc12" localSheetId="13">#REF!</definedName>
    <definedName name="_Sc12" localSheetId="14">#REF!</definedName>
    <definedName name="_Sc12" localSheetId="15">#REF!</definedName>
    <definedName name="_Sc12" localSheetId="16">#REF!</definedName>
    <definedName name="_Sc12" localSheetId="17">#REF!</definedName>
    <definedName name="_Sc12" localSheetId="18">#REF!</definedName>
    <definedName name="_Sc12" localSheetId="19">#REF!</definedName>
    <definedName name="_Sc12" localSheetId="20">#REF!</definedName>
    <definedName name="_Sc12" localSheetId="21">#REF!</definedName>
    <definedName name="_Sc12" localSheetId="22">#REF!</definedName>
    <definedName name="_Sc12" localSheetId="23">#REF!</definedName>
    <definedName name="_Sc12">#REF!</definedName>
    <definedName name="_Sc13" localSheetId="8">#REF!</definedName>
    <definedName name="_Sc13" localSheetId="9">#REF!</definedName>
    <definedName name="_Sc13" localSheetId="10">#REF!</definedName>
    <definedName name="_Sc13" localSheetId="11">#REF!</definedName>
    <definedName name="_Sc13" localSheetId="12">#REF!</definedName>
    <definedName name="_Sc13" localSheetId="13">#REF!</definedName>
    <definedName name="_Sc13" localSheetId="14">#REF!</definedName>
    <definedName name="_Sc13" localSheetId="15">#REF!</definedName>
    <definedName name="_Sc13" localSheetId="16">#REF!</definedName>
    <definedName name="_Sc13" localSheetId="17">#REF!</definedName>
    <definedName name="_Sc13" localSheetId="18">#REF!</definedName>
    <definedName name="_Sc13" localSheetId="19">#REF!</definedName>
    <definedName name="_Sc13" localSheetId="20">#REF!</definedName>
    <definedName name="_Sc13" localSheetId="21">#REF!</definedName>
    <definedName name="_Sc13" localSheetId="22">#REF!</definedName>
    <definedName name="_Sc13" localSheetId="23">#REF!</definedName>
    <definedName name="_Sc13">#REF!</definedName>
    <definedName name="_Sc2" localSheetId="8">#REF!</definedName>
    <definedName name="_Sc2" localSheetId="9">#REF!</definedName>
    <definedName name="_Sc2" localSheetId="10">#REF!</definedName>
    <definedName name="_Sc2" localSheetId="11">#REF!</definedName>
    <definedName name="_Sc2" localSheetId="12">#REF!</definedName>
    <definedName name="_Sc2" localSheetId="13">#REF!</definedName>
    <definedName name="_Sc2" localSheetId="14">#REF!</definedName>
    <definedName name="_Sc2" localSheetId="15">#REF!</definedName>
    <definedName name="_Sc2" localSheetId="16">#REF!</definedName>
    <definedName name="_Sc2" localSheetId="17">#REF!</definedName>
    <definedName name="_Sc2" localSheetId="18">#REF!</definedName>
    <definedName name="_Sc2" localSheetId="19">#REF!</definedName>
    <definedName name="_Sc2" localSheetId="20">#REF!</definedName>
    <definedName name="_Sc2" localSheetId="21">#REF!</definedName>
    <definedName name="_Sc2" localSheetId="22">#REF!</definedName>
    <definedName name="_Sc2" localSheetId="23">#REF!</definedName>
    <definedName name="_Sc2">#REF!</definedName>
    <definedName name="_Sc3" localSheetId="8">#REF!</definedName>
    <definedName name="_Sc3" localSheetId="9">#REF!</definedName>
    <definedName name="_Sc3" localSheetId="10">#REF!</definedName>
    <definedName name="_Sc3" localSheetId="11">#REF!</definedName>
    <definedName name="_Sc3" localSheetId="12">#REF!</definedName>
    <definedName name="_Sc3" localSheetId="13">#REF!</definedName>
    <definedName name="_Sc3" localSheetId="14">#REF!</definedName>
    <definedName name="_Sc3" localSheetId="15">#REF!</definedName>
    <definedName name="_Sc3" localSheetId="16">#REF!</definedName>
    <definedName name="_Sc3" localSheetId="17">#REF!</definedName>
    <definedName name="_Sc3" localSheetId="18">#REF!</definedName>
    <definedName name="_Sc3" localSheetId="19">#REF!</definedName>
    <definedName name="_Sc3" localSheetId="20">#REF!</definedName>
    <definedName name="_Sc3" localSheetId="21">#REF!</definedName>
    <definedName name="_Sc3" localSheetId="22">#REF!</definedName>
    <definedName name="_Sc3" localSheetId="23">#REF!</definedName>
    <definedName name="_Sc3">#REF!</definedName>
    <definedName name="_Sc4" localSheetId="8">#REF!</definedName>
    <definedName name="_Sc4" localSheetId="9">#REF!</definedName>
    <definedName name="_Sc4" localSheetId="10">#REF!</definedName>
    <definedName name="_Sc4" localSheetId="11">#REF!</definedName>
    <definedName name="_Sc4" localSheetId="12">#REF!</definedName>
    <definedName name="_Sc4" localSheetId="13">#REF!</definedName>
    <definedName name="_Sc4" localSheetId="14">#REF!</definedName>
    <definedName name="_Sc4" localSheetId="15">#REF!</definedName>
    <definedName name="_Sc4" localSheetId="16">#REF!</definedName>
    <definedName name="_Sc4" localSheetId="17">#REF!</definedName>
    <definedName name="_Sc4" localSheetId="18">#REF!</definedName>
    <definedName name="_Sc4" localSheetId="19">#REF!</definedName>
    <definedName name="_Sc4" localSheetId="20">#REF!</definedName>
    <definedName name="_Sc4" localSheetId="21">#REF!</definedName>
    <definedName name="_Sc4" localSheetId="22">#REF!</definedName>
    <definedName name="_Sc4" localSheetId="23">#REF!</definedName>
    <definedName name="_Sc4">#REF!</definedName>
    <definedName name="_Sc5" localSheetId="8">#REF!</definedName>
    <definedName name="_Sc5" localSheetId="9">#REF!</definedName>
    <definedName name="_Sc5" localSheetId="10">#REF!</definedName>
    <definedName name="_Sc5" localSheetId="11">#REF!</definedName>
    <definedName name="_Sc5" localSheetId="12">#REF!</definedName>
    <definedName name="_Sc5" localSheetId="13">#REF!</definedName>
    <definedName name="_Sc5" localSheetId="14">#REF!</definedName>
    <definedName name="_Sc5" localSheetId="15">#REF!</definedName>
    <definedName name="_Sc5" localSheetId="16">#REF!</definedName>
    <definedName name="_Sc5" localSheetId="17">#REF!</definedName>
    <definedName name="_Sc5" localSheetId="18">#REF!</definedName>
    <definedName name="_Sc5" localSheetId="19">#REF!</definedName>
    <definedName name="_Sc5" localSheetId="20">#REF!</definedName>
    <definedName name="_Sc5" localSheetId="21">#REF!</definedName>
    <definedName name="_Sc5" localSheetId="22">#REF!</definedName>
    <definedName name="_Sc5" localSheetId="23">#REF!</definedName>
    <definedName name="_Sc5">#REF!</definedName>
    <definedName name="_Sc6" localSheetId="8">#REF!</definedName>
    <definedName name="_Sc6" localSheetId="9">#REF!</definedName>
    <definedName name="_Sc6" localSheetId="10">#REF!</definedName>
    <definedName name="_Sc6" localSheetId="11">#REF!</definedName>
    <definedName name="_Sc6" localSheetId="12">#REF!</definedName>
    <definedName name="_Sc6" localSheetId="13">#REF!</definedName>
    <definedName name="_Sc6" localSheetId="14">#REF!</definedName>
    <definedName name="_Sc6" localSheetId="15">#REF!</definedName>
    <definedName name="_Sc6" localSheetId="16">#REF!</definedName>
    <definedName name="_Sc6" localSheetId="17">#REF!</definedName>
    <definedName name="_Sc6" localSheetId="18">#REF!</definedName>
    <definedName name="_Sc6" localSheetId="19">#REF!</definedName>
    <definedName name="_Sc6" localSheetId="20">#REF!</definedName>
    <definedName name="_Sc6" localSheetId="21">#REF!</definedName>
    <definedName name="_Sc6" localSheetId="22">#REF!</definedName>
    <definedName name="_Sc6" localSheetId="23">#REF!</definedName>
    <definedName name="_Sc6">#REF!</definedName>
    <definedName name="_Sc7" localSheetId="8">#REF!</definedName>
    <definedName name="_Sc7" localSheetId="9">#REF!</definedName>
    <definedName name="_Sc7" localSheetId="10">#REF!</definedName>
    <definedName name="_Sc7" localSheetId="11">#REF!</definedName>
    <definedName name="_Sc7" localSheetId="12">#REF!</definedName>
    <definedName name="_Sc7" localSheetId="13">#REF!</definedName>
    <definedName name="_Sc7" localSheetId="14">#REF!</definedName>
    <definedName name="_Sc7" localSheetId="15">#REF!</definedName>
    <definedName name="_Sc7" localSheetId="16">#REF!</definedName>
    <definedName name="_Sc7" localSheetId="17">#REF!</definedName>
    <definedName name="_Sc7" localSheetId="18">#REF!</definedName>
    <definedName name="_Sc7" localSheetId="19">#REF!</definedName>
    <definedName name="_Sc7" localSheetId="20">#REF!</definedName>
    <definedName name="_Sc7" localSheetId="21">#REF!</definedName>
    <definedName name="_Sc7" localSheetId="22">#REF!</definedName>
    <definedName name="_Sc7" localSheetId="23">#REF!</definedName>
    <definedName name="_Sc7">#REF!</definedName>
    <definedName name="_Sc8" localSheetId="8">#REF!</definedName>
    <definedName name="_Sc8" localSheetId="9">#REF!</definedName>
    <definedName name="_Sc8" localSheetId="10">#REF!</definedName>
    <definedName name="_Sc8" localSheetId="11">#REF!</definedName>
    <definedName name="_Sc8" localSheetId="12">#REF!</definedName>
    <definedName name="_Sc8" localSheetId="13">#REF!</definedName>
    <definedName name="_Sc8" localSheetId="14">#REF!</definedName>
    <definedName name="_Sc8" localSheetId="15">#REF!</definedName>
    <definedName name="_Sc8" localSheetId="16">#REF!</definedName>
    <definedName name="_Sc8" localSheetId="17">#REF!</definedName>
    <definedName name="_Sc8" localSheetId="18">#REF!</definedName>
    <definedName name="_Sc8" localSheetId="19">#REF!</definedName>
    <definedName name="_Sc8" localSheetId="20">#REF!</definedName>
    <definedName name="_Sc8" localSheetId="21">#REF!</definedName>
    <definedName name="_Sc8" localSheetId="22">#REF!</definedName>
    <definedName name="_Sc8" localSheetId="23">#REF!</definedName>
    <definedName name="_Sc8">#REF!</definedName>
    <definedName name="_Sc9" localSheetId="8">#REF!</definedName>
    <definedName name="_Sc9" localSheetId="9">#REF!</definedName>
    <definedName name="_Sc9" localSheetId="10">#REF!</definedName>
    <definedName name="_Sc9" localSheetId="11">#REF!</definedName>
    <definedName name="_Sc9" localSheetId="12">#REF!</definedName>
    <definedName name="_Sc9" localSheetId="13">#REF!</definedName>
    <definedName name="_Sc9" localSheetId="14">#REF!</definedName>
    <definedName name="_Sc9" localSheetId="15">#REF!</definedName>
    <definedName name="_Sc9" localSheetId="16">#REF!</definedName>
    <definedName name="_Sc9" localSheetId="17">#REF!</definedName>
    <definedName name="_Sc9" localSheetId="18">#REF!</definedName>
    <definedName name="_Sc9" localSheetId="19">#REF!</definedName>
    <definedName name="_Sc9" localSheetId="20">#REF!</definedName>
    <definedName name="_Sc9" localSheetId="21">#REF!</definedName>
    <definedName name="_Sc9" localSheetId="22">#REF!</definedName>
    <definedName name="_Sc9" localSheetId="23">#REF!</definedName>
    <definedName name="_Sc9">#REF!</definedName>
    <definedName name="_Sort" hidden="1">#REF!</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hidden="1">{"TAB1",#N/A,TRUE,"GENERAL";"TAB2",#N/A,TRUE,"GENERAL";"TAB3",#N/A,TRUE,"GENERAL";"TAB4",#N/A,TRUE,"GENERAL";"TAB5",#N/A,TRUE,"GENERAL"}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hidden="1">{"via1",#N/A,TRUE,"general";"via2",#N/A,TRUE,"general";"via3",#N/A,TRUE,"general"}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hidden="1">{"TAB1",#N/A,TRUE,"GENERAL";"TAB2",#N/A,TRUE,"GENERAL";"TAB3",#N/A,TRUE,"GENERAL";"TAB4",#N/A,TRUE,"GENERAL";"TAB5",#N/A,TRUE,"GENERAL"}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hidden="1">{"via1",#N/A,TRUE,"general";"via2",#N/A,TRUE,"general";"via3",#N/A,TRUE,"general"}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hidden="1">{"TAB1",#N/A,TRUE,"GENERAL";"TAB2",#N/A,TRUE,"GENERAL";"TAB3",#N/A,TRUE,"GENERAL";"TAB4",#N/A,TRUE,"GENERAL";"TAB5",#N/A,TRUE,"GENERAL"}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hidden="1">{"via1",#N/A,TRUE,"general";"via2",#N/A,TRUE,"general";"via3",#N/A,TRUE,"general"}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hidden="1">{"TAB1",#N/A,TRUE,"GENERAL";"TAB2",#N/A,TRUE,"GENERAL";"TAB3",#N/A,TRUE,"GENERAL";"TAB4",#N/A,TRUE,"GENERAL";"TAB5",#N/A,TRUE,"GENERAL"}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hidden="1">{"via1",#N/A,TRUE,"general";"via2",#N/A,TRUE,"general";"via3",#N/A,TRUE,"general"}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hidden="1">{"TAB1",#N/A,TRUE,"GENERAL";"TAB2",#N/A,TRUE,"GENERAL";"TAB3",#N/A,TRUE,"GENERAL";"TAB4",#N/A,TRUE,"GENERAL";"TAB5",#N/A,TRUE,"GENERAL"}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hidden="1">{"TAB1",#N/A,TRUE,"GENERAL";"TAB2",#N/A,TRUE,"GENERAL";"TAB3",#N/A,TRUE,"GENERAL";"TAB4",#N/A,TRUE,"GENERAL";"TAB5",#N/A,TRUE,"GENERAL"}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hidden="1">{"via1",#N/A,TRUE,"general";"via2",#N/A,TRUE,"general";"via3",#N/A,TRUE,"general"}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hidden="1">{"TAB1",#N/A,TRUE,"GENERAL";"TAB2",#N/A,TRUE,"GENERAL";"TAB3",#N/A,TRUE,"GENERAL";"TAB4",#N/A,TRUE,"GENERAL";"TAB5",#N/A,TRUE,"GENERAL"}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hidden="1">{"via1",#N/A,TRUE,"general";"via2",#N/A,TRUE,"general";"via3",#N/A,TRUE,"general"}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hidden="1">{"TAB1",#N/A,TRUE,"GENERAL";"TAB2",#N/A,TRUE,"GENERAL";"TAB3",#N/A,TRUE,"GENERAL";"TAB4",#N/A,TRUE,"GENERAL";"TAB5",#N/A,TRUE,"GENERAL"}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hidden="1">{"via1",#N/A,TRUE,"general";"via2",#N/A,TRUE,"general";"via3",#N/A,TRUE,"general"}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hidden="1">{"TAB1",#N/A,TRUE,"GENERAL";"TAB2",#N/A,TRUE,"GENERAL";"TAB3",#N/A,TRUE,"GENERAL";"TAB4",#N/A,TRUE,"GENERAL";"TAB5",#N/A,TRUE,"GENERAL"}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hidden="1">{"via1",#N/A,TRUE,"general";"via2",#N/A,TRUE,"general";"via3",#N/A,TRUE,"general"}</definedName>
    <definedName name="_Vol1">[6]Item!$A:$D</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hidden="1">{"TAB1",#N/A,TRUE,"GENERAL";"TAB2",#N/A,TRUE,"GENERAL";"TAB3",#N/A,TRUE,"GENERAL";"TAB4",#N/A,TRUE,"GENERAL";"TAB5",#N/A,TRUE,"GENERAL"}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hidden="1">{"via1",#N/A,TRUE,"general";"via2",#N/A,TRUE,"general";"via3",#N/A,TRUE,"general"}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hidden="1">{"TAB1",#N/A,TRUE,"GENERAL";"TAB2",#N/A,TRUE,"GENERAL";"TAB3",#N/A,TRUE,"GENERAL";"TAB4",#N/A,TRUE,"GENERAL";"TAB5",#N/A,TRUE,"GENERAL"}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hidden="1">{"via1",#N/A,TRUE,"general";"via2",#N/A,TRUE,"general";"via3",#N/A,TRUE,"general"}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hidden="1">{"TAB1",#N/A,TRUE,"GENERAL";"TAB2",#N/A,TRUE,"GENERAL";"TAB3",#N/A,TRUE,"GENERAL";"TAB4",#N/A,TRUE,"GENERAL";"TAB5",#N/A,TRUE,"GENERAL"}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hidden="1">{"via1",#N/A,TRUE,"general";"via2",#N/A,TRUE,"general";"via3",#N/A,TRUE,"general"}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hidden="1">{"TAB1",#N/A,TRUE,"GENERAL";"TAB2",#N/A,TRUE,"GENERAL";"TAB3",#N/A,TRUE,"GENERAL";"TAB4",#N/A,TRUE,"GENERAL";"TAB5",#N/A,TRUE,"GENERAL"}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hidden="1">{"via1",#N/A,TRUE,"general";"via2",#N/A,TRUE,"general";"via3",#N/A,TRUE,"general"}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hidden="1">{"TAB1",#N/A,TRUE,"GENERAL";"TAB2",#N/A,TRUE,"GENERAL";"TAB3",#N/A,TRUE,"GENERAL";"TAB4",#N/A,TRUE,"GENERAL";"TAB5",#N/A,TRUE,"GENERAL"}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hidden="1">{"via1",#N/A,TRUE,"general";"via2",#N/A,TRUE,"general";"via3",#N/A,TRUE,"general"}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hidden="1">{"TAB1",#N/A,TRUE,"GENERAL";"TAB2",#N/A,TRUE,"GENERAL";"TAB3",#N/A,TRUE,"GENERAL";"TAB4",#N/A,TRUE,"GENERAL";"TAB5",#N/A,TRUE,"GENERAL"}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hidden="1">{"via1",#N/A,TRUE,"general";"via2",#N/A,TRUE,"general";"via3",#N/A,TRUE,"general"}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hidden="1">{"TAB1",#N/A,TRUE,"GENERAL";"TAB2",#N/A,TRUE,"GENERAL";"TAB3",#N/A,TRUE,"GENERAL";"TAB4",#N/A,TRUE,"GENERAL";"TAB5",#N/A,TRUE,"GENERAL"}</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#REF!</definedName>
    <definedName name="A_impresión_IM_2">#REF!</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hidden="1">{"TAB1",#N/A,TRUE,"GENERAL";"TAB2",#N/A,TRUE,"GENERAL";"TAB3",#N/A,TRUE,"GENERAL";"TAB4",#N/A,TRUE,"GENERAL";"TAB5",#N/A,TRUE,"GENERAL"}</definedName>
    <definedName name="AAA">#REF!</definedName>
    <definedName name="AAAA">[11]Equipo!$A$7:$A$65536</definedName>
    <definedName name="AAAAAAAAAA">#REF!</definedName>
    <definedName name="AAAAAAAAAAAAAAAAAAAA">#REF!</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DOQUINVEH">#REF!</definedName>
    <definedName name="AANDENES">#REF!</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#REF!</definedName>
    <definedName name="ABG">[2]AASHTO!$A$2:$F$5</definedName>
    <definedName name="ABR">#REF!</definedName>
    <definedName name="absc" localSheetId="8">[12]!absc</definedName>
    <definedName name="absc" localSheetId="10">[12]!absc</definedName>
    <definedName name="absc" localSheetId="11">[12]!absc</definedName>
    <definedName name="absc" localSheetId="12">[12]!absc</definedName>
    <definedName name="absc" localSheetId="13">[12]!absc</definedName>
    <definedName name="absc" localSheetId="14">[12]!absc</definedName>
    <definedName name="absc" localSheetId="15">[12]!absc</definedName>
    <definedName name="absc" localSheetId="16">[12]!absc</definedName>
    <definedName name="absc" localSheetId="17">[12]!absc</definedName>
    <definedName name="absc" localSheetId="18">[12]!absc</definedName>
    <definedName name="absc" localSheetId="19">[12]!absc</definedName>
    <definedName name="absc" localSheetId="20">[12]!absc</definedName>
    <definedName name="absc" localSheetId="21">[12]!absc</definedName>
    <definedName name="absc" localSheetId="22">[12]!absc</definedName>
    <definedName name="absc" localSheetId="23">[12]!absc</definedName>
    <definedName name="absc" localSheetId="7">[12]!absc</definedName>
    <definedName name="absc" localSheetId="4">[12]!absc</definedName>
    <definedName name="absc" localSheetId="6">[12]!absc</definedName>
    <definedName name="absc">[12]!absc</definedName>
    <definedName name="absc_" localSheetId="8">[13]!absc</definedName>
    <definedName name="absc_" localSheetId="10">[13]!absc</definedName>
    <definedName name="absc_" localSheetId="11">[13]!absc</definedName>
    <definedName name="absc_" localSheetId="12">[13]!absc</definedName>
    <definedName name="absc_" localSheetId="13">[13]!absc</definedName>
    <definedName name="absc_" localSheetId="14">[13]!absc</definedName>
    <definedName name="absc_" localSheetId="15">[13]!absc</definedName>
    <definedName name="absc_" localSheetId="16">[13]!absc</definedName>
    <definedName name="absc_" localSheetId="17">[13]!absc</definedName>
    <definedName name="absc_" localSheetId="18">[13]!absc</definedName>
    <definedName name="absc_" localSheetId="19">[13]!absc</definedName>
    <definedName name="absc_" localSheetId="20">[13]!absc</definedName>
    <definedName name="absc_" localSheetId="21">[13]!absc</definedName>
    <definedName name="absc_" localSheetId="22">[13]!absc</definedName>
    <definedName name="absc_" localSheetId="23">[13]!absc</definedName>
    <definedName name="absc_" localSheetId="7">[13]!absc</definedName>
    <definedName name="absc_" localSheetId="4">[13]!absc</definedName>
    <definedName name="absc_" localSheetId="6">[13]!absc</definedName>
    <definedName name="absc_">[13]!absc</definedName>
    <definedName name="absc_1" localSheetId="8">[13]!absc</definedName>
    <definedName name="absc_1" localSheetId="10">[13]!absc</definedName>
    <definedName name="absc_1" localSheetId="11">[13]!absc</definedName>
    <definedName name="absc_1" localSheetId="12">[13]!absc</definedName>
    <definedName name="absc_1" localSheetId="13">[13]!absc</definedName>
    <definedName name="absc_1" localSheetId="14">[13]!absc</definedName>
    <definedName name="absc_1" localSheetId="15">[13]!absc</definedName>
    <definedName name="absc_1" localSheetId="16">[13]!absc</definedName>
    <definedName name="absc_1" localSheetId="17">[13]!absc</definedName>
    <definedName name="absc_1" localSheetId="18">[13]!absc</definedName>
    <definedName name="absc_1" localSheetId="19">[13]!absc</definedName>
    <definedName name="absc_1" localSheetId="20">[13]!absc</definedName>
    <definedName name="absc_1" localSheetId="21">[13]!absc</definedName>
    <definedName name="absc_1" localSheetId="22">[13]!absc</definedName>
    <definedName name="absc_1" localSheetId="23">[13]!absc</definedName>
    <definedName name="absc_1" localSheetId="7">[13]!absc</definedName>
    <definedName name="absc_1" localSheetId="4">[13]!absc</definedName>
    <definedName name="absc_1" localSheetId="6">[13]!absc</definedName>
    <definedName name="absc_1">[13]!absc</definedName>
    <definedName name="absc1" localSheetId="8">[14]!absc</definedName>
    <definedName name="absc1" localSheetId="10">[14]!absc</definedName>
    <definedName name="absc1" localSheetId="11">[14]!absc</definedName>
    <definedName name="absc1" localSheetId="12">[14]!absc</definedName>
    <definedName name="absc1" localSheetId="13">[14]!absc</definedName>
    <definedName name="absc1" localSheetId="14">[14]!absc</definedName>
    <definedName name="absc1" localSheetId="15">[14]!absc</definedName>
    <definedName name="absc1" localSheetId="16">[14]!absc</definedName>
    <definedName name="absc1" localSheetId="17">[14]!absc</definedName>
    <definedName name="absc1" localSheetId="18">[14]!absc</definedName>
    <definedName name="absc1" localSheetId="19">[14]!absc</definedName>
    <definedName name="absc1" localSheetId="20">[14]!absc</definedName>
    <definedName name="absc1" localSheetId="21">[14]!absc</definedName>
    <definedName name="absc1" localSheetId="22">[14]!absc</definedName>
    <definedName name="absc1" localSheetId="23">[14]!absc</definedName>
    <definedName name="absc1" localSheetId="7">[14]!absc</definedName>
    <definedName name="absc1" localSheetId="4">[14]!absc</definedName>
    <definedName name="absc1" localSheetId="6">[14]!absc</definedName>
    <definedName name="absc1">[14]!absc</definedName>
    <definedName name="AC" localSheetId="8">#REF!</definedName>
    <definedName name="AC" localSheetId="9">#REF!</definedName>
    <definedName name="AC" localSheetId="10">#REF!</definedName>
    <definedName name="AC" localSheetId="11">#REF!</definedName>
    <definedName name="AC" localSheetId="12">#REF!</definedName>
    <definedName name="AC" localSheetId="13">#REF!</definedName>
    <definedName name="AC" localSheetId="14">#REF!</definedName>
    <definedName name="AC" localSheetId="15">#REF!</definedName>
    <definedName name="AC" localSheetId="16">#REF!</definedName>
    <definedName name="AC" localSheetId="17">#REF!</definedName>
    <definedName name="AC" localSheetId="18">#REF!</definedName>
    <definedName name="AC" localSheetId="19">#REF!</definedName>
    <definedName name="AC" localSheetId="20">#REF!</definedName>
    <definedName name="AC" localSheetId="21">#REF!</definedName>
    <definedName name="AC" localSheetId="22">#REF!</definedName>
    <definedName name="AC" localSheetId="23">#REF!</definedName>
    <definedName name="AC">#REF!</definedName>
    <definedName name="ACALZADA">#REF!</definedName>
    <definedName name="acb" localSheetId="8">#REF!</definedName>
    <definedName name="acb" localSheetId="9">#REF!</definedName>
    <definedName name="acb" localSheetId="10">#REF!</definedName>
    <definedName name="acb" localSheetId="11">#REF!</definedName>
    <definedName name="acb" localSheetId="12">#REF!</definedName>
    <definedName name="acb" localSheetId="13">#REF!</definedName>
    <definedName name="acb" localSheetId="14">#REF!</definedName>
    <definedName name="acb" localSheetId="15">#REF!</definedName>
    <definedName name="acb" localSheetId="16">#REF!</definedName>
    <definedName name="acb" localSheetId="17">#REF!</definedName>
    <definedName name="acb" localSheetId="18">#REF!</definedName>
    <definedName name="acb" localSheetId="19">#REF!</definedName>
    <definedName name="acb" localSheetId="20">#REF!</definedName>
    <definedName name="acb" localSheetId="21">#REF!</definedName>
    <definedName name="acb" localSheetId="22">#REF!</definedName>
    <definedName name="acb" localSheetId="23">#REF!</definedName>
    <definedName name="acb">#REF!</definedName>
    <definedName name="ACCESORIOS_ALC.">#REF!</definedName>
    <definedName name="AccessDatabase" hidden="1">"A:\SAIN.mdb"</definedName>
    <definedName name="ACDSGAD" hidden="1">#REF!</definedName>
    <definedName name="ACERO" localSheetId="8">#REF!</definedName>
    <definedName name="ACERO" localSheetId="9">#REF!</definedName>
    <definedName name="ACERO" localSheetId="10">#REF!</definedName>
    <definedName name="ACERO" localSheetId="11">#REF!</definedName>
    <definedName name="ACERO" localSheetId="12">#REF!</definedName>
    <definedName name="ACERO" localSheetId="13">#REF!</definedName>
    <definedName name="ACERO" localSheetId="14">#REF!</definedName>
    <definedName name="ACERO" localSheetId="15">#REF!</definedName>
    <definedName name="ACERO" localSheetId="16">#REF!</definedName>
    <definedName name="ACERO" localSheetId="17">#REF!</definedName>
    <definedName name="ACERO" localSheetId="18">#REF!</definedName>
    <definedName name="ACERO" localSheetId="19">#REF!</definedName>
    <definedName name="ACERO" localSheetId="20">#REF!</definedName>
    <definedName name="ACERO" localSheetId="21">#REF!</definedName>
    <definedName name="ACERO" localSheetId="22">#REF!</definedName>
    <definedName name="ACERO" localSheetId="23">#REF!</definedName>
    <definedName name="ACERO">#REF!</definedName>
    <definedName name="ACERO_DE_REFUERZO_60000">'[15]Acero de 60.000psi'!$I$53</definedName>
    <definedName name="acerosolo">2100</definedName>
    <definedName name="ACNDGAP" localSheetId="8">[12]!absc</definedName>
    <definedName name="ACNDGAP" localSheetId="10">[12]!absc</definedName>
    <definedName name="ACNDGAP" localSheetId="11">[12]!absc</definedName>
    <definedName name="ACNDGAP" localSheetId="12">[12]!absc</definedName>
    <definedName name="ACNDGAP" localSheetId="13">[12]!absc</definedName>
    <definedName name="ACNDGAP" localSheetId="14">[12]!absc</definedName>
    <definedName name="ACNDGAP" localSheetId="15">[12]!absc</definedName>
    <definedName name="ACNDGAP" localSheetId="16">[12]!absc</definedName>
    <definedName name="ACNDGAP" localSheetId="17">[12]!absc</definedName>
    <definedName name="ACNDGAP" localSheetId="18">[12]!absc</definedName>
    <definedName name="ACNDGAP" localSheetId="19">[12]!absc</definedName>
    <definedName name="ACNDGAP" localSheetId="20">[12]!absc</definedName>
    <definedName name="ACNDGAP" localSheetId="21">[12]!absc</definedName>
    <definedName name="ACNDGAP" localSheetId="22">[12]!absc</definedName>
    <definedName name="ACNDGAP" localSheetId="23">[12]!absc</definedName>
    <definedName name="ACNDGAP" localSheetId="7">[12]!absc</definedName>
    <definedName name="ACNDGAP" localSheetId="4">[12]!absc</definedName>
    <definedName name="ACNDGAP" localSheetId="6">[12]!absc</definedName>
    <definedName name="ACNDGAP">[12]!absc</definedName>
    <definedName name="acsr2">'[9]1'!#REF!</definedName>
    <definedName name="ACSR2222">'[9]1'!#REF!</definedName>
    <definedName name="Activida" localSheetId="8">#REF!</definedName>
    <definedName name="Activida" localSheetId="9">#REF!</definedName>
    <definedName name="Activida" localSheetId="10">#REF!</definedName>
    <definedName name="Activida" localSheetId="11">#REF!</definedName>
    <definedName name="Activida" localSheetId="12">#REF!</definedName>
    <definedName name="Activida" localSheetId="13">#REF!</definedName>
    <definedName name="Activida" localSheetId="14">#REF!</definedName>
    <definedName name="Activida" localSheetId="15">#REF!</definedName>
    <definedName name="Activida" localSheetId="16">#REF!</definedName>
    <definedName name="Activida" localSheetId="17">#REF!</definedName>
    <definedName name="Activida" localSheetId="18">#REF!</definedName>
    <definedName name="Activida" localSheetId="19">#REF!</definedName>
    <definedName name="Activida" localSheetId="20">#REF!</definedName>
    <definedName name="Activida" localSheetId="21">#REF!</definedName>
    <definedName name="Activida" localSheetId="22">#REF!</definedName>
    <definedName name="Activida" localSheetId="23">#REF!</definedName>
    <definedName name="Activida">#REF!</definedName>
    <definedName name="Actividad" localSheetId="8">#REF!</definedName>
    <definedName name="Actividad" localSheetId="9">#REF!</definedName>
    <definedName name="Actividad" localSheetId="10">#REF!</definedName>
    <definedName name="Actividad" localSheetId="11">#REF!</definedName>
    <definedName name="Actividad" localSheetId="12">#REF!</definedName>
    <definedName name="Actividad" localSheetId="13">#REF!</definedName>
    <definedName name="Actividad" localSheetId="14">#REF!</definedName>
    <definedName name="Actividad" localSheetId="15">#REF!</definedName>
    <definedName name="Actividad" localSheetId="16">#REF!</definedName>
    <definedName name="Actividad" localSheetId="17">#REF!</definedName>
    <definedName name="Actividad" localSheetId="18">#REF!</definedName>
    <definedName name="Actividad" localSheetId="19">#REF!</definedName>
    <definedName name="Actividad" localSheetId="20">#REF!</definedName>
    <definedName name="Actividad" localSheetId="21">#REF!</definedName>
    <definedName name="Actividad" localSheetId="22">#REF!</definedName>
    <definedName name="Actividad" localSheetId="23">#REF!</definedName>
    <definedName name="Actividad">#REF!</definedName>
    <definedName name="ACTIVIDADES" comment="Items">#REF!</definedName>
    <definedName name="actual">'[16]ESTADO RED'!#REF!</definedName>
    <definedName name="actual1">'[16]ESTADO RED'!#REF!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#REF!</definedName>
    <definedName name="ADCALA" localSheetId="8">#REF!</definedName>
    <definedName name="ADCALA" localSheetId="9">#REF!</definedName>
    <definedName name="ADCALA" localSheetId="10">#REF!</definedName>
    <definedName name="ADCALA" localSheetId="11">#REF!</definedName>
    <definedName name="ADCALA" localSheetId="12">#REF!</definedName>
    <definedName name="ADCALA" localSheetId="13">#REF!</definedName>
    <definedName name="ADCALA" localSheetId="14">#REF!</definedName>
    <definedName name="ADCALA" localSheetId="15">#REF!</definedName>
    <definedName name="ADCALA" localSheetId="16">#REF!</definedName>
    <definedName name="ADCALA" localSheetId="17">#REF!</definedName>
    <definedName name="ADCALA" localSheetId="18">#REF!</definedName>
    <definedName name="ADCALA" localSheetId="19">#REF!</definedName>
    <definedName name="ADCALA" localSheetId="20">#REF!</definedName>
    <definedName name="ADCALA" localSheetId="21">#REF!</definedName>
    <definedName name="ADCALA" localSheetId="22">#REF!</definedName>
    <definedName name="ADCALA" localSheetId="23">#REF!</definedName>
    <definedName name="ADCALA">#REF!</definedName>
    <definedName name="ADCARR" localSheetId="8">#REF!</definedName>
    <definedName name="ADCARR" localSheetId="9">#REF!</definedName>
    <definedName name="ADCARR" localSheetId="10">#REF!</definedName>
    <definedName name="ADCARR" localSheetId="11">#REF!</definedName>
    <definedName name="ADCARR" localSheetId="12">#REF!</definedName>
    <definedName name="ADCARR" localSheetId="13">#REF!</definedName>
    <definedName name="ADCARR" localSheetId="14">#REF!</definedName>
    <definedName name="ADCARR" localSheetId="15">#REF!</definedName>
    <definedName name="ADCARR" localSheetId="16">#REF!</definedName>
    <definedName name="ADCARR" localSheetId="17">#REF!</definedName>
    <definedName name="ADCARR" localSheetId="18">#REF!</definedName>
    <definedName name="ADCARR" localSheetId="19">#REF!</definedName>
    <definedName name="ADCARR" localSheetId="20">#REF!</definedName>
    <definedName name="ADCARR" localSheetId="21">#REF!</definedName>
    <definedName name="ADCARR" localSheetId="22">#REF!</definedName>
    <definedName name="ADCARR" localSheetId="23">#REF!</definedName>
    <definedName name="ADCARR">#REF!</definedName>
    <definedName name="adfaaew">[17]Validaciones!#REF!</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hidden="1">{"via1",#N/A,TRUE,"general";"via2",#N/A,TRUE,"general";"via3",#N/A,TRUE,"general"}</definedName>
    <definedName name="ADGAB" localSheetId="8">[7]!absc</definedName>
    <definedName name="ADGAB" localSheetId="10">[7]!absc</definedName>
    <definedName name="ADGAB" localSheetId="11">[7]!absc</definedName>
    <definedName name="ADGAB" localSheetId="12">[7]!absc</definedName>
    <definedName name="ADGAB" localSheetId="13">[7]!absc</definedName>
    <definedName name="ADGAB" localSheetId="14">[7]!absc</definedName>
    <definedName name="ADGAB" localSheetId="15">[7]!absc</definedName>
    <definedName name="ADGAB" localSheetId="16">[7]!absc</definedName>
    <definedName name="ADGAB" localSheetId="17">[7]!absc</definedName>
    <definedName name="ADGAB" localSheetId="18">[7]!absc</definedName>
    <definedName name="ADGAB" localSheetId="19">[7]!absc</definedName>
    <definedName name="ADGAB" localSheetId="20">[7]!absc</definedName>
    <definedName name="ADGAB" localSheetId="21">[7]!absc</definedName>
    <definedName name="ADGAB" localSheetId="22">[7]!absc</definedName>
    <definedName name="ADGAB" localSheetId="23">[7]!absc</definedName>
    <definedName name="ADGAB" localSheetId="7">[7]!absc</definedName>
    <definedName name="ADGAB" localSheetId="4">[7]!absc</definedName>
    <definedName name="ADGAB" localSheetId="6">[7]!absc</definedName>
    <definedName name="ADGAB">[7]!absc</definedName>
    <definedName name="ADGAIT" localSheetId="8">#REF!</definedName>
    <definedName name="ADGAIT" localSheetId="9">#REF!</definedName>
    <definedName name="ADGAIT" localSheetId="10">#REF!</definedName>
    <definedName name="ADGAIT" localSheetId="11">#REF!</definedName>
    <definedName name="ADGAIT" localSheetId="12">#REF!</definedName>
    <definedName name="ADGAIT" localSheetId="13">#REF!</definedName>
    <definedName name="ADGAIT" localSheetId="14">#REF!</definedName>
    <definedName name="ADGAIT" localSheetId="15">#REF!</definedName>
    <definedName name="ADGAIT" localSheetId="16">#REF!</definedName>
    <definedName name="ADGAIT" localSheetId="17">#REF!</definedName>
    <definedName name="ADGAIT" localSheetId="18">#REF!</definedName>
    <definedName name="ADGAIT" localSheetId="19">#REF!</definedName>
    <definedName name="ADGAIT" localSheetId="20">#REF!</definedName>
    <definedName name="ADGAIT" localSheetId="21">#REF!</definedName>
    <definedName name="ADGAIT" localSheetId="22">#REF!</definedName>
    <definedName name="ADGAIT" localSheetId="23">#REF!</definedName>
    <definedName name="ADGAIT">#REF!</definedName>
    <definedName name="ADINIR" localSheetId="8">#REF!</definedName>
    <definedName name="ADINIR" localSheetId="9">#REF!</definedName>
    <definedName name="ADINIR" localSheetId="10">#REF!</definedName>
    <definedName name="ADINIR" localSheetId="11">#REF!</definedName>
    <definedName name="ADINIR" localSheetId="12">#REF!</definedName>
    <definedName name="ADINIR" localSheetId="13">#REF!</definedName>
    <definedName name="ADINIR" localSheetId="14">#REF!</definedName>
    <definedName name="ADINIR" localSheetId="15">#REF!</definedName>
    <definedName name="ADINIR" localSheetId="16">#REF!</definedName>
    <definedName name="ADINIR" localSheetId="17">#REF!</definedName>
    <definedName name="ADINIR" localSheetId="18">#REF!</definedName>
    <definedName name="ADINIR" localSheetId="19">#REF!</definedName>
    <definedName name="ADINIR" localSheetId="20">#REF!</definedName>
    <definedName name="ADINIR" localSheetId="21">#REF!</definedName>
    <definedName name="ADINIR" localSheetId="22">#REF!</definedName>
    <definedName name="ADINIR" localSheetId="23">#REF!</definedName>
    <definedName name="ADINIR">#REF!</definedName>
    <definedName name="Adm">[18]PRESUPUESTO!#REF!</definedName>
    <definedName name="ADMACA" localSheetId="8">#REF!</definedName>
    <definedName name="ADMACA" localSheetId="9">#REF!</definedName>
    <definedName name="ADMACA" localSheetId="10">#REF!</definedName>
    <definedName name="ADMACA" localSheetId="11">#REF!</definedName>
    <definedName name="ADMACA" localSheetId="12">#REF!</definedName>
    <definedName name="ADMACA" localSheetId="13">#REF!</definedName>
    <definedName name="ADMACA" localSheetId="14">#REF!</definedName>
    <definedName name="ADMACA" localSheetId="15">#REF!</definedName>
    <definedName name="ADMACA" localSheetId="16">#REF!</definedName>
    <definedName name="ADMACA" localSheetId="17">#REF!</definedName>
    <definedName name="ADMACA" localSheetId="18">#REF!</definedName>
    <definedName name="ADMACA" localSheetId="19">#REF!</definedName>
    <definedName name="ADMACA" localSheetId="20">#REF!</definedName>
    <definedName name="ADMACA" localSheetId="21">#REF!</definedName>
    <definedName name="ADMACA" localSheetId="22">#REF!</definedName>
    <definedName name="ADMACA" localSheetId="23">#REF!</definedName>
    <definedName name="ADMACA">#REF!</definedName>
    <definedName name="administracion" localSheetId="8">#REF!</definedName>
    <definedName name="administracion" localSheetId="9">#REF!</definedName>
    <definedName name="administracion" localSheetId="10">#REF!</definedName>
    <definedName name="administracion" localSheetId="11">#REF!</definedName>
    <definedName name="administracion" localSheetId="12">#REF!</definedName>
    <definedName name="administracion" localSheetId="13">#REF!</definedName>
    <definedName name="administracion" localSheetId="14">#REF!</definedName>
    <definedName name="administracion" localSheetId="15">#REF!</definedName>
    <definedName name="administracion" localSheetId="16">#REF!</definedName>
    <definedName name="administracion" localSheetId="17">#REF!</definedName>
    <definedName name="administracion" localSheetId="18">#REF!</definedName>
    <definedName name="administracion" localSheetId="19">#REF!</definedName>
    <definedName name="administracion" localSheetId="20">#REF!</definedName>
    <definedName name="administracion" localSheetId="21">#REF!</definedName>
    <definedName name="administracion" localSheetId="22">#REF!</definedName>
    <definedName name="administracion" localSheetId="23">#REF!</definedName>
    <definedName name="administracion">#REF!</definedName>
    <definedName name="Administración" localSheetId="8">#REF!</definedName>
    <definedName name="Administración" localSheetId="9">#REF!</definedName>
    <definedName name="Administración" localSheetId="10">#REF!</definedName>
    <definedName name="Administración" localSheetId="11">#REF!</definedName>
    <definedName name="Administración" localSheetId="12">#REF!</definedName>
    <definedName name="Administración" localSheetId="13">#REF!</definedName>
    <definedName name="Administración" localSheetId="14">#REF!</definedName>
    <definedName name="Administración" localSheetId="15">#REF!</definedName>
    <definedName name="Administración" localSheetId="16">#REF!</definedName>
    <definedName name="Administración" localSheetId="17">#REF!</definedName>
    <definedName name="Administración" localSheetId="18">#REF!</definedName>
    <definedName name="Administración" localSheetId="19">#REF!</definedName>
    <definedName name="Administración" localSheetId="20">#REF!</definedName>
    <definedName name="Administración" localSheetId="21">#REF!</definedName>
    <definedName name="Administración" localSheetId="22">#REF!</definedName>
    <definedName name="Administración" localSheetId="23">#REF!</definedName>
    <definedName name="Administración">#REF!</definedName>
    <definedName name="ADMINISTRADOR">[19]CUMPLIMIENTO!$C$5</definedName>
    <definedName name="ADMINISTRADOR_VIAL__ARMANDO_SANCHEZ_SANCHEZ">[20]INDICMICROEMP!$A$20</definedName>
    <definedName name="ADMITU" localSheetId="8">#REF!</definedName>
    <definedName name="ADMITU" localSheetId="9">#REF!</definedName>
    <definedName name="ADMITU" localSheetId="10">#REF!</definedName>
    <definedName name="ADMITU" localSheetId="11">#REF!</definedName>
    <definedName name="ADMITU" localSheetId="12">#REF!</definedName>
    <definedName name="ADMITU" localSheetId="13">#REF!</definedName>
    <definedName name="ADMITU" localSheetId="14">#REF!</definedName>
    <definedName name="ADMITU" localSheetId="15">#REF!</definedName>
    <definedName name="ADMITU" localSheetId="16">#REF!</definedName>
    <definedName name="ADMITU" localSheetId="17">#REF!</definedName>
    <definedName name="ADMITU" localSheetId="18">#REF!</definedName>
    <definedName name="ADMITU" localSheetId="19">#REF!</definedName>
    <definedName name="ADMITU" localSheetId="20">#REF!</definedName>
    <definedName name="ADMITU" localSheetId="21">#REF!</definedName>
    <definedName name="ADMITU" localSheetId="22">#REF!</definedName>
    <definedName name="ADMITU" localSheetId="23">#REF!</definedName>
    <definedName name="ADMITU">#REF!</definedName>
    <definedName name="admon">[21]DATOS!$B$16</definedName>
    <definedName name="admon1">[22]DATOS!$B$16</definedName>
    <definedName name="ADMVO" localSheetId="8">[23]!absc</definedName>
    <definedName name="ADMVO" localSheetId="10">[23]!absc</definedName>
    <definedName name="ADMVO" localSheetId="11">[23]!absc</definedName>
    <definedName name="ADMVO" localSheetId="12">[23]!absc</definedName>
    <definedName name="ADMVO" localSheetId="13">[23]!absc</definedName>
    <definedName name="ADMVO" localSheetId="14">[23]!absc</definedName>
    <definedName name="ADMVO" localSheetId="15">[23]!absc</definedName>
    <definedName name="ADMVO" localSheetId="16">[23]!absc</definedName>
    <definedName name="ADMVO" localSheetId="17">[23]!absc</definedName>
    <definedName name="ADMVO" localSheetId="18">[23]!absc</definedName>
    <definedName name="ADMVO" localSheetId="19">[23]!absc</definedName>
    <definedName name="ADMVO" localSheetId="20">[23]!absc</definedName>
    <definedName name="ADMVO" localSheetId="21">[23]!absc</definedName>
    <definedName name="ADMVO" localSheetId="22">[23]!absc</definedName>
    <definedName name="ADMVO" localSheetId="23">[23]!absc</definedName>
    <definedName name="ADMVO" localSheetId="7">[23]!absc</definedName>
    <definedName name="ADMVO" localSheetId="4">[23]!absc</definedName>
    <definedName name="ADMVO" localSheetId="6">[23]!absc</definedName>
    <definedName name="ADMVO">[23]!absc</definedName>
    <definedName name="adoc1" localSheetId="8">[14]!absc</definedName>
    <definedName name="adoc1" localSheetId="10">[14]!absc</definedName>
    <definedName name="adoc1" localSheetId="11">[14]!absc</definedName>
    <definedName name="adoc1" localSheetId="12">[14]!absc</definedName>
    <definedName name="adoc1" localSheetId="13">[14]!absc</definedName>
    <definedName name="adoc1" localSheetId="14">[14]!absc</definedName>
    <definedName name="adoc1" localSheetId="15">[14]!absc</definedName>
    <definedName name="adoc1" localSheetId="16">[14]!absc</definedName>
    <definedName name="adoc1" localSheetId="17">[14]!absc</definedName>
    <definedName name="adoc1" localSheetId="18">[14]!absc</definedName>
    <definedName name="adoc1" localSheetId="19">[14]!absc</definedName>
    <definedName name="adoc1" localSheetId="20">[14]!absc</definedName>
    <definedName name="adoc1" localSheetId="21">[14]!absc</definedName>
    <definedName name="adoc1" localSheetId="22">[14]!absc</definedName>
    <definedName name="adoc1" localSheetId="23">[14]!absc</definedName>
    <definedName name="adoc1" localSheetId="7">[14]!absc</definedName>
    <definedName name="adoc1" localSheetId="4">[14]!absc</definedName>
    <definedName name="adoc1" localSheetId="6">[14]!absc</definedName>
    <definedName name="adoc1">[14]!absc</definedName>
    <definedName name="adoq" localSheetId="8">[24]!absc</definedName>
    <definedName name="adoq" localSheetId="10">[24]!absc</definedName>
    <definedName name="adoq" localSheetId="11">[24]!absc</definedName>
    <definedName name="adoq" localSheetId="12">[24]!absc</definedName>
    <definedName name="adoq" localSheetId="13">[24]!absc</definedName>
    <definedName name="adoq" localSheetId="14">[24]!absc</definedName>
    <definedName name="adoq" localSheetId="15">[24]!absc</definedName>
    <definedName name="adoq" localSheetId="16">[24]!absc</definedName>
    <definedName name="adoq" localSheetId="17">[24]!absc</definedName>
    <definedName name="adoq" localSheetId="18">[24]!absc</definedName>
    <definedName name="adoq" localSheetId="19">[24]!absc</definedName>
    <definedName name="adoq" localSheetId="20">[24]!absc</definedName>
    <definedName name="adoq" localSheetId="21">[24]!absc</definedName>
    <definedName name="adoq" localSheetId="22">[24]!absc</definedName>
    <definedName name="adoq" localSheetId="23">[24]!absc</definedName>
    <definedName name="adoq" localSheetId="7">[24]!absc</definedName>
    <definedName name="adoq" localSheetId="4">[24]!absc</definedName>
    <definedName name="adoq" localSheetId="6">[24]!absc</definedName>
    <definedName name="adoq">[24]!absc</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hidden="1">{"TAB1",#N/A,TRUE,"GENERAL";"TAB2",#N/A,TRUE,"GENERAL";"TAB3",#N/A,TRUE,"GENERAL";"TAB4",#N/A,TRUE,"GENERAL";"TAB5",#N/A,TRUE,"GENERAL"}</definedName>
    <definedName name="adsfaes">[17]Validaciones!#REF!</definedName>
    <definedName name="ADSJOS" localSheetId="8">#REF!</definedName>
    <definedName name="ADSJOS" localSheetId="9">#REF!</definedName>
    <definedName name="ADSJOS" localSheetId="10">#REF!</definedName>
    <definedName name="ADSJOS" localSheetId="11">#REF!</definedName>
    <definedName name="ADSJOS" localSheetId="12">#REF!</definedName>
    <definedName name="ADSJOS" localSheetId="13">#REF!</definedName>
    <definedName name="ADSJOS" localSheetId="14">#REF!</definedName>
    <definedName name="ADSJOS" localSheetId="15">#REF!</definedName>
    <definedName name="ADSJOS" localSheetId="16">#REF!</definedName>
    <definedName name="ADSJOS" localSheetId="17">#REF!</definedName>
    <definedName name="ADSJOS" localSheetId="18">#REF!</definedName>
    <definedName name="ADSJOS" localSheetId="19">#REF!</definedName>
    <definedName name="ADSJOS" localSheetId="20">#REF!</definedName>
    <definedName name="ADSJOS" localSheetId="21">#REF!</definedName>
    <definedName name="ADSJOS" localSheetId="22">#REF!</definedName>
    <definedName name="ADSJOS" localSheetId="23">#REF!</definedName>
    <definedName name="ADSJOS">#REF!</definedName>
    <definedName name="AE" localSheetId="8">#REF!</definedName>
    <definedName name="AE" localSheetId="9">#REF!</definedName>
    <definedName name="AE" localSheetId="10">#REF!</definedName>
    <definedName name="AE" localSheetId="11">#REF!</definedName>
    <definedName name="AE" localSheetId="12">#REF!</definedName>
    <definedName name="AE" localSheetId="13">#REF!</definedName>
    <definedName name="AE" localSheetId="14">#REF!</definedName>
    <definedName name="AE" localSheetId="15">#REF!</definedName>
    <definedName name="AE" localSheetId="16">#REF!</definedName>
    <definedName name="AE" localSheetId="17">#REF!</definedName>
    <definedName name="AE" localSheetId="18">#REF!</definedName>
    <definedName name="AE" localSheetId="19">#REF!</definedName>
    <definedName name="AE" localSheetId="20">#REF!</definedName>
    <definedName name="AE" localSheetId="21">#REF!</definedName>
    <definedName name="AE" localSheetId="22">#REF!</definedName>
    <definedName name="AE" localSheetId="23">#REF!</definedName>
    <definedName name="AE">#REF!</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hidden="1">{"via1",#N/A,TRUE,"general";"via2",#N/A,TRUE,"general";"via3",#N/A,TRUE,"general"}</definedName>
    <definedName name="aera">[17]Validaciones!#REF!</definedName>
    <definedName name="aerzdf">[17]Validaciones!#REF!</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hidden="1">{"TAB1",#N/A,TRUE,"GENERAL";"TAB2",#N/A,TRUE,"GENERAL";"TAB3",#N/A,TRUE,"GENERAL";"TAB4",#N/A,TRUE,"GENERAL";"TAB5",#N/A,TRUE,"GENERAL"}</definedName>
    <definedName name="AFS" localSheetId="8">#REF!</definedName>
    <definedName name="AFS" localSheetId="9">#REF!</definedName>
    <definedName name="AFS" localSheetId="10">#REF!</definedName>
    <definedName name="AFS" localSheetId="11">#REF!</definedName>
    <definedName name="AFS" localSheetId="12">#REF!</definedName>
    <definedName name="AFS" localSheetId="13">#REF!</definedName>
    <definedName name="AFS" localSheetId="14">#REF!</definedName>
    <definedName name="AFS" localSheetId="15">#REF!</definedName>
    <definedName name="AFS" localSheetId="16">#REF!</definedName>
    <definedName name="AFS" localSheetId="17">#REF!</definedName>
    <definedName name="AFS" localSheetId="18">#REF!</definedName>
    <definedName name="AFS" localSheetId="19">#REF!</definedName>
    <definedName name="AFS" localSheetId="20">#REF!</definedName>
    <definedName name="AFS" localSheetId="21">#REF!</definedName>
    <definedName name="AFS" localSheetId="22">#REF!</definedName>
    <definedName name="AFS" localSheetId="23">#REF!</definedName>
    <definedName name="AFS">#REF!</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hidden="1">{"via1",#N/A,TRUE,"general";"via2",#N/A,TRUE,"general";"via3",#N/A,TRUE,"general"}</definedName>
    <definedName name="AGO">#REF!</definedName>
    <definedName name="agua">100</definedName>
    <definedName name="ah" localSheetId="8">#REF!</definedName>
    <definedName name="ah" localSheetId="9">#REF!</definedName>
    <definedName name="ah" localSheetId="10">#REF!</definedName>
    <definedName name="ah" localSheetId="11">#REF!</definedName>
    <definedName name="ah" localSheetId="12">#REF!</definedName>
    <definedName name="ah" localSheetId="13">#REF!</definedName>
    <definedName name="ah" localSheetId="14">#REF!</definedName>
    <definedName name="ah" localSheetId="15">#REF!</definedName>
    <definedName name="ah" localSheetId="16">#REF!</definedName>
    <definedName name="ah" localSheetId="17">#REF!</definedName>
    <definedName name="ah" localSheetId="18">#REF!</definedName>
    <definedName name="ah" localSheetId="19">#REF!</definedName>
    <definedName name="ah" localSheetId="20">#REF!</definedName>
    <definedName name="ah" localSheetId="21">#REF!</definedName>
    <definedName name="ah" localSheetId="22">#REF!</definedName>
    <definedName name="ah" localSheetId="23">#REF!</definedName>
    <definedName name="ah">#REF!</definedName>
    <definedName name="ahe" localSheetId="8">#REF!</definedName>
    <definedName name="ahe" localSheetId="9">#REF!</definedName>
    <definedName name="ahe" localSheetId="10">#REF!</definedName>
    <definedName name="ahe" localSheetId="11">#REF!</definedName>
    <definedName name="ahe" localSheetId="12">#REF!</definedName>
    <definedName name="ahe" localSheetId="13">#REF!</definedName>
    <definedName name="ahe" localSheetId="14">#REF!</definedName>
    <definedName name="ahe" localSheetId="15">#REF!</definedName>
    <definedName name="ahe" localSheetId="16">#REF!</definedName>
    <definedName name="ahe" localSheetId="17">#REF!</definedName>
    <definedName name="ahe" localSheetId="18">#REF!</definedName>
    <definedName name="ahe" localSheetId="19">#REF!</definedName>
    <definedName name="ahe" localSheetId="20">#REF!</definedName>
    <definedName name="ahe" localSheetId="21">#REF!</definedName>
    <definedName name="ahe" localSheetId="22">#REF!</definedName>
    <definedName name="ahe" localSheetId="23">#REF!</definedName>
    <definedName name="ahe">#REF!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#REF!</definedName>
    <definedName name="AIU_ADMON" localSheetId="8">#REF!</definedName>
    <definedName name="AIU_ADMON" localSheetId="9">#REF!</definedName>
    <definedName name="AIU_ADMON" localSheetId="10">#REF!</definedName>
    <definedName name="AIU_ADMON" localSheetId="11">#REF!</definedName>
    <definedName name="AIU_ADMON" localSheetId="12">#REF!</definedName>
    <definedName name="AIU_ADMON" localSheetId="13">#REF!</definedName>
    <definedName name="AIU_ADMON" localSheetId="14">#REF!</definedName>
    <definedName name="AIU_ADMON" localSheetId="15">#REF!</definedName>
    <definedName name="AIU_ADMON" localSheetId="16">#REF!</definedName>
    <definedName name="AIU_ADMON" localSheetId="17">#REF!</definedName>
    <definedName name="AIU_ADMON" localSheetId="18">#REF!</definedName>
    <definedName name="AIU_ADMON" localSheetId="19">#REF!</definedName>
    <definedName name="AIU_ADMON" localSheetId="20">#REF!</definedName>
    <definedName name="AIU_ADMON" localSheetId="21">#REF!</definedName>
    <definedName name="AIU_ADMON" localSheetId="22">#REF!</definedName>
    <definedName name="AIU_ADMON" localSheetId="23">#REF!</definedName>
    <definedName name="AIU_ADMON">#REF!</definedName>
    <definedName name="AIU_IMP" localSheetId="8">#REF!</definedName>
    <definedName name="AIU_IMP" localSheetId="9">#REF!</definedName>
    <definedName name="AIU_IMP" localSheetId="10">#REF!</definedName>
    <definedName name="AIU_IMP" localSheetId="11">#REF!</definedName>
    <definedName name="AIU_IMP" localSheetId="12">#REF!</definedName>
    <definedName name="AIU_IMP" localSheetId="13">#REF!</definedName>
    <definedName name="AIU_IMP" localSheetId="14">#REF!</definedName>
    <definedName name="AIU_IMP" localSheetId="15">#REF!</definedName>
    <definedName name="AIU_IMP" localSheetId="16">#REF!</definedName>
    <definedName name="AIU_IMP" localSheetId="17">#REF!</definedName>
    <definedName name="AIU_IMP" localSheetId="18">#REF!</definedName>
    <definedName name="AIU_IMP" localSheetId="19">#REF!</definedName>
    <definedName name="AIU_IMP" localSheetId="20">#REF!</definedName>
    <definedName name="AIU_IMP" localSheetId="21">#REF!</definedName>
    <definedName name="AIU_IMP" localSheetId="22">#REF!</definedName>
    <definedName name="AIU_IMP" localSheetId="23">#REF!</definedName>
    <definedName name="AIU_IMP">#REF!</definedName>
    <definedName name="AIU_UTIL" localSheetId="8">#REF!</definedName>
    <definedName name="AIU_UTIL" localSheetId="9">#REF!</definedName>
    <definedName name="AIU_UTIL" localSheetId="10">#REF!</definedName>
    <definedName name="AIU_UTIL" localSheetId="11">#REF!</definedName>
    <definedName name="AIU_UTIL" localSheetId="12">#REF!</definedName>
    <definedName name="AIU_UTIL" localSheetId="13">#REF!</definedName>
    <definedName name="AIU_UTIL" localSheetId="14">#REF!</definedName>
    <definedName name="AIU_UTIL" localSheetId="15">#REF!</definedName>
    <definedName name="AIU_UTIL" localSheetId="16">#REF!</definedName>
    <definedName name="AIU_UTIL" localSheetId="17">#REF!</definedName>
    <definedName name="AIU_UTIL" localSheetId="18">#REF!</definedName>
    <definedName name="AIU_UTIL" localSheetId="19">#REF!</definedName>
    <definedName name="AIU_UTIL" localSheetId="20">#REF!</definedName>
    <definedName name="AIU_UTIL" localSheetId="21">#REF!</definedName>
    <definedName name="AIU_UTIL" localSheetId="22">#REF!</definedName>
    <definedName name="AIU_UTIL" localSheetId="23">#REF!</definedName>
    <definedName name="AIU_UTIL">#REF!</definedName>
    <definedName name="aj" localSheetId="8">#REF!</definedName>
    <definedName name="aj" localSheetId="9">#REF!</definedName>
    <definedName name="aj" localSheetId="10">#REF!</definedName>
    <definedName name="aj" localSheetId="11">#REF!</definedName>
    <definedName name="aj" localSheetId="12">#REF!</definedName>
    <definedName name="aj" localSheetId="13">#REF!</definedName>
    <definedName name="aj" localSheetId="14">#REF!</definedName>
    <definedName name="aj" localSheetId="15">#REF!</definedName>
    <definedName name="aj" localSheetId="16">#REF!</definedName>
    <definedName name="aj" localSheetId="17">#REF!</definedName>
    <definedName name="aj" localSheetId="18">#REF!</definedName>
    <definedName name="aj" localSheetId="19">#REF!</definedName>
    <definedName name="aj" localSheetId="20">#REF!</definedName>
    <definedName name="aj" localSheetId="21">#REF!</definedName>
    <definedName name="aj" localSheetId="22">#REF!</definedName>
    <definedName name="aj" localSheetId="23">#REF!</definedName>
    <definedName name="aj">#REF!</definedName>
    <definedName name="Ajuste">[25]Datos!$B$11</definedName>
    <definedName name="alambrenegro">4500</definedName>
    <definedName name="alc" localSheetId="8">[26]!absc</definedName>
    <definedName name="alc" localSheetId="10">[26]!absc</definedName>
    <definedName name="alc" localSheetId="11">[26]!absc</definedName>
    <definedName name="alc" localSheetId="12">[26]!absc</definedName>
    <definedName name="alc" localSheetId="13">[26]!absc</definedName>
    <definedName name="alc" localSheetId="14">[26]!absc</definedName>
    <definedName name="alc" localSheetId="15">[26]!absc</definedName>
    <definedName name="alc" localSheetId="16">[26]!absc</definedName>
    <definedName name="alc" localSheetId="17">[26]!absc</definedName>
    <definedName name="alc" localSheetId="18">[26]!absc</definedName>
    <definedName name="alc" localSheetId="19">[26]!absc</definedName>
    <definedName name="alc" localSheetId="20">[26]!absc</definedName>
    <definedName name="alc" localSheetId="21">[26]!absc</definedName>
    <definedName name="alc" localSheetId="22">[26]!absc</definedName>
    <definedName name="alc" localSheetId="23">[26]!absc</definedName>
    <definedName name="alc" localSheetId="7">[26]!absc</definedName>
    <definedName name="alc" localSheetId="4">[26]!absc</definedName>
    <definedName name="alc" localSheetId="6">[26]!absc</definedName>
    <definedName name="alc">[26]!absc</definedName>
    <definedName name="aleida" localSheetId="8">[13]!absc</definedName>
    <definedName name="aleida" localSheetId="10">[13]!absc</definedName>
    <definedName name="aleida" localSheetId="11">[13]!absc</definedName>
    <definedName name="aleida" localSheetId="12">[13]!absc</definedName>
    <definedName name="aleida" localSheetId="13">[13]!absc</definedName>
    <definedName name="aleida" localSheetId="14">[13]!absc</definedName>
    <definedName name="aleida" localSheetId="15">[13]!absc</definedName>
    <definedName name="aleida" localSheetId="16">[13]!absc</definedName>
    <definedName name="aleida" localSheetId="17">[13]!absc</definedName>
    <definedName name="aleida" localSheetId="18">[13]!absc</definedName>
    <definedName name="aleida" localSheetId="19">[13]!absc</definedName>
    <definedName name="aleida" localSheetId="20">[13]!absc</definedName>
    <definedName name="aleida" localSheetId="21">[13]!absc</definedName>
    <definedName name="aleida" localSheetId="22">[13]!absc</definedName>
    <definedName name="aleida" localSheetId="23">[13]!absc</definedName>
    <definedName name="aleida" localSheetId="7">[13]!absc</definedName>
    <definedName name="aleida" localSheetId="4">[13]!absc</definedName>
    <definedName name="aleida" localSheetId="6">[13]!absc</definedName>
    <definedName name="aleida">[13]!absc</definedName>
    <definedName name="aloca" localSheetId="8">#REF!</definedName>
    <definedName name="aloca" localSheetId="9">#REF!</definedName>
    <definedName name="aloca" localSheetId="10">#REF!</definedName>
    <definedName name="aloca" localSheetId="11">#REF!</definedName>
    <definedName name="aloca" localSheetId="12">#REF!</definedName>
    <definedName name="aloca" localSheetId="13">#REF!</definedName>
    <definedName name="aloca" localSheetId="14">#REF!</definedName>
    <definedName name="aloca" localSheetId="15">#REF!</definedName>
    <definedName name="aloca" localSheetId="16">#REF!</definedName>
    <definedName name="aloca" localSheetId="17">#REF!</definedName>
    <definedName name="aloca" localSheetId="18">#REF!</definedName>
    <definedName name="aloca" localSheetId="19">#REF!</definedName>
    <definedName name="aloca" localSheetId="20">#REF!</definedName>
    <definedName name="aloca" localSheetId="21">#REF!</definedName>
    <definedName name="aloca" localSheetId="22">#REF!</definedName>
    <definedName name="aloca" localSheetId="23">#REF!</definedName>
    <definedName name="aloca">#REF!</definedName>
    <definedName name="AMBIENTAL">#REF!</definedName>
    <definedName name="ami.ami" localSheetId="8">[26]!absc</definedName>
    <definedName name="ami.ami" localSheetId="10">[26]!absc</definedName>
    <definedName name="ami.ami" localSheetId="11">[26]!absc</definedName>
    <definedName name="ami.ami" localSheetId="12">[26]!absc</definedName>
    <definedName name="ami.ami" localSheetId="13">[26]!absc</definedName>
    <definedName name="ami.ami" localSheetId="14">[26]!absc</definedName>
    <definedName name="ami.ami" localSheetId="15">[26]!absc</definedName>
    <definedName name="ami.ami" localSheetId="16">[26]!absc</definedName>
    <definedName name="ami.ami" localSheetId="17">[26]!absc</definedName>
    <definedName name="ami.ami" localSheetId="18">[26]!absc</definedName>
    <definedName name="ami.ami" localSheetId="19">[26]!absc</definedName>
    <definedName name="ami.ami" localSheetId="20">[26]!absc</definedName>
    <definedName name="ami.ami" localSheetId="21">[26]!absc</definedName>
    <definedName name="ami.ami" localSheetId="22">[26]!absc</definedName>
    <definedName name="ami.ami" localSheetId="23">[26]!absc</definedName>
    <definedName name="ami.ami" localSheetId="7">[26]!absc</definedName>
    <definedName name="ami.ami" localSheetId="4">[26]!absc</definedName>
    <definedName name="ami.ami" localSheetId="6">[26]!absc</definedName>
    <definedName name="ami.ami">[26]!absc</definedName>
    <definedName name="AMIAMI" localSheetId="8">[7]!absc</definedName>
    <definedName name="AMIAMI" localSheetId="10">[7]!absc</definedName>
    <definedName name="AMIAMI" localSheetId="11">[7]!absc</definedName>
    <definedName name="AMIAMI" localSheetId="12">[7]!absc</definedName>
    <definedName name="AMIAMI" localSheetId="13">[7]!absc</definedName>
    <definedName name="AMIAMI" localSheetId="14">[7]!absc</definedName>
    <definedName name="AMIAMI" localSheetId="15">[7]!absc</definedName>
    <definedName name="AMIAMI" localSheetId="16">[7]!absc</definedName>
    <definedName name="AMIAMI" localSheetId="17">[7]!absc</definedName>
    <definedName name="AMIAMI" localSheetId="18">[7]!absc</definedName>
    <definedName name="AMIAMI" localSheetId="19">[7]!absc</definedName>
    <definedName name="AMIAMI" localSheetId="20">[7]!absc</definedName>
    <definedName name="AMIAMI" localSheetId="21">[7]!absc</definedName>
    <definedName name="AMIAMI" localSheetId="22">[7]!absc</definedName>
    <definedName name="AMIAMI" localSheetId="23">[7]!absc</definedName>
    <definedName name="AMIAMI" localSheetId="7">[7]!absc</definedName>
    <definedName name="AMIAMI" localSheetId="4">[7]!absc</definedName>
    <definedName name="AMIAMI" localSheetId="6">[7]!absc</definedName>
    <definedName name="AMIAMI">[7]!absc</definedName>
    <definedName name="amish.asmish" localSheetId="8">[26]!absc</definedName>
    <definedName name="amish.asmish" localSheetId="10">[26]!absc</definedName>
    <definedName name="amish.asmish" localSheetId="11">[26]!absc</definedName>
    <definedName name="amish.asmish" localSheetId="12">[26]!absc</definedName>
    <definedName name="amish.asmish" localSheetId="13">[26]!absc</definedName>
    <definedName name="amish.asmish" localSheetId="14">[26]!absc</definedName>
    <definedName name="amish.asmish" localSheetId="15">[26]!absc</definedName>
    <definedName name="amish.asmish" localSheetId="16">[26]!absc</definedName>
    <definedName name="amish.asmish" localSheetId="17">[26]!absc</definedName>
    <definedName name="amish.asmish" localSheetId="18">[26]!absc</definedName>
    <definedName name="amish.asmish" localSheetId="19">[26]!absc</definedName>
    <definedName name="amish.asmish" localSheetId="20">[26]!absc</definedName>
    <definedName name="amish.asmish" localSheetId="21">[26]!absc</definedName>
    <definedName name="amish.asmish" localSheetId="22">[26]!absc</definedName>
    <definedName name="amish.asmish" localSheetId="23">[26]!absc</definedName>
    <definedName name="amish.asmish" localSheetId="7">[26]!absc</definedName>
    <definedName name="amish.asmish" localSheetId="4">[26]!absc</definedName>
    <definedName name="amish.asmish" localSheetId="6">[26]!absc</definedName>
    <definedName name="amish.asmish">[26]!absc</definedName>
    <definedName name="Ancho_base">#REF!</definedName>
    <definedName name="ANCHOPH">#REF!</definedName>
    <definedName name="ANIS" localSheetId="8">[27]!absc</definedName>
    <definedName name="ANIS" localSheetId="10">[27]!absc</definedName>
    <definedName name="ANIS" localSheetId="11">[27]!absc</definedName>
    <definedName name="ANIS" localSheetId="12">[27]!absc</definedName>
    <definedName name="ANIS" localSheetId="13">[27]!absc</definedName>
    <definedName name="ANIS" localSheetId="14">[27]!absc</definedName>
    <definedName name="ANIS" localSheetId="15">[27]!absc</definedName>
    <definedName name="ANIS" localSheetId="16">[27]!absc</definedName>
    <definedName name="ANIS" localSheetId="17">[27]!absc</definedName>
    <definedName name="ANIS" localSheetId="18">[27]!absc</definedName>
    <definedName name="ANIS" localSheetId="19">[27]!absc</definedName>
    <definedName name="ANIS" localSheetId="20">[27]!absc</definedName>
    <definedName name="ANIS" localSheetId="21">[27]!absc</definedName>
    <definedName name="ANIS" localSheetId="22">[27]!absc</definedName>
    <definedName name="ANIS" localSheetId="23">[27]!absc</definedName>
    <definedName name="ANIS" localSheetId="7">[27]!absc</definedName>
    <definedName name="ANIS" localSheetId="4">[27]!absc</definedName>
    <definedName name="ANIS" localSheetId="6">[27]!absc</definedName>
    <definedName name="ANIS">[27]!absc</definedName>
    <definedName name="ANISEFOERG" localSheetId="8">[12]!absc</definedName>
    <definedName name="ANISEFOERG" localSheetId="10">[12]!absc</definedName>
    <definedName name="ANISEFOERG" localSheetId="11">[12]!absc</definedName>
    <definedName name="ANISEFOERG" localSheetId="12">[12]!absc</definedName>
    <definedName name="ANISEFOERG" localSheetId="13">[12]!absc</definedName>
    <definedName name="ANISEFOERG" localSheetId="14">[12]!absc</definedName>
    <definedName name="ANISEFOERG" localSheetId="15">[12]!absc</definedName>
    <definedName name="ANISEFOERG" localSheetId="16">[12]!absc</definedName>
    <definedName name="ANISEFOERG" localSheetId="17">[12]!absc</definedName>
    <definedName name="ANISEFOERG" localSheetId="18">[12]!absc</definedName>
    <definedName name="ANISEFOERG" localSheetId="19">[12]!absc</definedName>
    <definedName name="ANISEFOERG" localSheetId="20">[12]!absc</definedName>
    <definedName name="ANISEFOERG" localSheetId="21">[12]!absc</definedName>
    <definedName name="ANISEFOERG" localSheetId="22">[12]!absc</definedName>
    <definedName name="ANISEFOERG" localSheetId="23">[12]!absc</definedName>
    <definedName name="ANISEFOERG" localSheetId="7">[12]!absc</definedName>
    <definedName name="ANISEFOERG" localSheetId="4">[12]!absc</definedName>
    <definedName name="ANISEFOERG" localSheetId="6">[12]!absc</definedName>
    <definedName name="ANISEFOERG">[12]!absc</definedName>
    <definedName name="Antic">[28]BASES!$B$33</definedName>
    <definedName name="anticipo" localSheetId="8">#REF!</definedName>
    <definedName name="anticipo" localSheetId="9">#REF!</definedName>
    <definedName name="anticipo" localSheetId="10">#REF!</definedName>
    <definedName name="anticipo" localSheetId="11">#REF!</definedName>
    <definedName name="anticipo" localSheetId="12">#REF!</definedName>
    <definedName name="anticipo" localSheetId="13">#REF!</definedName>
    <definedName name="anticipo" localSheetId="14">#REF!</definedName>
    <definedName name="anticipo" localSheetId="15">#REF!</definedName>
    <definedName name="anticipo" localSheetId="16">#REF!</definedName>
    <definedName name="anticipo" localSheetId="17">#REF!</definedName>
    <definedName name="anticipo" localSheetId="18">#REF!</definedName>
    <definedName name="anticipo" localSheetId="19">#REF!</definedName>
    <definedName name="anticipo" localSheetId="20">#REF!</definedName>
    <definedName name="anticipo" localSheetId="21">#REF!</definedName>
    <definedName name="anticipo" localSheetId="22">#REF!</definedName>
    <definedName name="anticipo" localSheetId="23">#REF!</definedName>
    <definedName name="anticipo">#REF!</definedName>
    <definedName name="ANTONIA" localSheetId="8">IF('APU 001'!FABIAN,'APU 001'!Header_Row+'APU 001'!Number_of_Payments,'APU 001'!Header_Row)</definedName>
    <definedName name="ANTONIA" localSheetId="9">IF('APU 002'!FABIAN,'APU 002'!Header_Row+'APU 002'!Number_of_Payments,'APU 002'!Header_Row)</definedName>
    <definedName name="ANTONIA" localSheetId="10">IF('APU 003'!FABIAN,'APU 003'!Header_Row+'APU 003'!Number_of_Payments,'APU 003'!Header_Row)</definedName>
    <definedName name="ANTONIA" localSheetId="11">IF('APU 004'!FABIAN,'APU 004'!Header_Row+'APU 004'!Number_of_Payments,'APU 004'!Header_Row)</definedName>
    <definedName name="ANTONIA" localSheetId="12">IF('APU 005'!FABIAN,'APU 005'!Header_Row+'APU 005'!Number_of_Payments,'APU 005'!Header_Row)</definedName>
    <definedName name="ANTONIA" localSheetId="13">IF('APU 006'!FABIAN,'APU 006'!Header_Row+'APU 006'!Number_of_Payments,'APU 006'!Header_Row)</definedName>
    <definedName name="ANTONIA" localSheetId="14">IF('APU 007'!FABIAN,'APU 007'!Header_Row+'APU 007'!Number_of_Payments,'APU 007'!Header_Row)</definedName>
    <definedName name="ANTONIA" localSheetId="15">IF('APU 008'!FABIAN,'APU 008'!Header_Row+'APU 008'!Number_of_Payments,'APU 008'!Header_Row)</definedName>
    <definedName name="ANTONIA" localSheetId="16">IF('APU 009'!FABIAN,'APU 009'!Header_Row+'APU 009'!Number_of_Payments,'APU 009'!Header_Row)</definedName>
    <definedName name="ANTONIA" localSheetId="17">IF('APU 010'!FABIAN,'APU 010'!Header_Row+'APU 010'!Number_of_Payments,'APU 010'!Header_Row)</definedName>
    <definedName name="ANTONIA" localSheetId="18">IF('APU 011'!FABIAN,'APU 011'!Header_Row+'APU 011'!Number_of_Payments,'APU 011'!Header_Row)</definedName>
    <definedName name="ANTONIA" localSheetId="19">IF('APU 012'!FABIAN,'APU 012'!Header_Row+'APU 012'!Number_of_Payments,'APU 012'!Header_Row)</definedName>
    <definedName name="ANTONIA" localSheetId="20">IF('APU 014'!FABIAN,'APU 014'!Header_Row+'APU 014'!Number_of_Payments,'APU 014'!Header_Row)</definedName>
    <definedName name="ANTONIA" localSheetId="21">IF('APU 015'!FABIAN,'APU 015'!Header_Row+'APU 015'!Number_of_Payments,'APU 015'!Header_Row)</definedName>
    <definedName name="ANTONIA" localSheetId="22">IF('APU 016'!FABIAN,'APU 016'!Header_Row+'APU 016'!Number_of_Payments,'APU 016'!Header_Row)</definedName>
    <definedName name="ANTONIA" localSheetId="23">IF('APU 017'!FABIAN,'APU 017'!Header_Row+'APU 017'!Number_of_Payments,'APU 017'!Header_Row)</definedName>
    <definedName name="ANTONIA">IF(FABIAN,Header_Row+Number_of_Payments,Header_Row)</definedName>
    <definedName name="año">'[16]ESTADO RED'!#REF!</definedName>
    <definedName name="año1">'[29]ESTADO RED'!#REF!</definedName>
    <definedName name="ao" localSheetId="8">#REF!</definedName>
    <definedName name="ao" localSheetId="9">#REF!</definedName>
    <definedName name="ao" localSheetId="10">#REF!</definedName>
    <definedName name="ao" localSheetId="11">#REF!</definedName>
    <definedName name="ao" localSheetId="12">#REF!</definedName>
    <definedName name="ao" localSheetId="13">#REF!</definedName>
    <definedName name="ao" localSheetId="14">#REF!</definedName>
    <definedName name="ao" localSheetId="15">#REF!</definedName>
    <definedName name="ao" localSheetId="16">#REF!</definedName>
    <definedName name="ao" localSheetId="17">#REF!</definedName>
    <definedName name="ao" localSheetId="18">#REF!</definedName>
    <definedName name="ao" localSheetId="19">#REF!</definedName>
    <definedName name="ao" localSheetId="20">#REF!</definedName>
    <definedName name="ao" localSheetId="21">#REF!</definedName>
    <definedName name="ao" localSheetId="22">#REF!</definedName>
    <definedName name="ao" localSheetId="23">#REF!</definedName>
    <definedName name="ao">#REF!</definedName>
    <definedName name="apinx" localSheetId="8">[14]!absc</definedName>
    <definedName name="apinx" localSheetId="10">[14]!absc</definedName>
    <definedName name="apinx" localSheetId="11">[14]!absc</definedName>
    <definedName name="apinx" localSheetId="12">[14]!absc</definedName>
    <definedName name="apinx" localSheetId="13">[14]!absc</definedName>
    <definedName name="apinx" localSheetId="14">[14]!absc</definedName>
    <definedName name="apinx" localSheetId="15">[14]!absc</definedName>
    <definedName name="apinx" localSheetId="16">[14]!absc</definedName>
    <definedName name="apinx" localSheetId="17">[14]!absc</definedName>
    <definedName name="apinx" localSheetId="18">[14]!absc</definedName>
    <definedName name="apinx" localSheetId="19">[14]!absc</definedName>
    <definedName name="apinx" localSheetId="20">[14]!absc</definedName>
    <definedName name="apinx" localSheetId="21">[14]!absc</definedName>
    <definedName name="apinx" localSheetId="22">[14]!absc</definedName>
    <definedName name="apinx" localSheetId="23">[14]!absc</definedName>
    <definedName name="apinx" localSheetId="7">[14]!absc</definedName>
    <definedName name="apinx" localSheetId="4">[14]!absc</definedName>
    <definedName name="apinx" localSheetId="6">[14]!absc</definedName>
    <definedName name="apinx">[14]!absc</definedName>
    <definedName name="APU" localSheetId="8">#REF!</definedName>
    <definedName name="APU" localSheetId="9">#REF!</definedName>
    <definedName name="APU" localSheetId="10">#REF!</definedName>
    <definedName name="APU" localSheetId="11">#REF!</definedName>
    <definedName name="APU" localSheetId="12">#REF!</definedName>
    <definedName name="APU" localSheetId="13">#REF!</definedName>
    <definedName name="APU" localSheetId="14">#REF!</definedName>
    <definedName name="APU" localSheetId="15">#REF!</definedName>
    <definedName name="APU" localSheetId="16">#REF!</definedName>
    <definedName name="APU" localSheetId="17">#REF!</definedName>
    <definedName name="APU" localSheetId="18">#REF!</definedName>
    <definedName name="APU" localSheetId="19">#REF!</definedName>
    <definedName name="APU" localSheetId="20">#REF!</definedName>
    <definedName name="APU" localSheetId="21">#REF!</definedName>
    <definedName name="APU" localSheetId="22">#REF!</definedName>
    <definedName name="APU" localSheetId="23">#REF!</definedName>
    <definedName name="APU">#REF!</definedName>
    <definedName name="APU_B1" localSheetId="8">#REF!</definedName>
    <definedName name="APU_B1" localSheetId="9">#REF!</definedName>
    <definedName name="APU_B1" localSheetId="10">#REF!</definedName>
    <definedName name="APU_B1" localSheetId="11">#REF!</definedName>
    <definedName name="APU_B1" localSheetId="12">#REF!</definedName>
    <definedName name="APU_B1" localSheetId="13">#REF!</definedName>
    <definedName name="APU_B1" localSheetId="14">#REF!</definedName>
    <definedName name="APU_B1" localSheetId="15">#REF!</definedName>
    <definedName name="APU_B1" localSheetId="16">#REF!</definedName>
    <definedName name="APU_B1" localSheetId="17">#REF!</definedName>
    <definedName name="APU_B1" localSheetId="18">#REF!</definedName>
    <definedName name="APU_B1" localSheetId="19">#REF!</definedName>
    <definedName name="APU_B1" localSheetId="20">#REF!</definedName>
    <definedName name="APU_B1" localSheetId="21">#REF!</definedName>
    <definedName name="APU_B1" localSheetId="22">#REF!</definedName>
    <definedName name="APU_B1" localSheetId="23">#REF!</definedName>
    <definedName name="APU_B1">#REF!</definedName>
    <definedName name="APU_BARANDA">#REF!</definedName>
    <definedName name="Apu_blanca" localSheetId="8">#REF!</definedName>
    <definedName name="Apu_blanca" localSheetId="9">#REF!</definedName>
    <definedName name="Apu_blanca" localSheetId="10">#REF!</definedName>
    <definedName name="Apu_blanca" localSheetId="11">#REF!</definedName>
    <definedName name="Apu_blanca" localSheetId="12">#REF!</definedName>
    <definedName name="Apu_blanca" localSheetId="13">#REF!</definedName>
    <definedName name="Apu_blanca" localSheetId="14">#REF!</definedName>
    <definedName name="Apu_blanca" localSheetId="15">#REF!</definedName>
    <definedName name="Apu_blanca" localSheetId="16">#REF!</definedName>
    <definedName name="Apu_blanca" localSheetId="17">#REF!</definedName>
    <definedName name="Apu_blanca" localSheetId="18">#REF!</definedName>
    <definedName name="Apu_blanca" localSheetId="19">#REF!</definedName>
    <definedName name="Apu_blanca" localSheetId="20">#REF!</definedName>
    <definedName name="Apu_blanca" localSheetId="21">#REF!</definedName>
    <definedName name="Apu_blanca" localSheetId="22">#REF!</definedName>
    <definedName name="Apu_blanca" localSheetId="23">#REF!</definedName>
    <definedName name="Apu_blanca">#REF!</definedName>
    <definedName name="APU_NO_PREVISTOS" localSheetId="8">#REF!</definedName>
    <definedName name="APU_NO_PREVISTOS" localSheetId="9">#REF!</definedName>
    <definedName name="APU_NO_PREVISTOS" localSheetId="10">#REF!</definedName>
    <definedName name="APU_NO_PREVISTOS" localSheetId="11">#REF!</definedName>
    <definedName name="APU_NO_PREVISTOS" localSheetId="12">#REF!</definedName>
    <definedName name="APU_NO_PREVISTOS" localSheetId="13">#REF!</definedName>
    <definedName name="APU_NO_PREVISTOS" localSheetId="14">#REF!</definedName>
    <definedName name="APU_NO_PREVISTOS" localSheetId="15">#REF!</definedName>
    <definedName name="APU_NO_PREVISTOS" localSheetId="16">#REF!</definedName>
    <definedName name="APU_NO_PREVISTOS" localSheetId="17">#REF!</definedName>
    <definedName name="APU_NO_PREVISTOS" localSheetId="18">#REF!</definedName>
    <definedName name="APU_NO_PREVISTOS" localSheetId="19">#REF!</definedName>
    <definedName name="APU_NO_PREVISTOS" localSheetId="20">#REF!</definedName>
    <definedName name="APU_NO_PREVISTOS" localSheetId="21">#REF!</definedName>
    <definedName name="APU_NO_PREVISTOS" localSheetId="22">#REF!</definedName>
    <definedName name="APU_NO_PREVISTOS" localSheetId="23">#REF!</definedName>
    <definedName name="APU_NO_PREVISTOS">#REF!</definedName>
    <definedName name="APU1_2" localSheetId="8">#REF!</definedName>
    <definedName name="APU1_2" localSheetId="9">#REF!</definedName>
    <definedName name="APU1_2" localSheetId="10">#REF!</definedName>
    <definedName name="APU1_2" localSheetId="11">#REF!</definedName>
    <definedName name="APU1_2" localSheetId="12">#REF!</definedName>
    <definedName name="APU1_2" localSheetId="13">#REF!</definedName>
    <definedName name="APU1_2" localSheetId="14">#REF!</definedName>
    <definedName name="APU1_2" localSheetId="15">#REF!</definedName>
    <definedName name="APU1_2" localSheetId="16">#REF!</definedName>
    <definedName name="APU1_2" localSheetId="17">#REF!</definedName>
    <definedName name="APU1_2" localSheetId="18">#REF!</definedName>
    <definedName name="APU1_2" localSheetId="19">#REF!</definedName>
    <definedName name="APU1_2" localSheetId="20">#REF!</definedName>
    <definedName name="APU1_2" localSheetId="21">#REF!</definedName>
    <definedName name="APU1_2" localSheetId="22">#REF!</definedName>
    <definedName name="APU1_2" localSheetId="23">#REF!</definedName>
    <definedName name="APU1_2">#REF!</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hidden="1">{"TAB1",#N/A,TRUE,"GENERAL";"TAB2",#N/A,TRUE,"GENERAL";"TAB3",#N/A,TRUE,"GENERAL";"TAB4",#N/A,TRUE,"GENERAL";"TAB5",#N/A,TRUE,"GENERAL"}</definedName>
    <definedName name="area">[17]Validaciones!#REF!</definedName>
    <definedName name="Área_de_Cantidades" localSheetId="8">#REF!</definedName>
    <definedName name="Área_de_Cantidades" localSheetId="9">#REF!</definedName>
    <definedName name="Área_de_Cantidades" localSheetId="10">#REF!</definedName>
    <definedName name="Área_de_Cantidades" localSheetId="11">#REF!</definedName>
    <definedName name="Área_de_Cantidades" localSheetId="12">#REF!</definedName>
    <definedName name="Área_de_Cantidades" localSheetId="13">#REF!</definedName>
    <definedName name="Área_de_Cantidades" localSheetId="14">#REF!</definedName>
    <definedName name="Área_de_Cantidades" localSheetId="15">#REF!</definedName>
    <definedName name="Área_de_Cantidades" localSheetId="16">#REF!</definedName>
    <definedName name="Área_de_Cantidades" localSheetId="17">#REF!</definedName>
    <definedName name="Área_de_Cantidades" localSheetId="18">#REF!</definedName>
    <definedName name="Área_de_Cantidades" localSheetId="19">#REF!</definedName>
    <definedName name="Área_de_Cantidades" localSheetId="20">#REF!</definedName>
    <definedName name="Área_de_Cantidades" localSheetId="21">#REF!</definedName>
    <definedName name="Área_de_Cantidades" localSheetId="22">#REF!</definedName>
    <definedName name="Área_de_Cantidades" localSheetId="23">#REF!</definedName>
    <definedName name="Área_de_Cantidades">#REF!</definedName>
    <definedName name="_xlnm.Extract" localSheetId="8">#REF!</definedName>
    <definedName name="_xlnm.Extract" localSheetId="9">#REF!</definedName>
    <definedName name="_xlnm.Extract" localSheetId="10">#REF!</definedName>
    <definedName name="_xlnm.Extract" localSheetId="11">#REF!</definedName>
    <definedName name="_xlnm.Extract" localSheetId="12">#REF!</definedName>
    <definedName name="_xlnm.Extract" localSheetId="13">#REF!</definedName>
    <definedName name="_xlnm.Extract" localSheetId="14">#REF!</definedName>
    <definedName name="_xlnm.Extract" localSheetId="15">#REF!</definedName>
    <definedName name="_xlnm.Extract" localSheetId="16">#REF!</definedName>
    <definedName name="_xlnm.Extract" localSheetId="17">#REF!</definedName>
    <definedName name="_xlnm.Extract" localSheetId="18">#REF!</definedName>
    <definedName name="_xlnm.Extract" localSheetId="19">#REF!</definedName>
    <definedName name="_xlnm.Extract" localSheetId="20">#REF!</definedName>
    <definedName name="_xlnm.Extract" localSheetId="21">#REF!</definedName>
    <definedName name="_xlnm.Extract" localSheetId="22">#REF!</definedName>
    <definedName name="_xlnm.Extract" localSheetId="23">#REF!</definedName>
    <definedName name="_xlnm.Extract">#REF!</definedName>
    <definedName name="_xlnm.Print_Area" localSheetId="8">#REF!</definedName>
    <definedName name="_xlnm.Print_Area" localSheetId="9">#REF!</definedName>
    <definedName name="_xlnm.Print_Area" localSheetId="10">#REF!</definedName>
    <definedName name="_xlnm.Print_Area" localSheetId="11">#REF!</definedName>
    <definedName name="_xlnm.Print_Area" localSheetId="12">#REF!</definedName>
    <definedName name="_xlnm.Print_Area" localSheetId="13">#REF!</definedName>
    <definedName name="_xlnm.Print_Area" localSheetId="14">#REF!</definedName>
    <definedName name="_xlnm.Print_Area" localSheetId="15">#REF!</definedName>
    <definedName name="_xlnm.Print_Area" localSheetId="16">#REF!</definedName>
    <definedName name="_xlnm.Print_Area" localSheetId="17">#REF!</definedName>
    <definedName name="_xlnm.Print_Area" localSheetId="18">#REF!</definedName>
    <definedName name="_xlnm.Print_Area" localSheetId="19">#REF!</definedName>
    <definedName name="_xlnm.Print_Area" localSheetId="20">#REF!</definedName>
    <definedName name="_xlnm.Print_Area" localSheetId="21">#REF!</definedName>
    <definedName name="_xlnm.Print_Area" localSheetId="22">#REF!</definedName>
    <definedName name="_xlnm.Print_Area" localSheetId="23">#REF!</definedName>
    <definedName name="_xlnm.Print_Area" localSheetId="1">Cotización!$A$1:$G$647</definedName>
    <definedName name="_xlnm.Print_Area" localSheetId="2">'Cotización Termales'!$A$1:$G$643</definedName>
    <definedName name="_xlnm.Print_Area" localSheetId="5">'Memorias Termales'!$A$1:$BB$59</definedName>
    <definedName name="_xlnm.Print_Area">#REF!</definedName>
    <definedName name="arena">90000</definedName>
    <definedName name="as" localSheetId="8">#REF!</definedName>
    <definedName name="as" localSheetId="9">#REF!</definedName>
    <definedName name="as" localSheetId="10">#REF!</definedName>
    <definedName name="as" localSheetId="11">#REF!</definedName>
    <definedName name="as" localSheetId="12">#REF!</definedName>
    <definedName name="as" localSheetId="13">#REF!</definedName>
    <definedName name="as" localSheetId="14">#REF!</definedName>
    <definedName name="as" localSheetId="15">#REF!</definedName>
    <definedName name="as" localSheetId="16">#REF!</definedName>
    <definedName name="as" localSheetId="17">#REF!</definedName>
    <definedName name="as" localSheetId="18">#REF!</definedName>
    <definedName name="as" localSheetId="19">#REF!</definedName>
    <definedName name="as" localSheetId="20">#REF!</definedName>
    <definedName name="as" localSheetId="21">#REF!</definedName>
    <definedName name="as" localSheetId="22">#REF!</definedName>
    <definedName name="as" localSheetId="23">#REF!</definedName>
    <definedName name="as">#REF!</definedName>
    <definedName name="AS." localSheetId="8">[14]!absc</definedName>
    <definedName name="AS." localSheetId="10">[14]!absc</definedName>
    <definedName name="AS." localSheetId="11">[14]!absc</definedName>
    <definedName name="AS." localSheetId="12">[14]!absc</definedName>
    <definedName name="AS." localSheetId="13">[14]!absc</definedName>
    <definedName name="AS." localSheetId="14">[14]!absc</definedName>
    <definedName name="AS." localSheetId="15">[14]!absc</definedName>
    <definedName name="AS." localSheetId="16">[14]!absc</definedName>
    <definedName name="AS." localSheetId="17">[14]!absc</definedName>
    <definedName name="AS." localSheetId="18">[14]!absc</definedName>
    <definedName name="AS." localSheetId="19">[14]!absc</definedName>
    <definedName name="AS." localSheetId="20">[14]!absc</definedName>
    <definedName name="AS." localSheetId="21">[14]!absc</definedName>
    <definedName name="AS." localSheetId="22">[14]!absc</definedName>
    <definedName name="AS." localSheetId="23">[14]!absc</definedName>
    <definedName name="AS." localSheetId="7">[14]!absc</definedName>
    <definedName name="AS." localSheetId="4">[14]!absc</definedName>
    <definedName name="AS." localSheetId="6">[14]!absc</definedName>
    <definedName name="AS.">[14]!absc</definedName>
    <definedName name="ASB">[2]AASHTO!$A$8:$F$11</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hidden="1">{"via1",#N/A,TRUE,"general";"via2",#N/A,TRUE,"general";"via3",#N/A,TRUE,"general"}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hidden="1">{"TAB1",#N/A,TRUE,"GENERAL";"TAB2",#N/A,TRUE,"GENERAL";"TAB3",#N/A,TRUE,"GENERAL";"TAB4",#N/A,TRUE,"GENERAL";"TAB5",#N/A,TRUE,"GENERAL"}</definedName>
    <definedName name="ASDASDEQW" localSheetId="8">[26]!absc</definedName>
    <definedName name="ASDASDEQW" localSheetId="10">[26]!absc</definedName>
    <definedName name="ASDASDEQW" localSheetId="11">[26]!absc</definedName>
    <definedName name="ASDASDEQW" localSheetId="12">[26]!absc</definedName>
    <definedName name="ASDASDEQW" localSheetId="13">[26]!absc</definedName>
    <definedName name="ASDASDEQW" localSheetId="14">[26]!absc</definedName>
    <definedName name="ASDASDEQW" localSheetId="15">[26]!absc</definedName>
    <definedName name="ASDASDEQW" localSheetId="16">[26]!absc</definedName>
    <definedName name="ASDASDEQW" localSheetId="17">[26]!absc</definedName>
    <definedName name="ASDASDEQW" localSheetId="18">[26]!absc</definedName>
    <definedName name="ASDASDEQW" localSheetId="19">[26]!absc</definedName>
    <definedName name="ASDASDEQW" localSheetId="20">[26]!absc</definedName>
    <definedName name="ASDASDEQW" localSheetId="21">[26]!absc</definedName>
    <definedName name="ASDASDEQW" localSheetId="22">[26]!absc</definedName>
    <definedName name="ASDASDEQW" localSheetId="23">[26]!absc</definedName>
    <definedName name="ASDASDEQW" localSheetId="7">[26]!absc</definedName>
    <definedName name="ASDASDEQW" localSheetId="4">[26]!absc</definedName>
    <definedName name="ASDASDEQW" localSheetId="6">[26]!absc</definedName>
    <definedName name="ASDASDEQW">[26]!absc</definedName>
    <definedName name="ASDASDF" localSheetId="8">[27]!absc</definedName>
    <definedName name="ASDASDF" localSheetId="10">[27]!absc</definedName>
    <definedName name="ASDASDF" localSheetId="11">[27]!absc</definedName>
    <definedName name="ASDASDF" localSheetId="12">[27]!absc</definedName>
    <definedName name="ASDASDF" localSheetId="13">[27]!absc</definedName>
    <definedName name="ASDASDF" localSheetId="14">[27]!absc</definedName>
    <definedName name="ASDASDF" localSheetId="15">[27]!absc</definedName>
    <definedName name="ASDASDF" localSheetId="16">[27]!absc</definedName>
    <definedName name="ASDASDF" localSheetId="17">[27]!absc</definedName>
    <definedName name="ASDASDF" localSheetId="18">[27]!absc</definedName>
    <definedName name="ASDASDF" localSheetId="19">[27]!absc</definedName>
    <definedName name="ASDASDF" localSheetId="20">[27]!absc</definedName>
    <definedName name="ASDASDF" localSheetId="21">[27]!absc</definedName>
    <definedName name="ASDASDF" localSheetId="22">[27]!absc</definedName>
    <definedName name="ASDASDF" localSheetId="23">[27]!absc</definedName>
    <definedName name="ASDASDF" localSheetId="7">[27]!absc</definedName>
    <definedName name="ASDASDF" localSheetId="4">[27]!absc</definedName>
    <definedName name="ASDASDF" localSheetId="6">[27]!absc</definedName>
    <definedName name="ASDASDF">[27]!absc</definedName>
    <definedName name="asdd" localSheetId="8">[27]!absc</definedName>
    <definedName name="asdd" localSheetId="10">[27]!absc</definedName>
    <definedName name="asdd" localSheetId="11">[27]!absc</definedName>
    <definedName name="asdd" localSheetId="12">[27]!absc</definedName>
    <definedName name="asdd" localSheetId="13">[27]!absc</definedName>
    <definedName name="asdd" localSheetId="14">[27]!absc</definedName>
    <definedName name="asdd" localSheetId="15">[27]!absc</definedName>
    <definedName name="asdd" localSheetId="16">[27]!absc</definedName>
    <definedName name="asdd" localSheetId="17">[27]!absc</definedName>
    <definedName name="asdd" localSheetId="18">[27]!absc</definedName>
    <definedName name="asdd" localSheetId="19">[27]!absc</definedName>
    <definedName name="asdd" localSheetId="20">[27]!absc</definedName>
    <definedName name="asdd" localSheetId="21">[27]!absc</definedName>
    <definedName name="asdd" localSheetId="22">[27]!absc</definedName>
    <definedName name="asdd" localSheetId="23">[27]!absc</definedName>
    <definedName name="asdd" localSheetId="7">[27]!absc</definedName>
    <definedName name="asdd" localSheetId="4">[27]!absc</definedName>
    <definedName name="asdd" localSheetId="6">[27]!absc</definedName>
    <definedName name="asdd">[27]!absc</definedName>
    <definedName name="ASDE" localSheetId="8">[26]!absc</definedName>
    <definedName name="ASDE" localSheetId="10">[26]!absc</definedName>
    <definedName name="ASDE" localSheetId="11">[26]!absc</definedName>
    <definedName name="ASDE" localSheetId="12">[26]!absc</definedName>
    <definedName name="ASDE" localSheetId="13">[26]!absc</definedName>
    <definedName name="ASDE" localSheetId="14">[26]!absc</definedName>
    <definedName name="ASDE" localSheetId="15">[26]!absc</definedName>
    <definedName name="ASDE" localSheetId="16">[26]!absc</definedName>
    <definedName name="ASDE" localSheetId="17">[26]!absc</definedName>
    <definedName name="ASDE" localSheetId="18">[26]!absc</definedName>
    <definedName name="ASDE" localSheetId="19">[26]!absc</definedName>
    <definedName name="ASDE" localSheetId="20">[26]!absc</definedName>
    <definedName name="ASDE" localSheetId="21">[26]!absc</definedName>
    <definedName name="ASDE" localSheetId="22">[26]!absc</definedName>
    <definedName name="ASDE" localSheetId="23">[26]!absc</definedName>
    <definedName name="ASDE" localSheetId="7">[26]!absc</definedName>
    <definedName name="ASDE" localSheetId="4">[26]!absc</definedName>
    <definedName name="ASDE" localSheetId="6">[26]!absc</definedName>
    <definedName name="ASDE">[26]!absc</definedName>
    <definedName name="ASDEFE" localSheetId="8">[27]!absc</definedName>
    <definedName name="ASDEFE" localSheetId="10">[27]!absc</definedName>
    <definedName name="ASDEFE" localSheetId="11">[27]!absc</definedName>
    <definedName name="ASDEFE" localSheetId="12">[27]!absc</definedName>
    <definedName name="ASDEFE" localSheetId="13">[27]!absc</definedName>
    <definedName name="ASDEFE" localSheetId="14">[27]!absc</definedName>
    <definedName name="ASDEFE" localSheetId="15">[27]!absc</definedName>
    <definedName name="ASDEFE" localSheetId="16">[27]!absc</definedName>
    <definedName name="ASDEFE" localSheetId="17">[27]!absc</definedName>
    <definedName name="ASDEFE" localSheetId="18">[27]!absc</definedName>
    <definedName name="ASDEFE" localSheetId="19">[27]!absc</definedName>
    <definedName name="ASDEFE" localSheetId="20">[27]!absc</definedName>
    <definedName name="ASDEFE" localSheetId="21">[27]!absc</definedName>
    <definedName name="ASDEFE" localSheetId="22">[27]!absc</definedName>
    <definedName name="ASDEFE" localSheetId="23">[27]!absc</definedName>
    <definedName name="ASDEFE" localSheetId="7">[27]!absc</definedName>
    <definedName name="ASDEFE" localSheetId="4">[27]!absc</definedName>
    <definedName name="ASDEFE" localSheetId="6">[27]!absc</definedName>
    <definedName name="ASDEFE">[27]!absc</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hidden="1">{"via1",#N/A,TRUE,"general";"via2",#N/A,TRUE,"general";"via3",#N/A,TRUE,"general"}</definedName>
    <definedName name="asdfasd">[17]Validaciones!#REF!</definedName>
    <definedName name="asdfasfer">[17]Validaciones!#REF!</definedName>
    <definedName name="asdferaw">[17]Validaciones!#REF!</definedName>
    <definedName name="asdfvdf">[17]Validaciones!#REF!</definedName>
    <definedName name="ASDGAB" localSheetId="8">[13]!absc</definedName>
    <definedName name="ASDGAB" localSheetId="10">[13]!absc</definedName>
    <definedName name="ASDGAB" localSheetId="11">[13]!absc</definedName>
    <definedName name="ASDGAB" localSheetId="12">[13]!absc</definedName>
    <definedName name="ASDGAB" localSheetId="13">[13]!absc</definedName>
    <definedName name="ASDGAB" localSheetId="14">[13]!absc</definedName>
    <definedName name="ASDGAB" localSheetId="15">[13]!absc</definedName>
    <definedName name="ASDGAB" localSheetId="16">[13]!absc</definedName>
    <definedName name="ASDGAB" localSheetId="17">[13]!absc</definedName>
    <definedName name="ASDGAB" localSheetId="18">[13]!absc</definedName>
    <definedName name="ASDGAB" localSheetId="19">[13]!absc</definedName>
    <definedName name="ASDGAB" localSheetId="20">[13]!absc</definedName>
    <definedName name="ASDGAB" localSheetId="21">[13]!absc</definedName>
    <definedName name="ASDGAB" localSheetId="22">[13]!absc</definedName>
    <definedName name="ASDGAB" localSheetId="23">[13]!absc</definedName>
    <definedName name="ASDGAB" localSheetId="7">[13]!absc</definedName>
    <definedName name="ASDGAB" localSheetId="4">[13]!absc</definedName>
    <definedName name="ASDGAB" localSheetId="6">[13]!absc</definedName>
    <definedName name="ASDGAB">[13]!absc</definedName>
    <definedName name="ASDGAQ" localSheetId="8">[13]!absc</definedName>
    <definedName name="ASDGAQ" localSheetId="10">[13]!absc</definedName>
    <definedName name="ASDGAQ" localSheetId="11">[13]!absc</definedName>
    <definedName name="ASDGAQ" localSheetId="12">[13]!absc</definedName>
    <definedName name="ASDGAQ" localSheetId="13">[13]!absc</definedName>
    <definedName name="ASDGAQ" localSheetId="14">[13]!absc</definedName>
    <definedName name="ASDGAQ" localSheetId="15">[13]!absc</definedName>
    <definedName name="ASDGAQ" localSheetId="16">[13]!absc</definedName>
    <definedName name="ASDGAQ" localSheetId="17">[13]!absc</definedName>
    <definedName name="ASDGAQ" localSheetId="18">[13]!absc</definedName>
    <definedName name="ASDGAQ" localSheetId="19">[13]!absc</definedName>
    <definedName name="ASDGAQ" localSheetId="20">[13]!absc</definedName>
    <definedName name="ASDGAQ" localSheetId="21">[13]!absc</definedName>
    <definedName name="ASDGAQ" localSheetId="22">[13]!absc</definedName>
    <definedName name="ASDGAQ" localSheetId="23">[13]!absc</definedName>
    <definedName name="ASDGAQ" localSheetId="7">[13]!absc</definedName>
    <definedName name="ASDGAQ" localSheetId="4">[13]!absc</definedName>
    <definedName name="ASDGAQ" localSheetId="6">[13]!absc</definedName>
    <definedName name="ASDGAQ">[13]!absc</definedName>
    <definedName name="asdqa">[17]Validaciones!#REF!</definedName>
    <definedName name="ASDSAD" localSheetId="8">[7]!absc</definedName>
    <definedName name="ASDSAD" localSheetId="10">[7]!absc</definedName>
    <definedName name="ASDSAD" localSheetId="11">[7]!absc</definedName>
    <definedName name="ASDSAD" localSheetId="12">[7]!absc</definedName>
    <definedName name="ASDSAD" localSheetId="13">[7]!absc</definedName>
    <definedName name="ASDSAD" localSheetId="14">[7]!absc</definedName>
    <definedName name="ASDSAD" localSheetId="15">[7]!absc</definedName>
    <definedName name="ASDSAD" localSheetId="16">[7]!absc</definedName>
    <definedName name="ASDSAD" localSheetId="17">[7]!absc</definedName>
    <definedName name="ASDSAD" localSheetId="18">[7]!absc</definedName>
    <definedName name="ASDSAD" localSheetId="19">[7]!absc</definedName>
    <definedName name="ASDSAD" localSheetId="20">[7]!absc</definedName>
    <definedName name="ASDSAD" localSheetId="21">[7]!absc</definedName>
    <definedName name="ASDSAD" localSheetId="22">[7]!absc</definedName>
    <definedName name="ASDSAD" localSheetId="23">[7]!absc</definedName>
    <definedName name="ASDSAD" localSheetId="7">[7]!absc</definedName>
    <definedName name="ASDSAD" localSheetId="4">[7]!absc</definedName>
    <definedName name="ASDSAD" localSheetId="6">[7]!absc</definedName>
    <definedName name="ASDSAD">[7]!absc</definedName>
    <definedName name="asdsdf">[17]Validaciones!#REF!</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hidden="1">{"via1",#N/A,TRUE,"general";"via2",#N/A,TRUE,"general";"via3",#N/A,TRUE,"general"}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hidden="1">{"TAB1",#N/A,TRUE,"GENERAL";"TAB2",#N/A,TRUE,"GENERAL";"TAB3",#N/A,TRUE,"GENERAL";"TAB4",#N/A,TRUE,"GENERAL";"TAB5",#N/A,TRUE,"GENERAL"}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hidden="1">{"via1",#N/A,TRUE,"general";"via2",#N/A,TRUE,"general";"via3",#N/A,TRUE,"general"}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hidden="1">{"TAB1",#N/A,TRUE,"GENERAL";"TAB2",#N/A,TRUE,"GENERAL";"TAB3",#N/A,TRUE,"GENERAL";"TAB4",#N/A,TRUE,"GENERAL";"TAB5",#N/A,TRUE,"GENERAL"}</definedName>
    <definedName name="ass">'[5]1'!#REF!</definedName>
    <definedName name="asw">[17]Validaciones!#REF!</definedName>
    <definedName name="ASYTUTYM" localSheetId="8">[12]!absc</definedName>
    <definedName name="ASYTUTYM" localSheetId="10">[12]!absc</definedName>
    <definedName name="ASYTUTYM" localSheetId="11">[12]!absc</definedName>
    <definedName name="ASYTUTYM" localSheetId="12">[12]!absc</definedName>
    <definedName name="ASYTUTYM" localSheetId="13">[12]!absc</definedName>
    <definedName name="ASYTUTYM" localSheetId="14">[12]!absc</definedName>
    <definedName name="ASYTUTYM" localSheetId="15">[12]!absc</definedName>
    <definedName name="ASYTUTYM" localSheetId="16">[12]!absc</definedName>
    <definedName name="ASYTUTYM" localSheetId="17">[12]!absc</definedName>
    <definedName name="ASYTUTYM" localSheetId="18">[12]!absc</definedName>
    <definedName name="ASYTUTYM" localSheetId="19">[12]!absc</definedName>
    <definedName name="ASYTUTYM" localSheetId="20">[12]!absc</definedName>
    <definedName name="ASYTUTYM" localSheetId="21">[12]!absc</definedName>
    <definedName name="ASYTUTYM" localSheetId="22">[12]!absc</definedName>
    <definedName name="ASYTUTYM" localSheetId="23">[12]!absc</definedName>
    <definedName name="ASYTUTYM" localSheetId="7">[12]!absc</definedName>
    <definedName name="ASYTUTYM" localSheetId="4">[12]!absc</definedName>
    <definedName name="ASYTUTYM" localSheetId="6">[12]!absc</definedName>
    <definedName name="ASYTUTYM">[12]!absc</definedName>
    <definedName name="ATenerEnCuenta">#REF!</definedName>
    <definedName name="au" localSheetId="8">#REF!</definedName>
    <definedName name="au" localSheetId="9">#REF!</definedName>
    <definedName name="au" localSheetId="10">#REF!</definedName>
    <definedName name="au" localSheetId="11">#REF!</definedName>
    <definedName name="au" localSheetId="12">#REF!</definedName>
    <definedName name="au" localSheetId="13">#REF!</definedName>
    <definedName name="au" localSheetId="14">#REF!</definedName>
    <definedName name="au" localSheetId="15">#REF!</definedName>
    <definedName name="au" localSheetId="16">#REF!</definedName>
    <definedName name="au" localSheetId="17">#REF!</definedName>
    <definedName name="au" localSheetId="18">#REF!</definedName>
    <definedName name="au" localSheetId="19">#REF!</definedName>
    <definedName name="au" localSheetId="20">#REF!</definedName>
    <definedName name="au" localSheetId="21">#REF!</definedName>
    <definedName name="au" localSheetId="22">#REF!</definedName>
    <definedName name="au" localSheetId="23">#REF!</definedName>
    <definedName name="au">#REF!</definedName>
    <definedName name="aui" localSheetId="8">#REF!</definedName>
    <definedName name="aui" localSheetId="9">#REF!</definedName>
    <definedName name="aui" localSheetId="10">#REF!</definedName>
    <definedName name="aui" localSheetId="11">#REF!</definedName>
    <definedName name="aui" localSheetId="12">#REF!</definedName>
    <definedName name="aui" localSheetId="13">#REF!</definedName>
    <definedName name="aui" localSheetId="14">#REF!</definedName>
    <definedName name="aui" localSheetId="15">#REF!</definedName>
    <definedName name="aui" localSheetId="16">#REF!</definedName>
    <definedName name="aui" localSheetId="17">#REF!</definedName>
    <definedName name="aui" localSheetId="18">#REF!</definedName>
    <definedName name="aui" localSheetId="19">#REF!</definedName>
    <definedName name="aui" localSheetId="20">#REF!</definedName>
    <definedName name="aui" localSheetId="21">#REF!</definedName>
    <definedName name="aui" localSheetId="22">#REF!</definedName>
    <definedName name="aui" localSheetId="23">#REF!</definedName>
    <definedName name="aui">#REF!</definedName>
    <definedName name="aur" localSheetId="8">#REF!</definedName>
    <definedName name="aur" localSheetId="9">#REF!</definedName>
    <definedName name="aur" localSheetId="10">#REF!</definedName>
    <definedName name="aur" localSheetId="11">#REF!</definedName>
    <definedName name="aur" localSheetId="12">#REF!</definedName>
    <definedName name="aur" localSheetId="13">#REF!</definedName>
    <definedName name="aur" localSheetId="14">#REF!</definedName>
    <definedName name="aur" localSheetId="15">#REF!</definedName>
    <definedName name="aur" localSheetId="16">#REF!</definedName>
    <definedName name="aur" localSheetId="17">#REF!</definedName>
    <definedName name="aur" localSheetId="18">#REF!</definedName>
    <definedName name="aur" localSheetId="19">#REF!</definedName>
    <definedName name="aur" localSheetId="20">#REF!</definedName>
    <definedName name="aur" localSheetId="21">#REF!</definedName>
    <definedName name="aur" localSheetId="22">#REF!</definedName>
    <definedName name="aur" localSheetId="23">#REF!</definedName>
    <definedName name="aur">#REF!</definedName>
    <definedName name="AUTOPISTA">'[30]CIRCUITOS CODENSA'!#REF!</definedName>
    <definedName name="av" localSheetId="8">#REF!</definedName>
    <definedName name="av" localSheetId="9">#REF!</definedName>
    <definedName name="av" localSheetId="10">#REF!</definedName>
    <definedName name="av" localSheetId="11">#REF!</definedName>
    <definedName name="av" localSheetId="12">#REF!</definedName>
    <definedName name="av" localSheetId="13">#REF!</definedName>
    <definedName name="av" localSheetId="14">#REF!</definedName>
    <definedName name="av" localSheetId="15">#REF!</definedName>
    <definedName name="av" localSheetId="16">#REF!</definedName>
    <definedName name="av" localSheetId="17">#REF!</definedName>
    <definedName name="av" localSheetId="18">#REF!</definedName>
    <definedName name="av" localSheetId="19">#REF!</definedName>
    <definedName name="av" localSheetId="20">#REF!</definedName>
    <definedName name="av" localSheetId="21">#REF!</definedName>
    <definedName name="av" localSheetId="22">#REF!</definedName>
    <definedName name="av" localSheetId="23">#REF!</definedName>
    <definedName name="av">#REF!</definedName>
    <definedName name="ax" localSheetId="8">#REF!</definedName>
    <definedName name="ax" localSheetId="9">#REF!</definedName>
    <definedName name="ax" localSheetId="10">#REF!</definedName>
    <definedName name="ax" localSheetId="11">#REF!</definedName>
    <definedName name="ax" localSheetId="12">#REF!</definedName>
    <definedName name="ax" localSheetId="13">#REF!</definedName>
    <definedName name="ax" localSheetId="14">#REF!</definedName>
    <definedName name="ax" localSheetId="15">#REF!</definedName>
    <definedName name="ax" localSheetId="16">#REF!</definedName>
    <definedName name="ax" localSheetId="17">#REF!</definedName>
    <definedName name="ax" localSheetId="18">#REF!</definedName>
    <definedName name="ax" localSheetId="19">#REF!</definedName>
    <definedName name="ax" localSheetId="20">#REF!</definedName>
    <definedName name="ax" localSheetId="21">#REF!</definedName>
    <definedName name="ax" localSheetId="22">#REF!</definedName>
    <definedName name="ax" localSheetId="23">#REF!</definedName>
    <definedName name="ax">#REF!</definedName>
    <definedName name="ay">24330</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hidden="1">{"TAB1",#N/A,TRUE,"GENERAL";"TAB2",#N/A,TRUE,"GENERAL";"TAB3",#N/A,TRUE,"GENERAL";"TAB4",#N/A,TRUE,"GENERAL";"TAB5",#N/A,TRUE,"GENERAL"}</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18">#REF!</definedName>
    <definedName name="B" localSheetId="19">#REF!</definedName>
    <definedName name="B" localSheetId="20">#REF!</definedName>
    <definedName name="B" localSheetId="21">#REF!</definedName>
    <definedName name="B" localSheetId="22">#REF!</definedName>
    <definedName name="B" localSheetId="23">#REF!</definedName>
    <definedName name="B">#REF!</definedName>
    <definedName name="B_impresión_IM">#REF!</definedName>
    <definedName name="BANCO">#REF!</definedName>
    <definedName name="BARRA" localSheetId="8">#REF!</definedName>
    <definedName name="BARRA" localSheetId="9">#REF!</definedName>
    <definedName name="BARRA" localSheetId="10">#REF!</definedName>
    <definedName name="BARRA" localSheetId="11">#REF!</definedName>
    <definedName name="BARRA" localSheetId="12">#REF!</definedName>
    <definedName name="BARRA" localSheetId="13">#REF!</definedName>
    <definedName name="BARRA" localSheetId="14">#REF!</definedName>
    <definedName name="BARRA" localSheetId="15">#REF!</definedName>
    <definedName name="BARRA" localSheetId="16">#REF!</definedName>
    <definedName name="BARRA" localSheetId="17">#REF!</definedName>
    <definedName name="BARRA" localSheetId="18">#REF!</definedName>
    <definedName name="BARRA" localSheetId="19">#REF!</definedName>
    <definedName name="BARRA" localSheetId="20">#REF!</definedName>
    <definedName name="BARRA" localSheetId="21">#REF!</definedName>
    <definedName name="BARRA" localSheetId="22">#REF!</definedName>
    <definedName name="BARRA" localSheetId="23">#REF!</definedName>
    <definedName name="BARRA">#REF!</definedName>
    <definedName name="BASE">#REF!</definedName>
    <definedName name="Base_datos_IM" localSheetId="8">#REF!</definedName>
    <definedName name="Base_datos_IM" localSheetId="9">#REF!</definedName>
    <definedName name="Base_datos_IM" localSheetId="10">#REF!</definedName>
    <definedName name="Base_datos_IM" localSheetId="11">#REF!</definedName>
    <definedName name="Base_datos_IM" localSheetId="12">#REF!</definedName>
    <definedName name="Base_datos_IM" localSheetId="13">#REF!</definedName>
    <definedName name="Base_datos_IM" localSheetId="14">#REF!</definedName>
    <definedName name="Base_datos_IM" localSheetId="15">#REF!</definedName>
    <definedName name="Base_datos_IM" localSheetId="16">#REF!</definedName>
    <definedName name="Base_datos_IM" localSheetId="17">#REF!</definedName>
    <definedName name="Base_datos_IM" localSheetId="18">#REF!</definedName>
    <definedName name="Base_datos_IM" localSheetId="19">#REF!</definedName>
    <definedName name="Base_datos_IM" localSheetId="20">#REF!</definedName>
    <definedName name="Base_datos_IM" localSheetId="21">#REF!</definedName>
    <definedName name="Base_datos_IM" localSheetId="22">#REF!</definedName>
    <definedName name="Base_datos_IM" localSheetId="23">#REF!</definedName>
    <definedName name="Base_datos_IM">#REF!</definedName>
    <definedName name="BASE2">#REF!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#REF!</definedName>
    <definedName name="bb" localSheetId="8">#REF!</definedName>
    <definedName name="bb" localSheetId="9">#REF!</definedName>
    <definedName name="bb" localSheetId="10">#REF!</definedName>
    <definedName name="bb" localSheetId="11">#REF!</definedName>
    <definedName name="bb" localSheetId="12">#REF!</definedName>
    <definedName name="bb" localSheetId="13">#REF!</definedName>
    <definedName name="bb" localSheetId="14">#REF!</definedName>
    <definedName name="bb" localSheetId="15">#REF!</definedName>
    <definedName name="bb" localSheetId="16">#REF!</definedName>
    <definedName name="bb" localSheetId="17">#REF!</definedName>
    <definedName name="bb" localSheetId="18">#REF!</definedName>
    <definedName name="bb" localSheetId="19">#REF!</definedName>
    <definedName name="bb" localSheetId="20">#REF!</definedName>
    <definedName name="bb" localSheetId="21">#REF!</definedName>
    <definedName name="bb" localSheetId="22">#REF!</definedName>
    <definedName name="bb" localSheetId="23">#REF!</definedName>
    <definedName name="bb">#REF!</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hidden="1">{"via1",#N/A,TRUE,"general";"via2",#N/A,TRUE,"general";"via3",#N/A,TRUE,"general"}</definedName>
    <definedName name="BBBBBBBBBBBBBBBBBBBBBBBBBBBBBBBB">'[9]1'!#REF!</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hidden="1">{"TAB1",#N/A,TRUE,"GENERAL";"TAB2",#N/A,TRUE,"GENERAL";"TAB3",#N/A,TRUE,"GENERAL";"TAB4",#N/A,TRUE,"GENERAL";"TAB5",#N/A,TRUE,"GENERAL"}</definedName>
    <definedName name="bbfgbf" localSheetId="8">[23]!absc</definedName>
    <definedName name="bbfgbf" localSheetId="10">[23]!absc</definedName>
    <definedName name="bbfgbf" localSheetId="11">[23]!absc</definedName>
    <definedName name="bbfgbf" localSheetId="12">[23]!absc</definedName>
    <definedName name="bbfgbf" localSheetId="13">[23]!absc</definedName>
    <definedName name="bbfgbf" localSheetId="14">[23]!absc</definedName>
    <definedName name="bbfgbf" localSheetId="15">[23]!absc</definedName>
    <definedName name="bbfgbf" localSheetId="16">[23]!absc</definedName>
    <definedName name="bbfgbf" localSheetId="17">[23]!absc</definedName>
    <definedName name="bbfgbf" localSheetId="18">[23]!absc</definedName>
    <definedName name="bbfgbf" localSheetId="19">[23]!absc</definedName>
    <definedName name="bbfgbf" localSheetId="20">[23]!absc</definedName>
    <definedName name="bbfgbf" localSheetId="21">[23]!absc</definedName>
    <definedName name="bbfgbf" localSheetId="22">[23]!absc</definedName>
    <definedName name="bbfgbf" localSheetId="23">[23]!absc</definedName>
    <definedName name="bbfgbf" localSheetId="7">[23]!absc</definedName>
    <definedName name="bbfgbf" localSheetId="4">[23]!absc</definedName>
    <definedName name="bbfgbf" localSheetId="6">[23]!absc</definedName>
    <definedName name="bbfgbf">[23]!absc</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hidden="1">{"TAB1",#N/A,TRUE,"GENERAL";"TAB2",#N/A,TRUE,"GENERAL";"TAB3",#N/A,TRUE,"GENERAL";"TAB4",#N/A,TRUE,"GENERAL";"TAB5",#N/A,TRUE,"GENERAL"}</definedName>
    <definedName name="BDBGFBIKK" localSheetId="8">[7]!absc</definedName>
    <definedName name="BDBGFBIKK" localSheetId="10">[7]!absc</definedName>
    <definedName name="BDBGFBIKK" localSheetId="11">[7]!absc</definedName>
    <definedName name="BDBGFBIKK" localSheetId="12">[7]!absc</definedName>
    <definedName name="BDBGFBIKK" localSheetId="13">[7]!absc</definedName>
    <definedName name="BDBGFBIKK" localSheetId="14">[7]!absc</definedName>
    <definedName name="BDBGFBIKK" localSheetId="15">[7]!absc</definedName>
    <definedName name="BDBGFBIKK" localSheetId="16">[7]!absc</definedName>
    <definedName name="BDBGFBIKK" localSheetId="17">[7]!absc</definedName>
    <definedName name="BDBGFBIKK" localSheetId="18">[7]!absc</definedName>
    <definedName name="BDBGFBIKK" localSheetId="19">[7]!absc</definedName>
    <definedName name="BDBGFBIKK" localSheetId="20">[7]!absc</definedName>
    <definedName name="BDBGFBIKK" localSheetId="21">[7]!absc</definedName>
    <definedName name="BDBGFBIKK" localSheetId="22">[7]!absc</definedName>
    <definedName name="BDBGFBIKK" localSheetId="23">[7]!absc</definedName>
    <definedName name="BDBGFBIKK" localSheetId="7">[7]!absc</definedName>
    <definedName name="BDBGFBIKK" localSheetId="4">[7]!absc</definedName>
    <definedName name="BDBGFBIKK" localSheetId="6">[7]!absc</definedName>
    <definedName name="BDBGFBIKK">[7]!absc</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hidden="1">{"via1",#N/A,TRUE,"general";"via2",#N/A,TRUE,"general";"via3",#N/A,TRUE,"general"}</definedName>
    <definedName name="bdfg">[17]Validaciones!#REF!</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9">#REF!</definedName>
    <definedName name="Beg_Bal" localSheetId="10">#REF!</definedName>
    <definedName name="Beg_Bal" localSheetId="11">#REF!</definedName>
    <definedName name="Beg_Bal" localSheetId="12">#REF!</definedName>
    <definedName name="Beg_Bal" localSheetId="13">#REF!</definedName>
    <definedName name="Beg_Bal" localSheetId="14">#REF!</definedName>
    <definedName name="Beg_Bal" localSheetId="15">#REF!</definedName>
    <definedName name="Beg_Bal" localSheetId="16">#REF!</definedName>
    <definedName name="Beg_Bal" localSheetId="17">#REF!</definedName>
    <definedName name="Beg_Bal" localSheetId="18">#REF!</definedName>
    <definedName name="Beg_Bal" localSheetId="19">#REF!</definedName>
    <definedName name="Beg_Bal" localSheetId="20">#REF!</definedName>
    <definedName name="Beg_Bal" localSheetId="21">#REF!</definedName>
    <definedName name="Beg_Bal" localSheetId="22">#REF!</definedName>
    <definedName name="Beg_Bal" localSheetId="23">#REF!</definedName>
    <definedName name="Beg_Bal">#REF!</definedName>
    <definedName name="beneficios">[31]Listado!$AH$2:$AH$3</definedName>
    <definedName name="berb4">[17]Validaciones!#REF!</definedName>
    <definedName name="BFDFGA" localSheetId="8">[27]!absc</definedName>
    <definedName name="BFDFGA" localSheetId="10">[27]!absc</definedName>
    <definedName name="BFDFGA" localSheetId="11">[27]!absc</definedName>
    <definedName name="BFDFGA" localSheetId="12">[27]!absc</definedName>
    <definedName name="BFDFGA" localSheetId="13">[27]!absc</definedName>
    <definedName name="BFDFGA" localSheetId="14">[27]!absc</definedName>
    <definedName name="BFDFGA" localSheetId="15">[27]!absc</definedName>
    <definedName name="BFDFGA" localSheetId="16">[27]!absc</definedName>
    <definedName name="BFDFGA" localSheetId="17">[27]!absc</definedName>
    <definedName name="BFDFGA" localSheetId="18">[27]!absc</definedName>
    <definedName name="BFDFGA" localSheetId="19">[27]!absc</definedName>
    <definedName name="BFDFGA" localSheetId="20">[27]!absc</definedName>
    <definedName name="BFDFGA" localSheetId="21">[27]!absc</definedName>
    <definedName name="BFDFGA" localSheetId="22">[27]!absc</definedName>
    <definedName name="BFDFGA" localSheetId="23">[27]!absc</definedName>
    <definedName name="BFDFGA" localSheetId="7">[27]!absc</definedName>
    <definedName name="BFDFGA" localSheetId="4">[27]!absc</definedName>
    <definedName name="BFDFGA" localSheetId="6">[27]!absc</definedName>
    <definedName name="BFDFGA">[27]!absc</definedName>
    <definedName name="bfdthd">[17]Validaciones!#REF!</definedName>
    <definedName name="bfgbr4bn">[17]Validaciones!#REF!</definedName>
    <definedName name="bfgbrbp">[17]Validaciones!#REF!</definedName>
    <definedName name="bfgbs">[17]Validaciones!#REF!</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hidden="1">{"TAB1",#N/A,TRUE,"GENERAL";"TAB2",#N/A,TRUE,"GENERAL";"TAB3",#N/A,TRUE,"GENERAL";"TAB4",#N/A,TRUE,"GENERAL";"TAB5",#N/A,TRUE,"GENERAL"}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hidden="1">{"via1",#N/A,TRUE,"general";"via2",#N/A,TRUE,"general";"via3",#N/A,TRUE,"general"}</definedName>
    <definedName name="bgh" localSheetId="8">#REF!</definedName>
    <definedName name="bgh" localSheetId="9">#REF!</definedName>
    <definedName name="bgh" localSheetId="10">#REF!</definedName>
    <definedName name="bgh" localSheetId="11">#REF!</definedName>
    <definedName name="bgh" localSheetId="12">#REF!</definedName>
    <definedName name="bgh" localSheetId="13">#REF!</definedName>
    <definedName name="bgh" localSheetId="14">#REF!</definedName>
    <definedName name="bgh" localSheetId="15">#REF!</definedName>
    <definedName name="bgh" localSheetId="16">#REF!</definedName>
    <definedName name="bgh" localSheetId="17">#REF!</definedName>
    <definedName name="bgh" localSheetId="18">#REF!</definedName>
    <definedName name="bgh" localSheetId="19">#REF!</definedName>
    <definedName name="bgh" localSheetId="20">#REF!</definedName>
    <definedName name="bgh" localSheetId="21">#REF!</definedName>
    <definedName name="bgh" localSheetId="22">#REF!</definedName>
    <definedName name="bgh" localSheetId="23">#REF!</definedName>
    <definedName name="bgh">#REF!</definedName>
    <definedName name="bgrb4n4n4">[17]Validaciones!#REF!</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hidden="1">{"via1",#N/A,TRUE,"general";"via2",#N/A,TRUE,"general";"via3",#N/A,TRUE,"general"}</definedName>
    <definedName name="bhghc" localSheetId="8">[12]!absc</definedName>
    <definedName name="bhghc" localSheetId="10">[12]!absc</definedName>
    <definedName name="bhghc" localSheetId="11">[12]!absc</definedName>
    <definedName name="bhghc" localSheetId="12">[12]!absc</definedName>
    <definedName name="bhghc" localSheetId="13">[12]!absc</definedName>
    <definedName name="bhghc" localSheetId="14">[12]!absc</definedName>
    <definedName name="bhghc" localSheetId="15">[12]!absc</definedName>
    <definedName name="bhghc" localSheetId="16">[12]!absc</definedName>
    <definedName name="bhghc" localSheetId="17">[12]!absc</definedName>
    <definedName name="bhghc" localSheetId="18">[12]!absc</definedName>
    <definedName name="bhghc" localSheetId="19">[12]!absc</definedName>
    <definedName name="bhghc" localSheetId="20">[12]!absc</definedName>
    <definedName name="bhghc" localSheetId="21">[12]!absc</definedName>
    <definedName name="bhghc" localSheetId="22">[12]!absc</definedName>
    <definedName name="bhghc" localSheetId="23">[12]!absc</definedName>
    <definedName name="bhghc" localSheetId="7">[12]!absc</definedName>
    <definedName name="bhghc" localSheetId="4">[12]!absc</definedName>
    <definedName name="bhghc" localSheetId="6">[12]!absc</definedName>
    <definedName name="bhghc">[12]!absc</definedName>
    <definedName name="BHJ" localSheetId="8">[7]!absc</definedName>
    <definedName name="BHJ" localSheetId="10">[7]!absc</definedName>
    <definedName name="BHJ" localSheetId="11">[7]!absc</definedName>
    <definedName name="BHJ" localSheetId="12">[7]!absc</definedName>
    <definedName name="BHJ" localSheetId="13">[7]!absc</definedName>
    <definedName name="BHJ" localSheetId="14">[7]!absc</definedName>
    <definedName name="BHJ" localSheetId="15">[7]!absc</definedName>
    <definedName name="BHJ" localSheetId="16">[7]!absc</definedName>
    <definedName name="BHJ" localSheetId="17">[7]!absc</definedName>
    <definedName name="BHJ" localSheetId="18">[7]!absc</definedName>
    <definedName name="BHJ" localSheetId="19">[7]!absc</definedName>
    <definedName name="BHJ" localSheetId="20">[7]!absc</definedName>
    <definedName name="BHJ" localSheetId="21">[7]!absc</definedName>
    <definedName name="BHJ" localSheetId="22">[7]!absc</definedName>
    <definedName name="BHJ" localSheetId="23">[7]!absc</definedName>
    <definedName name="BHJ" localSheetId="7">[7]!absc</definedName>
    <definedName name="BHJ" localSheetId="4">[7]!absc</definedName>
    <definedName name="BHJ" localSheetId="6">[7]!absc</definedName>
    <definedName name="BHJ">[7]!absc</definedName>
    <definedName name="BHT" localSheetId="8">#REF!</definedName>
    <definedName name="BHT" localSheetId="9">#REF!</definedName>
    <definedName name="BHT" localSheetId="10">#REF!</definedName>
    <definedName name="BHT" localSheetId="11">#REF!</definedName>
    <definedName name="BHT" localSheetId="12">#REF!</definedName>
    <definedName name="BHT" localSheetId="13">#REF!</definedName>
    <definedName name="BHT" localSheetId="14">#REF!</definedName>
    <definedName name="BHT" localSheetId="15">#REF!</definedName>
    <definedName name="BHT" localSheetId="16">#REF!</definedName>
    <definedName name="BHT" localSheetId="17">#REF!</definedName>
    <definedName name="BHT" localSheetId="18">#REF!</definedName>
    <definedName name="BHT" localSheetId="19">#REF!</definedName>
    <definedName name="BHT" localSheetId="20">#REF!</definedName>
    <definedName name="BHT" localSheetId="21">#REF!</definedName>
    <definedName name="BHT" localSheetId="22">#REF!</definedName>
    <definedName name="BHT" localSheetId="23">#REF!</definedName>
    <definedName name="BHT">#REF!</definedName>
    <definedName name="bimestre">'[32]ESTADO RED'!$E$8</definedName>
    <definedName name="BJHVVHGH" localSheetId="8">DATE(YEAR('APU 001'!Loan_Start),MONTH('APU 001'!Loan_Start)+Payment_Number,DAY('APU 001'!Loan_Start))</definedName>
    <definedName name="BJHVVHGH" localSheetId="9">DATE(YEAR('APU 002'!Loan_Start),MONTH('APU 002'!Loan_Start)+Payment_Number,DAY('APU 002'!Loan_Start))</definedName>
    <definedName name="BJHVVHGH" localSheetId="10">DATE(YEAR('APU 003'!Loan_Start),MONTH('APU 003'!Loan_Start)+Payment_Number,DAY('APU 003'!Loan_Start))</definedName>
    <definedName name="BJHVVHGH" localSheetId="11">DATE(YEAR('APU 004'!Loan_Start),MONTH('APU 004'!Loan_Start)+Payment_Number,DAY('APU 004'!Loan_Start))</definedName>
    <definedName name="BJHVVHGH" localSheetId="12">DATE(YEAR('APU 005'!Loan_Start),MONTH('APU 005'!Loan_Start)+Payment_Number,DAY('APU 005'!Loan_Start))</definedName>
    <definedName name="BJHVVHGH" localSheetId="13">DATE(YEAR('APU 006'!Loan_Start),MONTH('APU 006'!Loan_Start)+Payment_Number,DAY('APU 006'!Loan_Start))</definedName>
    <definedName name="BJHVVHGH" localSheetId="14">DATE(YEAR('APU 007'!Loan_Start),MONTH('APU 007'!Loan_Start)+Payment_Number,DAY('APU 007'!Loan_Start))</definedName>
    <definedName name="BJHVVHGH" localSheetId="15">DATE(YEAR('APU 008'!Loan_Start),MONTH('APU 008'!Loan_Start)+Payment_Number,DAY('APU 008'!Loan_Start))</definedName>
    <definedName name="BJHVVHGH" localSheetId="16">DATE(YEAR('APU 009'!Loan_Start),MONTH('APU 009'!Loan_Start)+Payment_Number,DAY('APU 009'!Loan_Start))</definedName>
    <definedName name="BJHVVHGH" localSheetId="17">DATE(YEAR('APU 010'!Loan_Start),MONTH('APU 010'!Loan_Start)+Payment_Number,DAY('APU 010'!Loan_Start))</definedName>
    <definedName name="BJHVVHGH" localSheetId="18">DATE(YEAR('APU 011'!Loan_Start),MONTH('APU 011'!Loan_Start)+Payment_Number,DAY('APU 011'!Loan_Start))</definedName>
    <definedName name="BJHVVHGH" localSheetId="19">DATE(YEAR('APU 012'!Loan_Start),MONTH('APU 012'!Loan_Start)+Payment_Number,DAY('APU 012'!Loan_Start))</definedName>
    <definedName name="BJHVVHGH" localSheetId="20">DATE(YEAR('APU 014'!Loan_Start),MONTH('APU 014'!Loan_Start)+Payment_Number,DAY('APU 014'!Loan_Start))</definedName>
    <definedName name="BJHVVHGH" localSheetId="21">DATE(YEAR('APU 015'!Loan_Start),MONTH('APU 015'!Loan_Start)+Payment_Number,DAY('APU 015'!Loan_Start))</definedName>
    <definedName name="BJHVVHGH" localSheetId="22">DATE(YEAR('APU 016'!Loan_Start),MONTH('APU 016'!Loan_Start)+Payment_Number,DAY('APU 016'!Loan_Start))</definedName>
    <definedName name="BJHVVHGH" localSheetId="23">DATE(YEAR('APU 017'!Loan_Start),MONTH('APU 017'!Loan_Start)+Payment_Number,DAY('APU 017'!Loan_Start))</definedName>
    <definedName name="BJHVVHGH" localSheetId="7">DATE(YEAR([0]!Loan_Start),MONTH([0]!Loan_Start)+Payment_Number,DAY([0]!Loan_Start))</definedName>
    <definedName name="BJHVVHGH" localSheetId="4">DATE(YEAR([0]!Loan_Start),MONTH([0]!Loan_Start)+Payment_Number,DAY([0]!Loan_Start))</definedName>
    <definedName name="BJHVVHGH" localSheetId="6">DATE(YEAR([0]!Loan_Start),MONTH([0]!Loan_Start)+Payment_Number,DAY([0]!Loan_Start))</definedName>
    <definedName name="BJHVVHGH">DATE(YEAR(Loan_Start),MONTH(Loan_Start)+Payment_Number,DAY(Loan_Start))</definedName>
    <definedName name="bl" localSheetId="8">#REF!</definedName>
    <definedName name="bl" localSheetId="9">#REF!</definedName>
    <definedName name="bl" localSheetId="10">#REF!</definedName>
    <definedName name="bl" localSheetId="11">#REF!</definedName>
    <definedName name="bl" localSheetId="12">#REF!</definedName>
    <definedName name="bl" localSheetId="13">#REF!</definedName>
    <definedName name="bl" localSheetId="14">#REF!</definedName>
    <definedName name="bl" localSheetId="15">#REF!</definedName>
    <definedName name="bl" localSheetId="16">#REF!</definedName>
    <definedName name="bl" localSheetId="17">#REF!</definedName>
    <definedName name="bl" localSheetId="18">#REF!</definedName>
    <definedName name="bl" localSheetId="19">#REF!</definedName>
    <definedName name="bl" localSheetId="20">#REF!</definedName>
    <definedName name="bl" localSheetId="21">#REF!</definedName>
    <definedName name="bl" localSheetId="22">#REF!</definedName>
    <definedName name="bl" localSheetId="23">#REF!</definedName>
    <definedName name="bl">#REF!</definedName>
    <definedName name="bnfg">[17]Validaciones!#REF!</definedName>
    <definedName name="bnm" localSheetId="8">#REF!</definedName>
    <definedName name="bnm" localSheetId="9">#REF!</definedName>
    <definedName name="bnm" localSheetId="10">#REF!</definedName>
    <definedName name="bnm" localSheetId="11">#REF!</definedName>
    <definedName name="bnm" localSheetId="12">#REF!</definedName>
    <definedName name="bnm" localSheetId="13">#REF!</definedName>
    <definedName name="bnm" localSheetId="14">#REF!</definedName>
    <definedName name="bnm" localSheetId="15">#REF!</definedName>
    <definedName name="bnm" localSheetId="16">#REF!</definedName>
    <definedName name="bnm" localSheetId="17">#REF!</definedName>
    <definedName name="bnm" localSheetId="18">#REF!</definedName>
    <definedName name="bnm" localSheetId="19">#REF!</definedName>
    <definedName name="bnm" localSheetId="20">#REF!</definedName>
    <definedName name="bnm" localSheetId="21">#REF!</definedName>
    <definedName name="bnm" localSheetId="22">#REF!</definedName>
    <definedName name="bnm" localSheetId="23">#REF!</definedName>
    <definedName name="bnm">#REF!</definedName>
    <definedName name="BNN" localSheetId="8">[12]!absc</definedName>
    <definedName name="BNN" localSheetId="10">[12]!absc</definedName>
    <definedName name="BNN" localSheetId="11">[12]!absc</definedName>
    <definedName name="BNN" localSheetId="12">[12]!absc</definedName>
    <definedName name="BNN" localSheetId="13">[12]!absc</definedName>
    <definedName name="BNN" localSheetId="14">[12]!absc</definedName>
    <definedName name="BNN" localSheetId="15">[12]!absc</definedName>
    <definedName name="BNN" localSheetId="16">[12]!absc</definedName>
    <definedName name="BNN" localSheetId="17">[12]!absc</definedName>
    <definedName name="BNN" localSheetId="18">[12]!absc</definedName>
    <definedName name="BNN" localSheetId="19">[12]!absc</definedName>
    <definedName name="BNN" localSheetId="20">[12]!absc</definedName>
    <definedName name="BNN" localSheetId="21">[12]!absc</definedName>
    <definedName name="BNN" localSheetId="22">[12]!absc</definedName>
    <definedName name="BNN" localSheetId="23">[12]!absc</definedName>
    <definedName name="BNN" localSheetId="7">[12]!absc</definedName>
    <definedName name="BNN" localSheetId="4">[12]!absc</definedName>
    <definedName name="BNN" localSheetId="6">[12]!absc</definedName>
    <definedName name="BNN">[12]!absc</definedName>
    <definedName name="bnvmbf">[17]Validaciones!#REF!</definedName>
    <definedName name="BO">'[30]CIRCUITOS CODENSA'!#REF!</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hidden="1">{"TAB1",#N/A,TRUE,"GENERAL";"TAB2",#N/A,TRUE,"GENERAL";"TAB3",#N/A,TRUE,"GENERAL";"TAB4",#N/A,TRUE,"GENERAL";"TAB5",#N/A,TRUE,"GENERAL"}</definedName>
    <definedName name="brgbrb">[17]Validaciones!#REF!</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hidden="1">{"via1",#N/A,TRUE,"general";"via2",#N/A,TRUE,"general";"via3",#N/A,TRUE,"general"}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hidden="1">{"TAB1",#N/A,TRUE,"GENERAL";"TAB2",#N/A,TRUE,"GENERAL";"TAB3",#N/A,TRUE,"GENERAL";"TAB4",#N/A,TRUE,"GENERAL";"TAB5",#N/A,TRUE,"GENERAL"}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hidden="1">{"via1",#N/A,TRUE,"general";"via2",#N/A,TRUE,"general";"via3",#N/A,TRUE,"general"}</definedName>
    <definedName name="btshgdfg">[17]Validaciones!#REF!</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hidden="1">{"TAB1",#N/A,TRUE,"GENERAL";"TAB2",#N/A,TRUE,"GENERAL";"TAB3",#N/A,TRUE,"GENERAL";"TAB4",#N/A,TRUE,"GENERAL";"TAB5",#N/A,TRUE,"GENERAL"}</definedName>
    <definedName name="BUENO4006" localSheetId="8">#REF!</definedName>
    <definedName name="BUENO4006" localSheetId="9">#REF!</definedName>
    <definedName name="BUENO4006" localSheetId="10">#REF!</definedName>
    <definedName name="BUENO4006" localSheetId="11">#REF!</definedName>
    <definedName name="BUENO4006" localSheetId="12">#REF!</definedName>
    <definedName name="BUENO4006" localSheetId="13">#REF!</definedName>
    <definedName name="BUENO4006" localSheetId="14">#REF!</definedName>
    <definedName name="BUENO4006" localSheetId="15">#REF!</definedName>
    <definedName name="BUENO4006" localSheetId="16">#REF!</definedName>
    <definedName name="BUENO4006" localSheetId="17">#REF!</definedName>
    <definedName name="BUENO4006" localSheetId="18">#REF!</definedName>
    <definedName name="BUENO4006" localSheetId="19">#REF!</definedName>
    <definedName name="BUENO4006" localSheetId="20">#REF!</definedName>
    <definedName name="BUENO4006" localSheetId="21">#REF!</definedName>
    <definedName name="BUENO4006" localSheetId="22">#REF!</definedName>
    <definedName name="BUENO4006" localSheetId="23">#REF!</definedName>
    <definedName name="BUENO4006">#REF!</definedName>
    <definedName name="BUENO4006A" localSheetId="8">#REF!</definedName>
    <definedName name="BUENO4006A" localSheetId="9">#REF!</definedName>
    <definedName name="BUENO4006A" localSheetId="10">#REF!</definedName>
    <definedName name="BUENO4006A" localSheetId="11">#REF!</definedName>
    <definedName name="BUENO4006A" localSheetId="12">#REF!</definedName>
    <definedName name="BUENO4006A" localSheetId="13">#REF!</definedName>
    <definedName name="BUENO4006A" localSheetId="14">#REF!</definedName>
    <definedName name="BUENO4006A" localSheetId="15">#REF!</definedName>
    <definedName name="BUENO4006A" localSheetId="16">#REF!</definedName>
    <definedName name="BUENO4006A" localSheetId="17">#REF!</definedName>
    <definedName name="BUENO4006A" localSheetId="18">#REF!</definedName>
    <definedName name="BUENO4006A" localSheetId="19">#REF!</definedName>
    <definedName name="BUENO4006A" localSheetId="20">#REF!</definedName>
    <definedName name="BUENO4006A" localSheetId="21">#REF!</definedName>
    <definedName name="BUENO4006A" localSheetId="22">#REF!</definedName>
    <definedName name="BUENO4006A" localSheetId="23">#REF!</definedName>
    <definedName name="BUENO4006A">#REF!</definedName>
    <definedName name="BUENO40CN01" localSheetId="8">#REF!</definedName>
    <definedName name="BUENO40CN01" localSheetId="9">#REF!</definedName>
    <definedName name="BUENO40CN01" localSheetId="10">#REF!</definedName>
    <definedName name="BUENO40CN01" localSheetId="11">#REF!</definedName>
    <definedName name="BUENO40CN01" localSheetId="12">#REF!</definedName>
    <definedName name="BUENO40CN01" localSheetId="13">#REF!</definedName>
    <definedName name="BUENO40CN01" localSheetId="14">#REF!</definedName>
    <definedName name="BUENO40CN01" localSheetId="15">#REF!</definedName>
    <definedName name="BUENO40CN01" localSheetId="16">#REF!</definedName>
    <definedName name="BUENO40CN01" localSheetId="17">#REF!</definedName>
    <definedName name="BUENO40CN01" localSheetId="18">#REF!</definedName>
    <definedName name="BUENO40CN01" localSheetId="19">#REF!</definedName>
    <definedName name="BUENO40CN01" localSheetId="20">#REF!</definedName>
    <definedName name="BUENO40CN01" localSheetId="21">#REF!</definedName>
    <definedName name="BUENO40CN01" localSheetId="22">#REF!</definedName>
    <definedName name="BUENO40CN01" localSheetId="23">#REF!</definedName>
    <definedName name="BUENO40CN01">#REF!</definedName>
    <definedName name="BUENO40CNA" localSheetId="8">#REF!</definedName>
    <definedName name="BUENO40CNA" localSheetId="9">#REF!</definedName>
    <definedName name="BUENO40CNA" localSheetId="10">#REF!</definedName>
    <definedName name="BUENO40CNA" localSheetId="11">#REF!</definedName>
    <definedName name="BUENO40CNA" localSheetId="12">#REF!</definedName>
    <definedName name="BUENO40CNA" localSheetId="13">#REF!</definedName>
    <definedName name="BUENO40CNA" localSheetId="14">#REF!</definedName>
    <definedName name="BUENO40CNA" localSheetId="15">#REF!</definedName>
    <definedName name="BUENO40CNA" localSheetId="16">#REF!</definedName>
    <definedName name="BUENO40CNA" localSheetId="17">#REF!</definedName>
    <definedName name="BUENO40CNA" localSheetId="18">#REF!</definedName>
    <definedName name="BUENO40CNA" localSheetId="19">#REF!</definedName>
    <definedName name="BUENO40CNA" localSheetId="20">#REF!</definedName>
    <definedName name="BUENO40CNA" localSheetId="21">#REF!</definedName>
    <definedName name="BUENO40CNA" localSheetId="22">#REF!</definedName>
    <definedName name="BUENO40CNA" localSheetId="23">#REF!</definedName>
    <definedName name="BUENO40CNA">#REF!</definedName>
    <definedName name="BUENO40CNB" localSheetId="8">#REF!</definedName>
    <definedName name="BUENO40CNB" localSheetId="9">#REF!</definedName>
    <definedName name="BUENO40CNB" localSheetId="10">#REF!</definedName>
    <definedName name="BUENO40CNB" localSheetId="11">#REF!</definedName>
    <definedName name="BUENO40CNB" localSheetId="12">#REF!</definedName>
    <definedName name="BUENO40CNB" localSheetId="13">#REF!</definedName>
    <definedName name="BUENO40CNB" localSheetId="14">#REF!</definedName>
    <definedName name="BUENO40CNB" localSheetId="15">#REF!</definedName>
    <definedName name="BUENO40CNB" localSheetId="16">#REF!</definedName>
    <definedName name="BUENO40CNB" localSheetId="17">#REF!</definedName>
    <definedName name="BUENO40CNB" localSheetId="18">#REF!</definedName>
    <definedName name="BUENO40CNB" localSheetId="19">#REF!</definedName>
    <definedName name="BUENO40CNB" localSheetId="20">#REF!</definedName>
    <definedName name="BUENO40CNB" localSheetId="21">#REF!</definedName>
    <definedName name="BUENO40CNB" localSheetId="22">#REF!</definedName>
    <definedName name="BUENO40CNB" localSheetId="23">#REF!</definedName>
    <definedName name="BUENO40CNB">#REF!</definedName>
    <definedName name="BUENO55CN01" localSheetId="8">#REF!</definedName>
    <definedName name="BUENO55CN01" localSheetId="9">#REF!</definedName>
    <definedName name="BUENO55CN01" localSheetId="10">#REF!</definedName>
    <definedName name="BUENO55CN01" localSheetId="11">#REF!</definedName>
    <definedName name="BUENO55CN01" localSheetId="12">#REF!</definedName>
    <definedName name="BUENO55CN01" localSheetId="13">#REF!</definedName>
    <definedName name="BUENO55CN01" localSheetId="14">#REF!</definedName>
    <definedName name="BUENO55CN01" localSheetId="15">#REF!</definedName>
    <definedName name="BUENO55CN01" localSheetId="16">#REF!</definedName>
    <definedName name="BUENO55CN01" localSheetId="17">#REF!</definedName>
    <definedName name="BUENO55CN01" localSheetId="18">#REF!</definedName>
    <definedName name="BUENO55CN01" localSheetId="19">#REF!</definedName>
    <definedName name="BUENO55CN01" localSheetId="20">#REF!</definedName>
    <definedName name="BUENO55CN01" localSheetId="21">#REF!</definedName>
    <definedName name="BUENO55CN01" localSheetId="22">#REF!</definedName>
    <definedName name="BUENO55CN01" localSheetId="23">#REF!</definedName>
    <definedName name="BUENO55CN01">#REF!</definedName>
    <definedName name="BUENO55CN03" localSheetId="8">#REF!</definedName>
    <definedName name="BUENO55CN03" localSheetId="9">#REF!</definedName>
    <definedName name="BUENO55CN03" localSheetId="10">#REF!</definedName>
    <definedName name="BUENO55CN03" localSheetId="11">#REF!</definedName>
    <definedName name="BUENO55CN03" localSheetId="12">#REF!</definedName>
    <definedName name="BUENO55CN03" localSheetId="13">#REF!</definedName>
    <definedName name="BUENO55CN03" localSheetId="14">#REF!</definedName>
    <definedName name="BUENO55CN03" localSheetId="15">#REF!</definedName>
    <definedName name="BUENO55CN03" localSheetId="16">#REF!</definedName>
    <definedName name="BUENO55CN03" localSheetId="17">#REF!</definedName>
    <definedName name="BUENO55CN03" localSheetId="18">#REF!</definedName>
    <definedName name="BUENO55CN03" localSheetId="19">#REF!</definedName>
    <definedName name="BUENO55CN03" localSheetId="20">#REF!</definedName>
    <definedName name="BUENO55CN03" localSheetId="21">#REF!</definedName>
    <definedName name="BUENO55CN03" localSheetId="22">#REF!</definedName>
    <definedName name="BUENO55CN03" localSheetId="23">#REF!</definedName>
    <definedName name="BUENO55CN03">#REF!</definedName>
    <definedName name="BUENO5607" localSheetId="8">#REF!</definedName>
    <definedName name="BUENO5607" localSheetId="9">#REF!</definedName>
    <definedName name="BUENO5607" localSheetId="10">#REF!</definedName>
    <definedName name="BUENO5607" localSheetId="11">#REF!</definedName>
    <definedName name="BUENO5607" localSheetId="12">#REF!</definedName>
    <definedName name="BUENO5607" localSheetId="13">#REF!</definedName>
    <definedName name="BUENO5607" localSheetId="14">#REF!</definedName>
    <definedName name="BUENO5607" localSheetId="15">#REF!</definedName>
    <definedName name="BUENO5607" localSheetId="16">#REF!</definedName>
    <definedName name="BUENO5607" localSheetId="17">#REF!</definedName>
    <definedName name="BUENO5607" localSheetId="18">#REF!</definedName>
    <definedName name="BUENO5607" localSheetId="19">#REF!</definedName>
    <definedName name="BUENO5607" localSheetId="20">#REF!</definedName>
    <definedName name="BUENO5607" localSheetId="21">#REF!</definedName>
    <definedName name="BUENO5607" localSheetId="22">#REF!</definedName>
    <definedName name="BUENO5607" localSheetId="23">#REF!</definedName>
    <definedName name="BUENO5607">#REF!</definedName>
    <definedName name="BUENOAFIR5607" localSheetId="8">#REF!</definedName>
    <definedName name="BUENOAFIR5607" localSheetId="9">#REF!</definedName>
    <definedName name="BUENOAFIR5607" localSheetId="10">#REF!</definedName>
    <definedName name="BUENOAFIR5607" localSheetId="11">#REF!</definedName>
    <definedName name="BUENOAFIR5607" localSheetId="12">#REF!</definedName>
    <definedName name="BUENOAFIR5607" localSheetId="13">#REF!</definedName>
    <definedName name="BUENOAFIR5607" localSheetId="14">#REF!</definedName>
    <definedName name="BUENOAFIR5607" localSheetId="15">#REF!</definedName>
    <definedName name="BUENOAFIR5607" localSheetId="16">#REF!</definedName>
    <definedName name="BUENOAFIR5607" localSheetId="17">#REF!</definedName>
    <definedName name="BUENOAFIR5607" localSheetId="18">#REF!</definedName>
    <definedName name="BUENOAFIR5607" localSheetId="19">#REF!</definedName>
    <definedName name="BUENOAFIR5607" localSheetId="20">#REF!</definedName>
    <definedName name="BUENOAFIR5607" localSheetId="21">#REF!</definedName>
    <definedName name="BUENOAFIR5607" localSheetId="22">#REF!</definedName>
    <definedName name="BUENOAFIR5607" localSheetId="23">#REF!</definedName>
    <definedName name="BUENOAFIR5607">#REF!</definedName>
    <definedName name="BuiltIn_Print_Area" localSheetId="8">#REF!</definedName>
    <definedName name="BuiltIn_Print_Area" localSheetId="9">#REF!</definedName>
    <definedName name="BuiltIn_Print_Area" localSheetId="10">#REF!</definedName>
    <definedName name="BuiltIn_Print_Area" localSheetId="11">#REF!</definedName>
    <definedName name="BuiltIn_Print_Area" localSheetId="12">#REF!</definedName>
    <definedName name="BuiltIn_Print_Area" localSheetId="13">#REF!</definedName>
    <definedName name="BuiltIn_Print_Area" localSheetId="14">#REF!</definedName>
    <definedName name="BuiltIn_Print_Area" localSheetId="15">#REF!</definedName>
    <definedName name="BuiltIn_Print_Area" localSheetId="16">#REF!</definedName>
    <definedName name="BuiltIn_Print_Area" localSheetId="17">#REF!</definedName>
    <definedName name="BuiltIn_Print_Area" localSheetId="18">#REF!</definedName>
    <definedName name="BuiltIn_Print_Area" localSheetId="19">#REF!</definedName>
    <definedName name="BuiltIn_Print_Area" localSheetId="20">#REF!</definedName>
    <definedName name="BuiltIn_Print_Area" localSheetId="21">#REF!</definedName>
    <definedName name="BuiltIn_Print_Area" localSheetId="22">#REF!</definedName>
    <definedName name="BuiltIn_Print_Area" localSheetId="23">#REF!</definedName>
    <definedName name="BuiltIn_Print_Area">#REF!</definedName>
    <definedName name="BuiltIn_Print_Area___0" localSheetId="8">#REF!</definedName>
    <definedName name="BuiltIn_Print_Area___0" localSheetId="9">#REF!</definedName>
    <definedName name="BuiltIn_Print_Area___0" localSheetId="10">#REF!</definedName>
    <definedName name="BuiltIn_Print_Area___0" localSheetId="11">#REF!</definedName>
    <definedName name="BuiltIn_Print_Area___0" localSheetId="12">#REF!</definedName>
    <definedName name="BuiltIn_Print_Area___0" localSheetId="13">#REF!</definedName>
    <definedName name="BuiltIn_Print_Area___0" localSheetId="14">#REF!</definedName>
    <definedName name="BuiltIn_Print_Area___0" localSheetId="15">#REF!</definedName>
    <definedName name="BuiltIn_Print_Area___0" localSheetId="16">#REF!</definedName>
    <definedName name="BuiltIn_Print_Area___0" localSheetId="17">#REF!</definedName>
    <definedName name="BuiltIn_Print_Area___0" localSheetId="18">#REF!</definedName>
    <definedName name="BuiltIn_Print_Area___0" localSheetId="19">#REF!</definedName>
    <definedName name="BuiltIn_Print_Area___0" localSheetId="20">#REF!</definedName>
    <definedName name="BuiltIn_Print_Area___0" localSheetId="21">#REF!</definedName>
    <definedName name="BuiltIn_Print_Area___0" localSheetId="22">#REF!</definedName>
    <definedName name="BuiltIn_Print_Area___0" localSheetId="23">#REF!</definedName>
    <definedName name="BuiltIn_Print_Area___0">#REF!</definedName>
    <definedName name="BuiltIn_Print_Titles" localSheetId="8">#REF!</definedName>
    <definedName name="BuiltIn_Print_Titles" localSheetId="9">#REF!</definedName>
    <definedName name="BuiltIn_Print_Titles" localSheetId="10">#REF!</definedName>
    <definedName name="BuiltIn_Print_Titles" localSheetId="11">#REF!</definedName>
    <definedName name="BuiltIn_Print_Titles" localSheetId="12">#REF!</definedName>
    <definedName name="BuiltIn_Print_Titles" localSheetId="13">#REF!</definedName>
    <definedName name="BuiltIn_Print_Titles" localSheetId="14">#REF!</definedName>
    <definedName name="BuiltIn_Print_Titles" localSheetId="15">#REF!</definedName>
    <definedName name="BuiltIn_Print_Titles" localSheetId="16">#REF!</definedName>
    <definedName name="BuiltIn_Print_Titles" localSheetId="17">#REF!</definedName>
    <definedName name="BuiltIn_Print_Titles" localSheetId="18">#REF!</definedName>
    <definedName name="BuiltIn_Print_Titles" localSheetId="19">#REF!</definedName>
    <definedName name="BuiltIn_Print_Titles" localSheetId="20">#REF!</definedName>
    <definedName name="BuiltIn_Print_Titles" localSheetId="21">#REF!</definedName>
    <definedName name="BuiltIn_Print_Titles" localSheetId="22">#REF!</definedName>
    <definedName name="BuiltIn_Print_Titles" localSheetId="23">#REF!</definedName>
    <definedName name="BuiltIn_Print_Titles">#REF!</definedName>
    <definedName name="buscomat" localSheetId="8">#REF!</definedName>
    <definedName name="buscomat" localSheetId="9">#REF!</definedName>
    <definedName name="buscomat" localSheetId="10">#REF!</definedName>
    <definedName name="buscomat" localSheetId="11">#REF!</definedName>
    <definedName name="buscomat" localSheetId="12">#REF!</definedName>
    <definedName name="buscomat" localSheetId="13">#REF!</definedName>
    <definedName name="buscomat" localSheetId="14">#REF!</definedName>
    <definedName name="buscomat" localSheetId="15">#REF!</definedName>
    <definedName name="buscomat" localSheetId="16">#REF!</definedName>
    <definedName name="buscomat" localSheetId="17">#REF!</definedName>
    <definedName name="buscomat" localSheetId="18">#REF!</definedName>
    <definedName name="buscomat" localSheetId="19">#REF!</definedName>
    <definedName name="buscomat" localSheetId="20">#REF!</definedName>
    <definedName name="buscomat" localSheetId="21">#REF!</definedName>
    <definedName name="buscomat" localSheetId="22">#REF!</definedName>
    <definedName name="buscomat" localSheetId="23">#REF!</definedName>
    <definedName name="buscomat">#REF!</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hidden="1">{"TAB1",#N/A,TRUE,"GENERAL";"TAB2",#N/A,TRUE,"GENERAL";"TAB3",#N/A,TRUE,"GENERAL";"TAB4",#N/A,TRUE,"GENERAL";"TAB5",#N/A,TRUE,"GENERAL"}</definedName>
    <definedName name="BVBVC" localSheetId="8">[27]!absc</definedName>
    <definedName name="BVBVC" localSheetId="10">[27]!absc</definedName>
    <definedName name="BVBVC" localSheetId="11">[27]!absc</definedName>
    <definedName name="BVBVC" localSheetId="12">[27]!absc</definedName>
    <definedName name="BVBVC" localSheetId="13">[27]!absc</definedName>
    <definedName name="BVBVC" localSheetId="14">[27]!absc</definedName>
    <definedName name="BVBVC" localSheetId="15">[27]!absc</definedName>
    <definedName name="BVBVC" localSheetId="16">[27]!absc</definedName>
    <definedName name="BVBVC" localSheetId="17">[27]!absc</definedName>
    <definedName name="BVBVC" localSheetId="18">[27]!absc</definedName>
    <definedName name="BVBVC" localSheetId="19">[27]!absc</definedName>
    <definedName name="BVBVC" localSheetId="20">[27]!absc</definedName>
    <definedName name="BVBVC" localSheetId="21">[27]!absc</definedName>
    <definedName name="BVBVC" localSheetId="22">[27]!absc</definedName>
    <definedName name="BVBVC" localSheetId="23">[27]!absc</definedName>
    <definedName name="BVBVC" localSheetId="7">[27]!absc</definedName>
    <definedName name="BVBVC" localSheetId="4">[27]!absc</definedName>
    <definedName name="BVBVC" localSheetId="6">[27]!absc</definedName>
    <definedName name="BVBVC">[27]!absc</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hidden="1">{"via1",#N/A,TRUE,"general";"via2",#N/A,TRUE,"general";"via3",#N/A,TRUE,"general"}</definedName>
    <definedName name="bw" localSheetId="8">#REF!</definedName>
    <definedName name="bw" localSheetId="9">#REF!</definedName>
    <definedName name="bw" localSheetId="10">#REF!</definedName>
    <definedName name="bw" localSheetId="11">#REF!</definedName>
    <definedName name="bw" localSheetId="12">#REF!</definedName>
    <definedName name="bw" localSheetId="13">#REF!</definedName>
    <definedName name="bw" localSheetId="14">#REF!</definedName>
    <definedName name="bw" localSheetId="15">#REF!</definedName>
    <definedName name="bw" localSheetId="16">#REF!</definedName>
    <definedName name="bw" localSheetId="17">#REF!</definedName>
    <definedName name="bw" localSheetId="18">#REF!</definedName>
    <definedName name="bw" localSheetId="19">#REF!</definedName>
    <definedName name="bw" localSheetId="20">#REF!</definedName>
    <definedName name="bw" localSheetId="21">#REF!</definedName>
    <definedName name="bw" localSheetId="22">#REF!</definedName>
    <definedName name="bw" localSheetId="23">#REF!</definedName>
    <definedName name="bw">#REF!</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hidden="1">{"via1",#N/A,TRUE,"general";"via2",#N/A,TRUE,"general";"via3",#N/A,TRUE,"general"}</definedName>
    <definedName name="C_">#REF!</definedName>
    <definedName name="C_Apus" comment="Codigo Apus">'[33]1_Preliminares'!$A$26</definedName>
    <definedName name="CA">[17]Validaciones!#REF!</definedName>
    <definedName name="Calidad">#REF!</definedName>
    <definedName name="CAMD" localSheetId="8">[27]!absc</definedName>
    <definedName name="CAMD" localSheetId="10">[27]!absc</definedName>
    <definedName name="CAMD" localSheetId="11">[27]!absc</definedName>
    <definedName name="CAMD" localSheetId="12">[27]!absc</definedName>
    <definedName name="CAMD" localSheetId="13">[27]!absc</definedName>
    <definedName name="CAMD" localSheetId="14">[27]!absc</definedName>
    <definedName name="CAMD" localSheetId="15">[27]!absc</definedName>
    <definedName name="CAMD" localSheetId="16">[27]!absc</definedName>
    <definedName name="CAMD" localSheetId="17">[27]!absc</definedName>
    <definedName name="CAMD" localSheetId="18">[27]!absc</definedName>
    <definedName name="CAMD" localSheetId="19">[27]!absc</definedName>
    <definedName name="CAMD" localSheetId="20">[27]!absc</definedName>
    <definedName name="CAMD" localSheetId="21">[27]!absc</definedName>
    <definedName name="CAMD" localSheetId="22">[27]!absc</definedName>
    <definedName name="CAMD" localSheetId="23">[27]!absc</definedName>
    <definedName name="CAMD" localSheetId="7">[27]!absc</definedName>
    <definedName name="CAMD" localSheetId="4">[27]!absc</definedName>
    <definedName name="CAMD" localSheetId="6">[27]!absc</definedName>
    <definedName name="CAMD">[27]!absc</definedName>
    <definedName name="Campament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'[34]LISTA DE CANTIDADES'!$A$7:$X$1122</definedName>
    <definedName name="Cantidades">[17]Validaciones!#REF!</definedName>
    <definedName name="cap">#REF!</definedName>
    <definedName name="CAP_08">'[35]CAP 8'!$A$1:$Z$2500</definedName>
    <definedName name="Cap_11" localSheetId="8">#REF!</definedName>
    <definedName name="Cap_11" localSheetId="9">#REF!</definedName>
    <definedName name="Cap_11" localSheetId="10">#REF!</definedName>
    <definedName name="Cap_11" localSheetId="11">#REF!</definedName>
    <definedName name="Cap_11" localSheetId="12">#REF!</definedName>
    <definedName name="Cap_11" localSheetId="13">#REF!</definedName>
    <definedName name="Cap_11" localSheetId="14">#REF!</definedName>
    <definedName name="Cap_11" localSheetId="15">#REF!</definedName>
    <definedName name="Cap_11" localSheetId="16">#REF!</definedName>
    <definedName name="Cap_11" localSheetId="17">#REF!</definedName>
    <definedName name="Cap_11" localSheetId="18">#REF!</definedName>
    <definedName name="Cap_11" localSheetId="19">#REF!</definedName>
    <definedName name="Cap_11" localSheetId="20">#REF!</definedName>
    <definedName name="Cap_11" localSheetId="21">#REF!</definedName>
    <definedName name="Cap_11" localSheetId="22">#REF!</definedName>
    <definedName name="Cap_11" localSheetId="23">#REF!</definedName>
    <definedName name="Cap_11">#REF!</definedName>
    <definedName name="Cap_12" localSheetId="8">#REF!</definedName>
    <definedName name="Cap_12" localSheetId="9">#REF!</definedName>
    <definedName name="Cap_12" localSheetId="10">#REF!</definedName>
    <definedName name="Cap_12" localSheetId="11">#REF!</definedName>
    <definedName name="Cap_12" localSheetId="12">#REF!</definedName>
    <definedName name="Cap_12" localSheetId="13">#REF!</definedName>
    <definedName name="Cap_12" localSheetId="14">#REF!</definedName>
    <definedName name="Cap_12" localSheetId="15">#REF!</definedName>
    <definedName name="Cap_12" localSheetId="16">#REF!</definedName>
    <definedName name="Cap_12" localSheetId="17">#REF!</definedName>
    <definedName name="Cap_12" localSheetId="18">#REF!</definedName>
    <definedName name="Cap_12" localSheetId="19">#REF!</definedName>
    <definedName name="Cap_12" localSheetId="20">#REF!</definedName>
    <definedName name="Cap_12" localSheetId="21">#REF!</definedName>
    <definedName name="Cap_12" localSheetId="22">#REF!</definedName>
    <definedName name="Cap_12" localSheetId="23">#REF!</definedName>
    <definedName name="Cap_12">#REF!</definedName>
    <definedName name="Cap_13">'[36]Cap 13'!$A$1:$X$15864</definedName>
    <definedName name="CAP_17" localSheetId="8">#REF!</definedName>
    <definedName name="CAP_17" localSheetId="9">#REF!</definedName>
    <definedName name="CAP_17" localSheetId="10">#REF!</definedName>
    <definedName name="CAP_17" localSheetId="11">#REF!</definedName>
    <definedName name="CAP_17" localSheetId="12">#REF!</definedName>
    <definedName name="CAP_17" localSheetId="13">#REF!</definedName>
    <definedName name="CAP_17" localSheetId="14">#REF!</definedName>
    <definedName name="CAP_17" localSheetId="15">#REF!</definedName>
    <definedName name="CAP_17" localSheetId="16">#REF!</definedName>
    <definedName name="CAP_17" localSheetId="17">#REF!</definedName>
    <definedName name="CAP_17" localSheetId="18">#REF!</definedName>
    <definedName name="CAP_17" localSheetId="19">#REF!</definedName>
    <definedName name="CAP_17" localSheetId="20">#REF!</definedName>
    <definedName name="CAP_17" localSheetId="21">#REF!</definedName>
    <definedName name="CAP_17" localSheetId="22">#REF!</definedName>
    <definedName name="CAP_17" localSheetId="23">#REF!</definedName>
    <definedName name="CAP_17">#REF!</definedName>
    <definedName name="CAP_18" localSheetId="8">#REF!</definedName>
    <definedName name="CAP_18" localSheetId="9">#REF!</definedName>
    <definedName name="CAP_18" localSheetId="10">#REF!</definedName>
    <definedName name="CAP_18" localSheetId="11">#REF!</definedName>
    <definedName name="CAP_18" localSheetId="12">#REF!</definedName>
    <definedName name="CAP_18" localSheetId="13">#REF!</definedName>
    <definedName name="CAP_18" localSheetId="14">#REF!</definedName>
    <definedName name="CAP_18" localSheetId="15">#REF!</definedName>
    <definedName name="CAP_18" localSheetId="16">#REF!</definedName>
    <definedName name="CAP_18" localSheetId="17">#REF!</definedName>
    <definedName name="CAP_18" localSheetId="18">#REF!</definedName>
    <definedName name="CAP_18" localSheetId="19">#REF!</definedName>
    <definedName name="CAP_18" localSheetId="20">#REF!</definedName>
    <definedName name="CAP_18" localSheetId="21">#REF!</definedName>
    <definedName name="CAP_18" localSheetId="22">#REF!</definedName>
    <definedName name="CAP_18" localSheetId="23">#REF!</definedName>
    <definedName name="CAP_18">#REF!</definedName>
    <definedName name="cap_21" localSheetId="8">#REF!</definedName>
    <definedName name="cap_21" localSheetId="9">#REF!</definedName>
    <definedName name="cap_21" localSheetId="10">#REF!</definedName>
    <definedName name="cap_21" localSheetId="11">#REF!</definedName>
    <definedName name="cap_21" localSheetId="12">#REF!</definedName>
    <definedName name="cap_21" localSheetId="13">#REF!</definedName>
    <definedName name="cap_21" localSheetId="14">#REF!</definedName>
    <definedName name="cap_21" localSheetId="15">#REF!</definedName>
    <definedName name="cap_21" localSheetId="16">#REF!</definedName>
    <definedName name="cap_21" localSheetId="17">#REF!</definedName>
    <definedName name="cap_21" localSheetId="18">#REF!</definedName>
    <definedName name="cap_21" localSheetId="19">#REF!</definedName>
    <definedName name="cap_21" localSheetId="20">#REF!</definedName>
    <definedName name="cap_21" localSheetId="21">#REF!</definedName>
    <definedName name="cap_21" localSheetId="22">#REF!</definedName>
    <definedName name="cap_21" localSheetId="23">#REF!</definedName>
    <definedName name="cap_21">#REF!</definedName>
    <definedName name="cap_23" localSheetId="8">#REF!</definedName>
    <definedName name="cap_23" localSheetId="9">#REF!</definedName>
    <definedName name="cap_23" localSheetId="10">#REF!</definedName>
    <definedName name="cap_23" localSheetId="11">#REF!</definedName>
    <definedName name="cap_23" localSheetId="12">#REF!</definedName>
    <definedName name="cap_23" localSheetId="13">#REF!</definedName>
    <definedName name="cap_23" localSheetId="14">#REF!</definedName>
    <definedName name="cap_23" localSheetId="15">#REF!</definedName>
    <definedName name="cap_23" localSheetId="16">#REF!</definedName>
    <definedName name="cap_23" localSheetId="17">#REF!</definedName>
    <definedName name="cap_23" localSheetId="18">#REF!</definedName>
    <definedName name="cap_23" localSheetId="19">#REF!</definedName>
    <definedName name="cap_23" localSheetId="20">#REF!</definedName>
    <definedName name="cap_23" localSheetId="21">#REF!</definedName>
    <definedName name="cap_23" localSheetId="22">#REF!</definedName>
    <definedName name="cap_23" localSheetId="23">#REF!</definedName>
    <definedName name="cap_23">#REF!</definedName>
    <definedName name="CAP_567">'[37]Cap5-6-7'!$A$1:$X$10241</definedName>
    <definedName name="CAP1_2">'[37]Cap1-2'!$A$1:$W$9899</definedName>
    <definedName name="CAP3_4">'[37]Cap3-4'!$A$1:$W$10524</definedName>
    <definedName name="cap8_9_10">[37]Cap8!$A$1:$X$8401</definedName>
    <definedName name="Capi_13">'[36]Cap 13'!$A$1:$X$15864</definedName>
    <definedName name="Capi_21" localSheetId="8">#REF!</definedName>
    <definedName name="Capi_21" localSheetId="9">#REF!</definedName>
    <definedName name="Capi_21" localSheetId="10">#REF!</definedName>
    <definedName name="Capi_21" localSheetId="11">#REF!</definedName>
    <definedName name="Capi_21" localSheetId="12">#REF!</definedName>
    <definedName name="Capi_21" localSheetId="13">#REF!</definedName>
    <definedName name="Capi_21" localSheetId="14">#REF!</definedName>
    <definedName name="Capi_21" localSheetId="15">#REF!</definedName>
    <definedName name="Capi_21" localSheetId="16">#REF!</definedName>
    <definedName name="Capi_21" localSheetId="17">#REF!</definedName>
    <definedName name="Capi_21" localSheetId="18">#REF!</definedName>
    <definedName name="Capi_21" localSheetId="19">#REF!</definedName>
    <definedName name="Capi_21" localSheetId="20">#REF!</definedName>
    <definedName name="Capi_21" localSheetId="21">#REF!</definedName>
    <definedName name="Capi_21" localSheetId="22">#REF!</definedName>
    <definedName name="Capi_21" localSheetId="23">#REF!</definedName>
    <definedName name="Capi_2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O01" localSheetId="8">#REF!</definedName>
    <definedName name="CARGO01" localSheetId="9">#REF!</definedName>
    <definedName name="CARGO01" localSheetId="10">#REF!</definedName>
    <definedName name="CARGO01" localSheetId="11">#REF!</definedName>
    <definedName name="CARGO01" localSheetId="12">#REF!</definedName>
    <definedName name="CARGO01" localSheetId="13">#REF!</definedName>
    <definedName name="CARGO01" localSheetId="14">#REF!</definedName>
    <definedName name="CARGO01" localSheetId="15">#REF!</definedName>
    <definedName name="CARGO01" localSheetId="16">#REF!</definedName>
    <definedName name="CARGO01" localSheetId="17">#REF!</definedName>
    <definedName name="CARGO01" localSheetId="18">#REF!</definedName>
    <definedName name="CARGO01" localSheetId="19">#REF!</definedName>
    <definedName name="CARGO01" localSheetId="20">#REF!</definedName>
    <definedName name="CARGO01" localSheetId="21">#REF!</definedName>
    <definedName name="CARGO01" localSheetId="22">#REF!</definedName>
    <definedName name="CARGO01" localSheetId="23">#REF!</definedName>
    <definedName name="CARGO01">#REF!</definedName>
    <definedName name="CARGO02" localSheetId="8">#REF!</definedName>
    <definedName name="CARGO02" localSheetId="9">#REF!</definedName>
    <definedName name="CARGO02" localSheetId="10">#REF!</definedName>
    <definedName name="CARGO02" localSheetId="11">#REF!</definedName>
    <definedName name="CARGO02" localSheetId="12">#REF!</definedName>
    <definedName name="CARGO02" localSheetId="13">#REF!</definedName>
    <definedName name="CARGO02" localSheetId="14">#REF!</definedName>
    <definedName name="CARGO02" localSheetId="15">#REF!</definedName>
    <definedName name="CARGO02" localSheetId="16">#REF!</definedName>
    <definedName name="CARGO02" localSheetId="17">#REF!</definedName>
    <definedName name="CARGO02" localSheetId="18">#REF!</definedName>
    <definedName name="CARGO02" localSheetId="19">#REF!</definedName>
    <definedName name="CARGO02" localSheetId="20">#REF!</definedName>
    <definedName name="CARGO02" localSheetId="21">#REF!</definedName>
    <definedName name="CARGO02" localSheetId="22">#REF!</definedName>
    <definedName name="CARGO02" localSheetId="23">#REF!</definedName>
    <definedName name="CARGO02">#REF!</definedName>
    <definedName name="CARGO03" localSheetId="8">#REF!</definedName>
    <definedName name="CARGO03" localSheetId="9">#REF!</definedName>
    <definedName name="CARGO03" localSheetId="10">#REF!</definedName>
    <definedName name="CARGO03" localSheetId="11">#REF!</definedName>
    <definedName name="CARGO03" localSheetId="12">#REF!</definedName>
    <definedName name="CARGO03" localSheetId="13">#REF!</definedName>
    <definedName name="CARGO03" localSheetId="14">#REF!</definedName>
    <definedName name="CARGO03" localSheetId="15">#REF!</definedName>
    <definedName name="CARGO03" localSheetId="16">#REF!</definedName>
    <definedName name="CARGO03" localSheetId="17">#REF!</definedName>
    <definedName name="CARGO03" localSheetId="18">#REF!</definedName>
    <definedName name="CARGO03" localSheetId="19">#REF!</definedName>
    <definedName name="CARGO03" localSheetId="20">#REF!</definedName>
    <definedName name="CARGO03" localSheetId="21">#REF!</definedName>
    <definedName name="CARGO03" localSheetId="22">#REF!</definedName>
    <definedName name="CARGO03" localSheetId="23">#REF!</definedName>
    <definedName name="CARGO03">#REF!</definedName>
    <definedName name="CARGO1" localSheetId="8">#REF!</definedName>
    <definedName name="CARGO1" localSheetId="9">#REF!</definedName>
    <definedName name="CARGO1" localSheetId="10">#REF!</definedName>
    <definedName name="CARGO1" localSheetId="11">#REF!</definedName>
    <definedName name="CARGO1" localSheetId="12">#REF!</definedName>
    <definedName name="CARGO1" localSheetId="13">#REF!</definedName>
    <definedName name="CARGO1" localSheetId="14">#REF!</definedName>
    <definedName name="CARGO1" localSheetId="15">#REF!</definedName>
    <definedName name="CARGO1" localSheetId="16">#REF!</definedName>
    <definedName name="CARGO1" localSheetId="17">#REF!</definedName>
    <definedName name="CARGO1" localSheetId="18">#REF!</definedName>
    <definedName name="CARGO1" localSheetId="19">#REF!</definedName>
    <definedName name="CARGO1" localSheetId="20">#REF!</definedName>
    <definedName name="CARGO1" localSheetId="21">#REF!</definedName>
    <definedName name="CARGO1" localSheetId="22">#REF!</definedName>
    <definedName name="CARGO1" localSheetId="23">#REF!</definedName>
    <definedName name="CARGO1">#REF!</definedName>
    <definedName name="CARGO2" localSheetId="8">#REF!</definedName>
    <definedName name="CARGO2" localSheetId="9">#REF!</definedName>
    <definedName name="CARGO2" localSheetId="10">#REF!</definedName>
    <definedName name="CARGO2" localSheetId="11">#REF!</definedName>
    <definedName name="CARGO2" localSheetId="12">#REF!</definedName>
    <definedName name="CARGO2" localSheetId="13">#REF!</definedName>
    <definedName name="CARGO2" localSheetId="14">#REF!</definedName>
    <definedName name="CARGO2" localSheetId="15">#REF!</definedName>
    <definedName name="CARGO2" localSheetId="16">#REF!</definedName>
    <definedName name="CARGO2" localSheetId="17">#REF!</definedName>
    <definedName name="CARGO2" localSheetId="18">#REF!</definedName>
    <definedName name="CARGO2" localSheetId="19">#REF!</definedName>
    <definedName name="CARGO2" localSheetId="20">#REF!</definedName>
    <definedName name="CARGO2" localSheetId="21">#REF!</definedName>
    <definedName name="CARGO2" localSheetId="22">#REF!</definedName>
    <definedName name="CARGO2" localSheetId="23">#REF!</definedName>
    <definedName name="CARGO2">#REF!</definedName>
    <definedName name="CARGO3" localSheetId="8">#REF!</definedName>
    <definedName name="CARGO3" localSheetId="9">#REF!</definedName>
    <definedName name="CARGO3" localSheetId="10">#REF!</definedName>
    <definedName name="CARGO3" localSheetId="11">#REF!</definedName>
    <definedName name="CARGO3" localSheetId="12">#REF!</definedName>
    <definedName name="CARGO3" localSheetId="13">#REF!</definedName>
    <definedName name="CARGO3" localSheetId="14">#REF!</definedName>
    <definedName name="CARGO3" localSheetId="15">#REF!</definedName>
    <definedName name="CARGO3" localSheetId="16">#REF!</definedName>
    <definedName name="CARGO3" localSheetId="17">#REF!</definedName>
    <definedName name="CARGO3" localSheetId="18">#REF!</definedName>
    <definedName name="CARGO3" localSheetId="19">#REF!</definedName>
    <definedName name="CARGO3" localSheetId="20">#REF!</definedName>
    <definedName name="CARGO3" localSheetId="21">#REF!</definedName>
    <definedName name="CARGO3" localSheetId="22">#REF!</definedName>
    <definedName name="CARGO3" localSheetId="23">#REF!</definedName>
    <definedName name="CARGO3">#REF!</definedName>
    <definedName name="CARGOS">[17]Validaciones!$AS$3:$AS$7</definedName>
    <definedName name="CARLOS" localSheetId="8">DATE(YEAR('APU 001'!Loan_Start),MONTH('APU 001'!Loan_Start)+Payment_Number,DAY('APU 001'!Loan_Start))</definedName>
    <definedName name="CARLOS" localSheetId="9">DATE(YEAR('APU 002'!Loan_Start),MONTH('APU 002'!Loan_Start)+Payment_Number,DAY('APU 002'!Loan_Start))</definedName>
    <definedName name="CARLOS" localSheetId="10">DATE(YEAR('APU 003'!Loan_Start),MONTH('APU 003'!Loan_Start)+Payment_Number,DAY('APU 003'!Loan_Start))</definedName>
    <definedName name="CARLOS" localSheetId="11">DATE(YEAR('APU 004'!Loan_Start),MONTH('APU 004'!Loan_Start)+Payment_Number,DAY('APU 004'!Loan_Start))</definedName>
    <definedName name="CARLOS" localSheetId="12">DATE(YEAR('APU 005'!Loan_Start),MONTH('APU 005'!Loan_Start)+Payment_Number,DAY('APU 005'!Loan_Start))</definedName>
    <definedName name="CARLOS" localSheetId="13">DATE(YEAR('APU 006'!Loan_Start),MONTH('APU 006'!Loan_Start)+Payment_Number,DAY('APU 006'!Loan_Start))</definedName>
    <definedName name="CARLOS" localSheetId="14">DATE(YEAR('APU 007'!Loan_Start),MONTH('APU 007'!Loan_Start)+Payment_Number,DAY('APU 007'!Loan_Start))</definedName>
    <definedName name="CARLOS" localSheetId="15">DATE(YEAR('APU 008'!Loan_Start),MONTH('APU 008'!Loan_Start)+Payment_Number,DAY('APU 008'!Loan_Start))</definedName>
    <definedName name="CARLOS" localSheetId="16">DATE(YEAR('APU 009'!Loan_Start),MONTH('APU 009'!Loan_Start)+Payment_Number,DAY('APU 009'!Loan_Start))</definedName>
    <definedName name="CARLOS" localSheetId="17">DATE(YEAR('APU 010'!Loan_Start),MONTH('APU 010'!Loan_Start)+Payment_Number,DAY('APU 010'!Loan_Start))</definedName>
    <definedName name="CARLOS" localSheetId="18">DATE(YEAR('APU 011'!Loan_Start),MONTH('APU 011'!Loan_Start)+Payment_Number,DAY('APU 011'!Loan_Start))</definedName>
    <definedName name="CARLOS" localSheetId="19">DATE(YEAR('APU 012'!Loan_Start),MONTH('APU 012'!Loan_Start)+Payment_Number,DAY('APU 012'!Loan_Start))</definedName>
    <definedName name="CARLOS" localSheetId="20">DATE(YEAR('APU 014'!Loan_Start),MONTH('APU 014'!Loan_Start)+Payment_Number,DAY('APU 014'!Loan_Start))</definedName>
    <definedName name="CARLOS" localSheetId="21">DATE(YEAR('APU 015'!Loan_Start),MONTH('APU 015'!Loan_Start)+Payment_Number,DAY('APU 015'!Loan_Start))</definedName>
    <definedName name="CARLOS" localSheetId="22">DATE(YEAR('APU 016'!Loan_Start),MONTH('APU 016'!Loan_Start)+Payment_Number,DAY('APU 016'!Loan_Start))</definedName>
    <definedName name="CARLOS" localSheetId="23">DATE(YEAR('APU 017'!Loan_Start),MONTH('APU 017'!Loan_Start)+Payment_Number,DAY('APU 017'!Loan_Start))</definedName>
    <definedName name="CARLOS" localSheetId="7">DATE(YEAR([0]!Loan_Start),MONTH([0]!Loan_Start)+Payment_Number,DAY([0]!Loan_Start))</definedName>
    <definedName name="CARLOS" localSheetId="4">DATE(YEAR([0]!Loan_Start),MONTH([0]!Loan_Start)+Payment_Number,DAY([0]!Loan_Start))</definedName>
    <definedName name="CARLOS" localSheetId="6">DATE(YEAR([0]!Loan_Start),MONTH([0]!Loan_Start)+Payment_Number,DAY([0]!Loan_Start))</definedName>
    <definedName name="CARLOS">DATE(YEAR(Loan_Start),MONTH(Loan_Start)+Payment_Number,DAY(Loan_Start))</definedName>
    <definedName name="CAROL">'[21]precios-básicos2002'!$C$12:$C$56</definedName>
    <definedName name="carol1">'[22]precios-básicos2002'!$C$12:$C$56</definedName>
    <definedName name="CARRETERAS">[21]DATOS!$A$9</definedName>
    <definedName name="casa">[17]Validaciones!#REF!</definedName>
    <definedName name="casas">[38]Viviendas!$A$1</definedName>
    <definedName name="CASCASCACAA">'[9]1'!#REF!</definedName>
    <definedName name="casda">[17]Validaciones!#REF!</definedName>
    <definedName name="case">[17]Validaciones!#REF!</definedName>
    <definedName name="CASR">[17]Validaciones!#REF!</definedName>
    <definedName name="causa" localSheetId="8">#REF!</definedName>
    <definedName name="causa" localSheetId="9">#REF!</definedName>
    <definedName name="causa" localSheetId="10">#REF!</definedName>
    <definedName name="causa" localSheetId="11">#REF!</definedName>
    <definedName name="causa" localSheetId="12">#REF!</definedName>
    <definedName name="causa" localSheetId="13">#REF!</definedName>
    <definedName name="causa" localSheetId="14">#REF!</definedName>
    <definedName name="causa" localSheetId="15">#REF!</definedName>
    <definedName name="causa" localSheetId="16">#REF!</definedName>
    <definedName name="causa" localSheetId="17">#REF!</definedName>
    <definedName name="causa" localSheetId="18">#REF!</definedName>
    <definedName name="causa" localSheetId="19">#REF!</definedName>
    <definedName name="causa" localSheetId="20">#REF!</definedName>
    <definedName name="causa" localSheetId="21">#REF!</definedName>
    <definedName name="causa" localSheetId="22">#REF!</definedName>
    <definedName name="causa" localSheetId="23">#REF!</definedName>
    <definedName name="causa">#REF!</definedName>
    <definedName name="cc" localSheetId="8">#REF!</definedName>
    <definedName name="cc" localSheetId="9">#REF!</definedName>
    <definedName name="cc" localSheetId="10">#REF!</definedName>
    <definedName name="cc" localSheetId="11">#REF!</definedName>
    <definedName name="cc" localSheetId="12">#REF!</definedName>
    <definedName name="cc" localSheetId="13">#REF!</definedName>
    <definedName name="cc" localSheetId="14">#REF!</definedName>
    <definedName name="cc" localSheetId="15">#REF!</definedName>
    <definedName name="cc" localSheetId="16">#REF!</definedName>
    <definedName name="cc" localSheetId="17">#REF!</definedName>
    <definedName name="cc" localSheetId="18">#REF!</definedName>
    <definedName name="cc" localSheetId="19">#REF!</definedName>
    <definedName name="cc" localSheetId="20">#REF!</definedName>
    <definedName name="cc" localSheetId="21">#REF!</definedName>
    <definedName name="cc" localSheetId="22">#REF!</definedName>
    <definedName name="cc" localSheetId="23">#REF!</definedName>
    <definedName name="cc">#REF!</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hidden="1">{"TAB1",#N/A,TRUE,"GENERAL";"TAB2",#N/A,TRUE,"GENERAL";"TAB3",#N/A,TRUE,"GENERAL";"TAB4",#N/A,TRUE,"GENERAL";"TAB5",#N/A,TRUE,"GENERAL"}</definedName>
    <definedName name="CCCCCC" localSheetId="8">[27]!absc</definedName>
    <definedName name="CCCCCC" localSheetId="10">[27]!absc</definedName>
    <definedName name="CCCCCC" localSheetId="11">[27]!absc</definedName>
    <definedName name="CCCCCC" localSheetId="12">[27]!absc</definedName>
    <definedName name="CCCCCC" localSheetId="13">[27]!absc</definedName>
    <definedName name="CCCCCC" localSheetId="14">[27]!absc</definedName>
    <definedName name="CCCCCC" localSheetId="15">[27]!absc</definedName>
    <definedName name="CCCCCC" localSheetId="16">[27]!absc</definedName>
    <definedName name="CCCCCC" localSheetId="17">[27]!absc</definedName>
    <definedName name="CCCCCC" localSheetId="18">[27]!absc</definedName>
    <definedName name="CCCCCC" localSheetId="19">[27]!absc</definedName>
    <definedName name="CCCCCC" localSheetId="20">[27]!absc</definedName>
    <definedName name="CCCCCC" localSheetId="21">[27]!absc</definedName>
    <definedName name="CCCCCC" localSheetId="22">[27]!absc</definedName>
    <definedName name="CCCCCC" localSheetId="23">[27]!absc</definedName>
    <definedName name="CCCCCC" localSheetId="7">[27]!absc</definedName>
    <definedName name="CCCCCC" localSheetId="4">[27]!absc</definedName>
    <definedName name="CCCCCC" localSheetId="6">[27]!absc</definedName>
    <definedName name="CCCCCC">[27]!absc</definedName>
    <definedName name="cd" localSheetId="8">#REF!</definedName>
    <definedName name="cd" localSheetId="9">#REF!</definedName>
    <definedName name="cd" localSheetId="10">#REF!</definedName>
    <definedName name="cd" localSheetId="11">#REF!</definedName>
    <definedName name="cd" localSheetId="12">#REF!</definedName>
    <definedName name="cd" localSheetId="13">#REF!</definedName>
    <definedName name="cd" localSheetId="14">#REF!</definedName>
    <definedName name="cd" localSheetId="15">#REF!</definedName>
    <definedName name="cd" localSheetId="16">#REF!</definedName>
    <definedName name="cd" localSheetId="17">#REF!</definedName>
    <definedName name="cd" localSheetId="18">#REF!</definedName>
    <definedName name="cd" localSheetId="19">#REF!</definedName>
    <definedName name="cd" localSheetId="20">#REF!</definedName>
    <definedName name="cd" localSheetId="21">#REF!</definedName>
    <definedName name="cd" localSheetId="22">#REF!</definedName>
    <definedName name="cd" localSheetId="23">#REF!</definedName>
    <definedName name="cd">#REF!</definedName>
    <definedName name="CdadCalidad">#REF!</definedName>
    <definedName name="CdadCalidades">#REF!</definedName>
    <definedName name="cdadmi" localSheetId="8">#REF!</definedName>
    <definedName name="cdadmi" localSheetId="9">#REF!</definedName>
    <definedName name="cdadmi" localSheetId="10">#REF!</definedName>
    <definedName name="cdadmi" localSheetId="11">#REF!</definedName>
    <definedName name="cdadmi" localSheetId="12">#REF!</definedName>
    <definedName name="cdadmi" localSheetId="13">#REF!</definedName>
    <definedName name="cdadmi" localSheetId="14">#REF!</definedName>
    <definedName name="cdadmi" localSheetId="15">#REF!</definedName>
    <definedName name="cdadmi" localSheetId="16">#REF!</definedName>
    <definedName name="cdadmi" localSheetId="17">#REF!</definedName>
    <definedName name="cdadmi" localSheetId="18">#REF!</definedName>
    <definedName name="cdadmi" localSheetId="19">#REF!</definedName>
    <definedName name="cdadmi" localSheetId="20">#REF!</definedName>
    <definedName name="cdadmi" localSheetId="21">#REF!</definedName>
    <definedName name="cdadmi" localSheetId="22">#REF!</definedName>
    <definedName name="cdadmi" localSheetId="23">#REF!</definedName>
    <definedName name="cdadmi">#REF!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hidden="1">{"via1",#N/A,TRUE,"general";"via2",#N/A,TRUE,"general";"via3",#N/A,TRUE,"general"}</definedName>
    <definedName name="CDctrl">[28]CDItem!$G$8</definedName>
    <definedName name="cdimpre" localSheetId="8">#REF!</definedName>
    <definedName name="cdimpre" localSheetId="9">#REF!</definedName>
    <definedName name="cdimpre" localSheetId="10">#REF!</definedName>
    <definedName name="cdimpre" localSheetId="11">#REF!</definedName>
    <definedName name="cdimpre" localSheetId="12">#REF!</definedName>
    <definedName name="cdimpre" localSheetId="13">#REF!</definedName>
    <definedName name="cdimpre" localSheetId="14">#REF!</definedName>
    <definedName name="cdimpre" localSheetId="15">#REF!</definedName>
    <definedName name="cdimpre" localSheetId="16">#REF!</definedName>
    <definedName name="cdimpre" localSheetId="17">#REF!</definedName>
    <definedName name="cdimpre" localSheetId="18">#REF!</definedName>
    <definedName name="cdimpre" localSheetId="19">#REF!</definedName>
    <definedName name="cdimpre" localSheetId="20">#REF!</definedName>
    <definedName name="cdimpre" localSheetId="21">#REF!</definedName>
    <definedName name="cdimpre" localSheetId="22">#REF!</definedName>
    <definedName name="cdimpre" localSheetId="23">#REF!</definedName>
    <definedName name="cdimpre">#REF!</definedName>
    <definedName name="CDIRECTO" localSheetId="8">#REF!</definedName>
    <definedName name="CDIRECTO" localSheetId="9">#REF!</definedName>
    <definedName name="CDIRECTO" localSheetId="10">#REF!</definedName>
    <definedName name="CDIRECTO" localSheetId="11">#REF!</definedName>
    <definedName name="CDIRECTO" localSheetId="12">#REF!</definedName>
    <definedName name="CDIRECTO" localSheetId="13">#REF!</definedName>
    <definedName name="CDIRECTO" localSheetId="14">#REF!</definedName>
    <definedName name="CDIRECTO" localSheetId="15">#REF!</definedName>
    <definedName name="CDIRECTO" localSheetId="16">#REF!</definedName>
    <definedName name="CDIRECTO" localSheetId="17">#REF!</definedName>
    <definedName name="CDIRECTO" localSheetId="18">#REF!</definedName>
    <definedName name="CDIRECTO" localSheetId="19">#REF!</definedName>
    <definedName name="CDIRECTO" localSheetId="20">#REF!</definedName>
    <definedName name="CDIRECTO" localSheetId="21">#REF!</definedName>
    <definedName name="CDIRECTO" localSheetId="22">#REF!</definedName>
    <definedName name="CDIRECTO" localSheetId="23">#REF!</definedName>
    <definedName name="CDIRECTO">#REF!</definedName>
    <definedName name="cdiva" localSheetId="8">#REF!</definedName>
    <definedName name="cdiva" localSheetId="9">#REF!</definedName>
    <definedName name="cdiva" localSheetId="10">#REF!</definedName>
    <definedName name="cdiva" localSheetId="11">#REF!</definedName>
    <definedName name="cdiva" localSheetId="12">#REF!</definedName>
    <definedName name="cdiva" localSheetId="13">#REF!</definedName>
    <definedName name="cdiva" localSheetId="14">#REF!</definedName>
    <definedName name="cdiva" localSheetId="15">#REF!</definedName>
    <definedName name="cdiva" localSheetId="16">#REF!</definedName>
    <definedName name="cdiva" localSheetId="17">#REF!</definedName>
    <definedName name="cdiva" localSheetId="18">#REF!</definedName>
    <definedName name="cdiva" localSheetId="19">#REF!</definedName>
    <definedName name="cdiva" localSheetId="20">#REF!</definedName>
    <definedName name="cdiva" localSheetId="21">#REF!</definedName>
    <definedName name="cdiva" localSheetId="22">#REF!</definedName>
    <definedName name="cdiva" localSheetId="23">#REF!</definedName>
    <definedName name="cdiva">#REF!</definedName>
    <definedName name="cdmanobra" localSheetId="8">#REF!</definedName>
    <definedName name="cdmanobra" localSheetId="9">#REF!</definedName>
    <definedName name="cdmanobra" localSheetId="10">#REF!</definedName>
    <definedName name="cdmanobra" localSheetId="11">#REF!</definedName>
    <definedName name="cdmanobra" localSheetId="12">#REF!</definedName>
    <definedName name="cdmanobra" localSheetId="13">#REF!</definedName>
    <definedName name="cdmanobra" localSheetId="14">#REF!</definedName>
    <definedName name="cdmanobra" localSheetId="15">#REF!</definedName>
    <definedName name="cdmanobra" localSheetId="16">#REF!</definedName>
    <definedName name="cdmanobra" localSheetId="17">#REF!</definedName>
    <definedName name="cdmanobra" localSheetId="18">#REF!</definedName>
    <definedName name="cdmanobra" localSheetId="19">#REF!</definedName>
    <definedName name="cdmanobra" localSheetId="20">#REF!</definedName>
    <definedName name="cdmanobra" localSheetId="21">#REF!</definedName>
    <definedName name="cdmanobra" localSheetId="22">#REF!</definedName>
    <definedName name="cdmanobra" localSheetId="23">#REF!</definedName>
    <definedName name="cdmanobra">#REF!</definedName>
    <definedName name="cdmat" localSheetId="8">#REF!</definedName>
    <definedName name="cdmat" localSheetId="9">#REF!</definedName>
    <definedName name="cdmat" localSheetId="10">#REF!</definedName>
    <definedName name="cdmat" localSheetId="11">#REF!</definedName>
    <definedName name="cdmat" localSheetId="12">#REF!</definedName>
    <definedName name="cdmat" localSheetId="13">#REF!</definedName>
    <definedName name="cdmat" localSheetId="14">#REF!</definedName>
    <definedName name="cdmat" localSheetId="15">#REF!</definedName>
    <definedName name="cdmat" localSheetId="16">#REF!</definedName>
    <definedName name="cdmat" localSheetId="17">#REF!</definedName>
    <definedName name="cdmat" localSheetId="18">#REF!</definedName>
    <definedName name="cdmat" localSheetId="19">#REF!</definedName>
    <definedName name="cdmat" localSheetId="20">#REF!</definedName>
    <definedName name="cdmat" localSheetId="21">#REF!</definedName>
    <definedName name="cdmat" localSheetId="22">#REF!</definedName>
    <definedName name="cdmat" localSheetId="23">#REF!</definedName>
    <definedName name="cdmat">#REF!</definedName>
    <definedName name="CDS_V_INDICES_CIRCUITO_CAUSA">#REF!</definedName>
    <definedName name="cduti" localSheetId="8">#REF!</definedName>
    <definedName name="cduti" localSheetId="9">#REF!</definedName>
    <definedName name="cduti" localSheetId="10">#REF!</definedName>
    <definedName name="cduti" localSheetId="11">#REF!</definedName>
    <definedName name="cduti" localSheetId="12">#REF!</definedName>
    <definedName name="cduti" localSheetId="13">#REF!</definedName>
    <definedName name="cduti" localSheetId="14">#REF!</definedName>
    <definedName name="cduti" localSheetId="15">#REF!</definedName>
    <definedName name="cduti" localSheetId="16">#REF!</definedName>
    <definedName name="cduti" localSheetId="17">#REF!</definedName>
    <definedName name="cduti" localSheetId="18">#REF!</definedName>
    <definedName name="cduti" localSheetId="19">#REF!</definedName>
    <definedName name="cduti" localSheetId="20">#REF!</definedName>
    <definedName name="cduti" localSheetId="21">#REF!</definedName>
    <definedName name="cduti" localSheetId="22">#REF!</definedName>
    <definedName name="cduti" localSheetId="23">#REF!</definedName>
    <definedName name="cduti">#REF!</definedName>
    <definedName name="CE" localSheetId="8">[14]!absc</definedName>
    <definedName name="CE" localSheetId="10">[14]!absc</definedName>
    <definedName name="CE" localSheetId="11">[14]!absc</definedName>
    <definedName name="CE" localSheetId="12">[14]!absc</definedName>
    <definedName name="CE" localSheetId="13">[14]!absc</definedName>
    <definedName name="CE" localSheetId="14">[14]!absc</definedName>
    <definedName name="CE" localSheetId="15">[14]!absc</definedName>
    <definedName name="CE" localSheetId="16">[14]!absc</definedName>
    <definedName name="CE" localSheetId="17">[14]!absc</definedName>
    <definedName name="CE" localSheetId="18">[14]!absc</definedName>
    <definedName name="CE" localSheetId="19">[14]!absc</definedName>
    <definedName name="CE" localSheetId="20">[14]!absc</definedName>
    <definedName name="CE" localSheetId="21">[14]!absc</definedName>
    <definedName name="CE" localSheetId="22">[14]!absc</definedName>
    <definedName name="CE" localSheetId="23">[14]!absc</definedName>
    <definedName name="CE" localSheetId="7">[14]!absc</definedName>
    <definedName name="CE" localSheetId="4">[14]!absc</definedName>
    <definedName name="CE" localSheetId="6">[14]!absc</definedName>
    <definedName name="CE">[14]!absc</definedName>
    <definedName name="CEDULA">'[39]Datos Generales'!$C$5</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hidden="1">{"TAB1",#N/A,TRUE,"GENERAL";"TAB2",#N/A,TRUE,"GENERAL";"TAB3",#N/A,TRUE,"GENERAL";"TAB4",#N/A,TRUE,"GENERAL";"TAB5",#N/A,TRUE,"GENERAL"}</definedName>
    <definedName name="cemento">600</definedName>
    <definedName name="CENTRAL" localSheetId="8">#REF!</definedName>
    <definedName name="CENTRAL" localSheetId="9">#REF!</definedName>
    <definedName name="CENTRAL" localSheetId="10">#REF!</definedName>
    <definedName name="CENTRAL" localSheetId="11">#REF!</definedName>
    <definedName name="CENTRAL" localSheetId="12">#REF!</definedName>
    <definedName name="CENTRAL" localSheetId="13">#REF!</definedName>
    <definedName name="CENTRAL" localSheetId="14">#REF!</definedName>
    <definedName name="CENTRAL" localSheetId="15">#REF!</definedName>
    <definedName name="CENTRAL" localSheetId="16">#REF!</definedName>
    <definedName name="CENTRAL" localSheetId="17">#REF!</definedName>
    <definedName name="CENTRAL" localSheetId="18">#REF!</definedName>
    <definedName name="CENTRAL" localSheetId="19">#REF!</definedName>
    <definedName name="CENTRAL" localSheetId="20">#REF!</definedName>
    <definedName name="CENTRAL" localSheetId="21">#REF!</definedName>
    <definedName name="CENTRAL" localSheetId="22">#REF!</definedName>
    <definedName name="CENTRAL" localSheetId="23">#REF!</definedName>
    <definedName name="CENTRAL">#REF!</definedName>
    <definedName name="CF" hidden="1">#REF!</definedName>
    <definedName name="CHECK">IF(AND('[40]Ppto completo'!$D1='[40]Ppto completo'!$D1,'[40]Ppto completo'!$E1='[40]Ppto completo'!$E1,'[40]Ppto completo'!$F1='[40]Ppto completo'!$F1),"ok","ojo")</definedName>
    <definedName name="CICLOPEO" localSheetId="8">#REF!</definedName>
    <definedName name="CICLOPEO" localSheetId="9">#REF!</definedName>
    <definedName name="CICLOPEO" localSheetId="10">#REF!</definedName>
    <definedName name="CICLOPEO" localSheetId="11">#REF!</definedName>
    <definedName name="CICLOPEO" localSheetId="12">#REF!</definedName>
    <definedName name="CICLOPEO" localSheetId="13">#REF!</definedName>
    <definedName name="CICLOPEO" localSheetId="14">#REF!</definedName>
    <definedName name="CICLOPEO" localSheetId="15">#REF!</definedName>
    <definedName name="CICLOPEO" localSheetId="16">#REF!</definedName>
    <definedName name="CICLOPEO" localSheetId="17">#REF!</definedName>
    <definedName name="CICLOPEO" localSheetId="18">#REF!</definedName>
    <definedName name="CICLOPEO" localSheetId="19">#REF!</definedName>
    <definedName name="CICLOPEO" localSheetId="20">#REF!</definedName>
    <definedName name="CICLOPEO" localSheetId="21">#REF!</definedName>
    <definedName name="CICLOPEO" localSheetId="22">#REF!</definedName>
    <definedName name="CICLOPEO" localSheetId="23">#REF!</definedName>
    <definedName name="CICLOPEO">#REF!</definedName>
    <definedName name="CILINDRO">#REF!</definedName>
    <definedName name="cinta" localSheetId="8">#REF!</definedName>
    <definedName name="cinta" localSheetId="9">#REF!</definedName>
    <definedName name="cinta" localSheetId="10">#REF!</definedName>
    <definedName name="cinta" localSheetId="11">#REF!</definedName>
    <definedName name="cinta" localSheetId="12">#REF!</definedName>
    <definedName name="cinta" localSheetId="13">#REF!</definedName>
    <definedName name="cinta" localSheetId="14">#REF!</definedName>
    <definedName name="cinta" localSheetId="15">#REF!</definedName>
    <definedName name="cinta" localSheetId="16">#REF!</definedName>
    <definedName name="cinta" localSheetId="17">#REF!</definedName>
    <definedName name="cinta" localSheetId="18">#REF!</definedName>
    <definedName name="cinta" localSheetId="19">#REF!</definedName>
    <definedName name="cinta" localSheetId="20">#REF!</definedName>
    <definedName name="cinta" localSheetId="21">#REF!</definedName>
    <definedName name="cinta" localSheetId="22">#REF!</definedName>
    <definedName name="cinta" localSheetId="23">#REF!</definedName>
    <definedName name="cinta">#REF!</definedName>
    <definedName name="cintapvc" localSheetId="8">#REF!</definedName>
    <definedName name="cintapvc" localSheetId="9">#REF!</definedName>
    <definedName name="cintapvc" localSheetId="10">#REF!</definedName>
    <definedName name="cintapvc" localSheetId="11">#REF!</definedName>
    <definedName name="cintapvc" localSheetId="12">#REF!</definedName>
    <definedName name="cintapvc" localSheetId="13">#REF!</definedName>
    <definedName name="cintapvc" localSheetId="14">#REF!</definedName>
    <definedName name="cintapvc" localSheetId="15">#REF!</definedName>
    <definedName name="cintapvc" localSheetId="16">#REF!</definedName>
    <definedName name="cintapvc" localSheetId="17">#REF!</definedName>
    <definedName name="cintapvc" localSheetId="18">#REF!</definedName>
    <definedName name="cintapvc" localSheetId="19">#REF!</definedName>
    <definedName name="cintapvc" localSheetId="20">#REF!</definedName>
    <definedName name="cintapvc" localSheetId="21">#REF!</definedName>
    <definedName name="cintapvc" localSheetId="22">#REF!</definedName>
    <definedName name="cintapvc" localSheetId="23">#REF!</definedName>
    <definedName name="cintapvc">#REF!</definedName>
    <definedName name="CIR" localSheetId="8">IF([41]!LG=9,IF(ISERROR([41]!PVT),"",[41]!PVT),"")</definedName>
    <definedName name="CIR" localSheetId="10">IF([41]!LG=9,IF(ISERROR([41]!PVT),"",[41]!PVT),"")</definedName>
    <definedName name="CIR" localSheetId="11">IF([41]!LG=9,IF(ISERROR([41]!PVT),"",[41]!PVT),"")</definedName>
    <definedName name="CIR" localSheetId="12">IF([41]!LG=9,IF(ISERROR([41]!PVT),"",[41]!PVT),"")</definedName>
    <definedName name="CIR" localSheetId="13">IF([41]!LG=9,IF(ISERROR([41]!PVT),"",[41]!PVT),"")</definedName>
    <definedName name="CIR" localSheetId="14">IF([41]!LG=9,IF(ISERROR([41]!PVT),"",[41]!PVT),"")</definedName>
    <definedName name="CIR" localSheetId="15">IF([41]!LG=9,IF(ISERROR([41]!PVT),"",[41]!PVT),"")</definedName>
    <definedName name="CIR" localSheetId="16">IF([41]!LG=9,IF(ISERROR([41]!PVT),"",[41]!PVT),"")</definedName>
    <definedName name="CIR" localSheetId="17">IF([41]!LG=9,IF(ISERROR([41]!PVT),"",[41]!PVT),"")</definedName>
    <definedName name="CIR" localSheetId="18">IF([41]!LG=9,IF(ISERROR([41]!PVT),"",[41]!PVT),"")</definedName>
    <definedName name="CIR" localSheetId="19">IF([41]!LG=9,IF(ISERROR([41]!PVT),"",[41]!PVT),"")</definedName>
    <definedName name="CIR" localSheetId="20">IF([41]!LG=9,IF(ISERROR([41]!PVT),"",[41]!PVT),"")</definedName>
    <definedName name="CIR" localSheetId="21">IF([41]!LG=9,IF(ISERROR([41]!PVT),"",[41]!PVT),"")</definedName>
    <definedName name="CIR" localSheetId="22">IF([41]!LG=9,IF(ISERROR([41]!PVT),"",[41]!PVT),"")</definedName>
    <definedName name="CIR" localSheetId="23">IF([41]!LG=9,IF(ISERROR([41]!PVT),"",[41]!PVT),"")</definedName>
    <definedName name="CIR" localSheetId="7">IF([41]!LG=9,IF(ISERROR([41]!PVT),"",[41]!PVT),"")</definedName>
    <definedName name="CIR" localSheetId="4">IF([41]!LG=9,IF(ISERROR([41]!PVT),"",[41]!PVT),"")</definedName>
    <definedName name="CIR" localSheetId="6">IF([41]!LG=9,IF(ISERROR([41]!PVT),"",[41]!PVT),"")</definedName>
    <definedName name="CIR">IF([41]!LG=9,IF(ISERROR([41]!PVT),"",[41]!PVT),"")</definedName>
    <definedName name="CIRCUITOS">[42]Circuitos!$C$2:$C$891</definedName>
    <definedName name="CIRCUNVALAR">#REF!</definedName>
    <definedName name="CITMES" localSheetId="8">#REF!</definedName>
    <definedName name="CITMES" localSheetId="9">#REF!</definedName>
    <definedName name="CITMES" localSheetId="10">#REF!</definedName>
    <definedName name="CITMES" localSheetId="11">#REF!</definedName>
    <definedName name="CITMES" localSheetId="12">#REF!</definedName>
    <definedName name="CITMES" localSheetId="13">#REF!</definedName>
    <definedName name="CITMES" localSheetId="14">#REF!</definedName>
    <definedName name="CITMES" localSheetId="15">#REF!</definedName>
    <definedName name="CITMES" localSheetId="16">#REF!</definedName>
    <definedName name="CITMES" localSheetId="17">#REF!</definedName>
    <definedName name="CITMES" localSheetId="18">#REF!</definedName>
    <definedName name="CITMES" localSheetId="19">#REF!</definedName>
    <definedName name="CITMES" localSheetId="20">#REF!</definedName>
    <definedName name="CITMES" localSheetId="21">#REF!</definedName>
    <definedName name="CITMES" localSheetId="22">#REF!</definedName>
    <definedName name="CITMES" localSheetId="23">#REF!</definedName>
    <definedName name="CITMES">#REF!</definedName>
    <definedName name="Ciudades">[43]Insumos!$B$1813:$B$1912</definedName>
    <definedName name="ckodxfkop">[17]Validaciones!#REF!</definedName>
    <definedName name="CL">'[30]CIRCUITOS CODENSA'!#REF!</definedName>
    <definedName name="clase" localSheetId="8">#REF!</definedName>
    <definedName name="clase" localSheetId="9">#REF!</definedName>
    <definedName name="clase" localSheetId="10">#REF!</definedName>
    <definedName name="clase" localSheetId="11">#REF!</definedName>
    <definedName name="clase" localSheetId="12">#REF!</definedName>
    <definedName name="clase" localSheetId="13">#REF!</definedName>
    <definedName name="clase" localSheetId="14">#REF!</definedName>
    <definedName name="clase" localSheetId="15">#REF!</definedName>
    <definedName name="clase" localSheetId="16">#REF!</definedName>
    <definedName name="clase" localSheetId="17">#REF!</definedName>
    <definedName name="clase" localSheetId="18">#REF!</definedName>
    <definedName name="clase" localSheetId="19">#REF!</definedName>
    <definedName name="clase" localSheetId="20">#REF!</definedName>
    <definedName name="clase" localSheetId="21">#REF!</definedName>
    <definedName name="clase" localSheetId="22">#REF!</definedName>
    <definedName name="clase" localSheetId="23">#REF!</definedName>
    <definedName name="clase">#REF!</definedName>
    <definedName name="ClaseOfer">[17]Validaciones!$K$3:$K$11</definedName>
    <definedName name="co" localSheetId="8">#REF!</definedName>
    <definedName name="co" localSheetId="9">#REF!</definedName>
    <definedName name="co" localSheetId="10">#REF!</definedName>
    <definedName name="co" localSheetId="11">#REF!</definedName>
    <definedName name="co" localSheetId="12">#REF!</definedName>
    <definedName name="co" localSheetId="13">#REF!</definedName>
    <definedName name="co" localSheetId="14">#REF!</definedName>
    <definedName name="co" localSheetId="15">#REF!</definedName>
    <definedName name="co" localSheetId="16">#REF!</definedName>
    <definedName name="co" localSheetId="17">#REF!</definedName>
    <definedName name="co" localSheetId="18">#REF!</definedName>
    <definedName name="co" localSheetId="19">#REF!</definedName>
    <definedName name="co" localSheetId="20">#REF!</definedName>
    <definedName name="co" localSheetId="21">#REF!</definedName>
    <definedName name="co" localSheetId="22">#REF!</definedName>
    <definedName name="co" localSheetId="23">#REF!</definedName>
    <definedName name="co">#REF!</definedName>
    <definedName name="CodAPU">[17]Validaciones!$AR$3:$AR$185</definedName>
    <definedName name="Codigo" comment="Codigo Insumo">[33]Insumos!$A$4:$A$1772</definedName>
    <definedName name="Codigo_M.Obra" comment="Mano de obra ">[33]M.Obra!$A$35:$A$43</definedName>
    <definedName name="codigos">[44]Banderas!$A:$A</definedName>
    <definedName name="codpersonal" localSheetId="8">#REF!</definedName>
    <definedName name="codpersonal" localSheetId="9">#REF!</definedName>
    <definedName name="codpersonal" localSheetId="10">#REF!</definedName>
    <definedName name="codpersonal" localSheetId="11">#REF!</definedName>
    <definedName name="codpersonal" localSheetId="12">#REF!</definedName>
    <definedName name="codpersonal" localSheetId="13">#REF!</definedName>
    <definedName name="codpersonal" localSheetId="14">#REF!</definedName>
    <definedName name="codpersonal" localSheetId="15">#REF!</definedName>
    <definedName name="codpersonal" localSheetId="16">#REF!</definedName>
    <definedName name="codpersonal" localSheetId="17">#REF!</definedName>
    <definedName name="codpersonal" localSheetId="18">#REF!</definedName>
    <definedName name="codpersonal" localSheetId="19">#REF!</definedName>
    <definedName name="codpersonal" localSheetId="20">#REF!</definedName>
    <definedName name="codpersonal" localSheetId="21">#REF!</definedName>
    <definedName name="codpersonal" localSheetId="22">#REF!</definedName>
    <definedName name="codpersonal" localSheetId="23">#REF!</definedName>
    <definedName name="codpersonal">#REF!</definedName>
    <definedName name="COL_A_APU">IF([40]apu!$B1="","",IF(LEN([40]apu!$B1)=9,[40]apu!$B1,[40]apu!$A1048576))</definedName>
    <definedName name="COL_A_AUX">IF([40]Auxiliares!$B1="","",IF([40]Auxiliares!$B1048576="",[40]Auxiliares!$B1,[40]Auxiliares!$A1048576))</definedName>
    <definedName name="COL_B">IF(LEFT('[40]Ppto completo'!$D1,5)='[40]Ppto completo'!$D1,"",(LEFT('[40]Ppto completo'!$D1,5)))</definedName>
    <definedName name="COL_C">LEFT('[40]Ppto completo'!$D1,2)</definedName>
    <definedName name="COL_G">IFERROR(VLOOKUP('[40]Ppto completo'!$D1,'[40]CO Teatro'!$A:$AB,7,0),0)</definedName>
    <definedName name="COL_H">IF(LEN('[40]Ppto completo'!$D1)=9,ROUNDUP(SUM('[40]Ppto completo'!$G1:$G1),0),"")</definedName>
    <definedName name="COL_J">IF(LEN('[40]Ppto completo'!$D1)=9,'[40]Ppto completo'!$G1*'[40]Ppto completo'!$I1,"")</definedName>
    <definedName name="COL_J_APU">IF([40]apu!$B1="","",IF(VLOOKUP([40]apu!$B1,[40]Insumos!$D:$J,7,FALSE)="",LEFT([40]apu!$B1,2),VLOOKUP([40]apu!$B1,[40]Insumos!$D:$J,7,FALSE)))</definedName>
    <definedName name="COL_J_AUX">IF([40]Auxiliares!$B1="","",IF(VLOOKUP([40]Auxiliares!XEW1,[40]Insumos!XEY:A,7,FALSE)="",LEFT([40]Auxiliares!$B1,2),VLOOKUP([40]Auxiliares!XEW1,[40]Insumos!XEY:A,7,FALSE)))</definedName>
    <definedName name="COL_K_PPTO">IF(LEN('[40]Ppto completo'!XEX1)=5,SUMIF('[40]Ppto completo'!$B:$B,'[40]Ppto completo'!$D1,'[40]Ppto completo'!$J:$J),"")</definedName>
    <definedName name="COL_L">IF('[40]Ppto completo'!$K1="",SUMIF('[40]Ppto completo'!$C:$C,'[40]Ppto completo'!$D1,'[40]Ppto completo'!$K:$K),"")</definedName>
    <definedName name="COL_M">IF(LEN('[40]Ppto completo'!$D1)=2,'[40]Ppto completo'!$L1/SUMIF('[40]Ppto completo'!$C:$C,"&gt;&lt;""",'[40]Ppto completo'!$L:$L),"")</definedName>
    <definedName name="COL_M_APU">IF([40]apu!$B1="","",IF(VLOOKUP([40]apu!$B1,[40]Insumos!$D:$J,7,FALSE)="",LEFT([40]apu!$B1,2),VLOOKUP([40]apu!$B1,[40]Insumos!$D:$J,7,FALSE)))</definedName>
    <definedName name="COLOMBI" localSheetId="8">[7]!absc</definedName>
    <definedName name="COLOMBI" localSheetId="10">[7]!absc</definedName>
    <definedName name="COLOMBI" localSheetId="11">[7]!absc</definedName>
    <definedName name="COLOMBI" localSheetId="12">[7]!absc</definedName>
    <definedName name="COLOMBI" localSheetId="13">[7]!absc</definedName>
    <definedName name="COLOMBI" localSheetId="14">[7]!absc</definedName>
    <definedName name="COLOMBI" localSheetId="15">[7]!absc</definedName>
    <definedName name="COLOMBI" localSheetId="16">[7]!absc</definedName>
    <definedName name="COLOMBI" localSheetId="17">[7]!absc</definedName>
    <definedName name="COLOMBI" localSheetId="18">[7]!absc</definedName>
    <definedName name="COLOMBI" localSheetId="19">[7]!absc</definedName>
    <definedName name="COLOMBI" localSheetId="20">[7]!absc</definedName>
    <definedName name="COLOMBI" localSheetId="21">[7]!absc</definedName>
    <definedName name="COLOMBI" localSheetId="22">[7]!absc</definedName>
    <definedName name="COLOMBI" localSheetId="23">[7]!absc</definedName>
    <definedName name="COLOMBI" localSheetId="7">[7]!absc</definedName>
    <definedName name="COLOMBI" localSheetId="4">[7]!absc</definedName>
    <definedName name="COLOMBI" localSheetId="6">[7]!absc</definedName>
    <definedName name="COLOMBI">[7]!absc</definedName>
    <definedName name="COLOMBIA" localSheetId="8">[12]!absc</definedName>
    <definedName name="COLOMBIA" localSheetId="10">[12]!absc</definedName>
    <definedName name="COLOMBIA" localSheetId="11">[12]!absc</definedName>
    <definedName name="COLOMBIA" localSheetId="12">[12]!absc</definedName>
    <definedName name="COLOMBIA" localSheetId="13">[12]!absc</definedName>
    <definedName name="COLOMBIA" localSheetId="14">[12]!absc</definedName>
    <definedName name="COLOMBIA" localSheetId="15">[12]!absc</definedName>
    <definedName name="COLOMBIA" localSheetId="16">[12]!absc</definedName>
    <definedName name="COLOMBIA" localSheetId="17">[12]!absc</definedName>
    <definedName name="COLOMBIA" localSheetId="18">[12]!absc</definedName>
    <definedName name="COLOMBIA" localSheetId="19">[12]!absc</definedName>
    <definedName name="COLOMBIA" localSheetId="20">[12]!absc</definedName>
    <definedName name="COLOMBIA" localSheetId="21">[12]!absc</definedName>
    <definedName name="COLOMBIA" localSheetId="22">[12]!absc</definedName>
    <definedName name="COLOMBIA" localSheetId="23">[12]!absc</definedName>
    <definedName name="COLOMBIA" localSheetId="7">[12]!absc</definedName>
    <definedName name="COLOMBIA" localSheetId="4">[12]!absc</definedName>
    <definedName name="COLOMBIA" localSheetId="6">[12]!absc</definedName>
    <definedName name="COLOMBIA">[12]!absc</definedName>
    <definedName name="COLOMBIA2" localSheetId="8">[12]!absc</definedName>
    <definedName name="COLOMBIA2" localSheetId="10">[12]!absc</definedName>
    <definedName name="COLOMBIA2" localSheetId="11">[12]!absc</definedName>
    <definedName name="COLOMBIA2" localSheetId="12">[12]!absc</definedName>
    <definedName name="COLOMBIA2" localSheetId="13">[12]!absc</definedName>
    <definedName name="COLOMBIA2" localSheetId="14">[12]!absc</definedName>
    <definedName name="COLOMBIA2" localSheetId="15">[12]!absc</definedName>
    <definedName name="COLOMBIA2" localSheetId="16">[12]!absc</definedName>
    <definedName name="COLOMBIA2" localSheetId="17">[12]!absc</definedName>
    <definedName name="COLOMBIA2" localSheetId="18">[12]!absc</definedName>
    <definedName name="COLOMBIA2" localSheetId="19">[12]!absc</definedName>
    <definedName name="COLOMBIA2" localSheetId="20">[12]!absc</definedName>
    <definedName name="COLOMBIA2" localSheetId="21">[12]!absc</definedName>
    <definedName name="COLOMBIA2" localSheetId="22">[12]!absc</definedName>
    <definedName name="COLOMBIA2" localSheetId="23">[12]!absc</definedName>
    <definedName name="COLOMBIA2" localSheetId="7">[12]!absc</definedName>
    <definedName name="COLOMBIA2" localSheetId="4">[12]!absc</definedName>
    <definedName name="COLOMBIA2" localSheetId="6">[12]!absc</definedName>
    <definedName name="COLOMBIA2">[12]!absc</definedName>
    <definedName name="COLOMBIAA" hidden="1">#REF!</definedName>
    <definedName name="COLOMBIAB" localSheetId="8">[13]!absc</definedName>
    <definedName name="COLOMBIAB" localSheetId="10">[13]!absc</definedName>
    <definedName name="COLOMBIAB" localSheetId="11">[13]!absc</definedName>
    <definedName name="COLOMBIAB" localSheetId="12">[13]!absc</definedName>
    <definedName name="COLOMBIAB" localSheetId="13">[13]!absc</definedName>
    <definedName name="COLOMBIAB" localSheetId="14">[13]!absc</definedName>
    <definedName name="COLOMBIAB" localSheetId="15">[13]!absc</definedName>
    <definedName name="COLOMBIAB" localSheetId="16">[13]!absc</definedName>
    <definedName name="COLOMBIAB" localSheetId="17">[13]!absc</definedName>
    <definedName name="COLOMBIAB" localSheetId="18">[13]!absc</definedName>
    <definedName name="COLOMBIAB" localSheetId="19">[13]!absc</definedName>
    <definedName name="COLOMBIAB" localSheetId="20">[13]!absc</definedName>
    <definedName name="COLOMBIAB" localSheetId="21">[13]!absc</definedName>
    <definedName name="COLOMBIAB" localSheetId="22">[13]!absc</definedName>
    <definedName name="COLOMBIAB" localSheetId="23">[13]!absc</definedName>
    <definedName name="COLOMBIAB" localSheetId="7">[13]!absc</definedName>
    <definedName name="COLOMBIAB" localSheetId="4">[13]!absc</definedName>
    <definedName name="COLOMBIAB" localSheetId="6">[13]!absc</definedName>
    <definedName name="COLOMBIAB">[13]!absc</definedName>
    <definedName name="colombias" localSheetId="8">[14]!absc</definedName>
    <definedName name="colombias" localSheetId="10">[14]!absc</definedName>
    <definedName name="colombias" localSheetId="11">[14]!absc</definedName>
    <definedName name="colombias" localSheetId="12">[14]!absc</definedName>
    <definedName name="colombias" localSheetId="13">[14]!absc</definedName>
    <definedName name="colombias" localSheetId="14">[14]!absc</definedName>
    <definedName name="colombias" localSheetId="15">[14]!absc</definedName>
    <definedName name="colombias" localSheetId="16">[14]!absc</definedName>
    <definedName name="colombias" localSheetId="17">[14]!absc</definedName>
    <definedName name="colombias" localSheetId="18">[14]!absc</definedName>
    <definedName name="colombias" localSheetId="19">[14]!absc</definedName>
    <definedName name="colombias" localSheetId="20">[14]!absc</definedName>
    <definedName name="colombias" localSheetId="21">[14]!absc</definedName>
    <definedName name="colombias" localSheetId="22">[14]!absc</definedName>
    <definedName name="colombias" localSheetId="23">[14]!absc</definedName>
    <definedName name="colombias" localSheetId="7">[14]!absc</definedName>
    <definedName name="colombias" localSheetId="4">[14]!absc</definedName>
    <definedName name="colombias" localSheetId="6">[14]!absc</definedName>
    <definedName name="colombias">[14]!absc</definedName>
    <definedName name="COLS" localSheetId="8">[24]!absc</definedName>
    <definedName name="COLS" localSheetId="10">[24]!absc</definedName>
    <definedName name="COLS" localSheetId="11">[24]!absc</definedName>
    <definedName name="COLS" localSheetId="12">[24]!absc</definedName>
    <definedName name="COLS" localSheetId="13">[24]!absc</definedName>
    <definedName name="COLS" localSheetId="14">[24]!absc</definedName>
    <definedName name="COLS" localSheetId="15">[24]!absc</definedName>
    <definedName name="COLS" localSheetId="16">[24]!absc</definedName>
    <definedName name="COLS" localSheetId="17">[24]!absc</definedName>
    <definedName name="COLS" localSheetId="18">[24]!absc</definedName>
    <definedName name="COLS" localSheetId="19">[24]!absc</definedName>
    <definedName name="COLS" localSheetId="20">[24]!absc</definedName>
    <definedName name="COLS" localSheetId="21">[24]!absc</definedName>
    <definedName name="COLS" localSheetId="22">[24]!absc</definedName>
    <definedName name="COLS" localSheetId="23">[24]!absc</definedName>
    <definedName name="COLS" localSheetId="7">[24]!absc</definedName>
    <definedName name="COLS" localSheetId="4">[24]!absc</definedName>
    <definedName name="COLS" localSheetId="6">[24]!absc</definedName>
    <definedName name="COLS">[24]!absc</definedName>
    <definedName name="columna" localSheetId="8">#REF!</definedName>
    <definedName name="columna" localSheetId="9">#REF!</definedName>
    <definedName name="columna" localSheetId="10">#REF!</definedName>
    <definedName name="columna" localSheetId="11">#REF!</definedName>
    <definedName name="columna" localSheetId="12">#REF!</definedName>
    <definedName name="columna" localSheetId="13">#REF!</definedName>
    <definedName name="columna" localSheetId="14">#REF!</definedName>
    <definedName name="columna" localSheetId="15">#REF!</definedName>
    <definedName name="columna" localSheetId="16">#REF!</definedName>
    <definedName name="columna" localSheetId="17">#REF!</definedName>
    <definedName name="columna" localSheetId="18">#REF!</definedName>
    <definedName name="columna" localSheetId="19">#REF!</definedName>
    <definedName name="columna" localSheetId="20">#REF!</definedName>
    <definedName name="columna" localSheetId="21">#REF!</definedName>
    <definedName name="columna" localSheetId="22">#REF!</definedName>
    <definedName name="columna" localSheetId="23">#REF!</definedName>
    <definedName name="columna">#REF!</definedName>
    <definedName name="COMODGDIS" localSheetId="8">[23]!absc</definedName>
    <definedName name="COMODGDIS" localSheetId="10">[23]!absc</definedName>
    <definedName name="COMODGDIS" localSheetId="11">[23]!absc</definedName>
    <definedName name="COMODGDIS" localSheetId="12">[23]!absc</definedName>
    <definedName name="COMODGDIS" localSheetId="13">[23]!absc</definedName>
    <definedName name="COMODGDIS" localSheetId="14">[23]!absc</definedName>
    <definedName name="COMODGDIS" localSheetId="15">[23]!absc</definedName>
    <definedName name="COMODGDIS" localSheetId="16">[23]!absc</definedName>
    <definedName name="COMODGDIS" localSheetId="17">[23]!absc</definedName>
    <definedName name="COMODGDIS" localSheetId="18">[23]!absc</definedName>
    <definedName name="COMODGDIS" localSheetId="19">[23]!absc</definedName>
    <definedName name="COMODGDIS" localSheetId="20">[23]!absc</definedName>
    <definedName name="COMODGDIS" localSheetId="21">[23]!absc</definedName>
    <definedName name="COMODGDIS" localSheetId="22">[23]!absc</definedName>
    <definedName name="COMODGDIS" localSheetId="23">[23]!absc</definedName>
    <definedName name="COMODGDIS" localSheetId="7">[23]!absc</definedName>
    <definedName name="COMODGDIS" localSheetId="4">[23]!absc</definedName>
    <definedName name="COMODGDIS" localSheetId="6">[23]!absc</definedName>
    <definedName name="COMODGDIS">[23]!absc</definedName>
    <definedName name="COMONO" localSheetId="8">[27]!absc</definedName>
    <definedName name="COMONO" localSheetId="10">[27]!absc</definedName>
    <definedName name="COMONO" localSheetId="11">[27]!absc</definedName>
    <definedName name="COMONO" localSheetId="12">[27]!absc</definedName>
    <definedName name="COMONO" localSheetId="13">[27]!absc</definedName>
    <definedName name="COMONO" localSheetId="14">[27]!absc</definedName>
    <definedName name="COMONO" localSheetId="15">[27]!absc</definedName>
    <definedName name="COMONO" localSheetId="16">[27]!absc</definedName>
    <definedName name="COMONO" localSheetId="17">[27]!absc</definedName>
    <definedName name="COMONO" localSheetId="18">[27]!absc</definedName>
    <definedName name="COMONO" localSheetId="19">[27]!absc</definedName>
    <definedName name="COMONO" localSheetId="20">[27]!absc</definedName>
    <definedName name="COMONO" localSheetId="21">[27]!absc</definedName>
    <definedName name="COMONO" localSheetId="22">[27]!absc</definedName>
    <definedName name="COMONO" localSheetId="23">[27]!absc</definedName>
    <definedName name="COMONO" localSheetId="7">[27]!absc</definedName>
    <definedName name="COMONO" localSheetId="4">[27]!absc</definedName>
    <definedName name="COMONO" localSheetId="6">[27]!absc</definedName>
    <definedName name="COMONO">[27]!absc</definedName>
    <definedName name="COMONSI" localSheetId="8">[13]!absc</definedName>
    <definedName name="COMONSI" localSheetId="10">[13]!absc</definedName>
    <definedName name="COMONSI" localSheetId="11">[13]!absc</definedName>
    <definedName name="COMONSI" localSheetId="12">[13]!absc</definedName>
    <definedName name="COMONSI" localSheetId="13">[13]!absc</definedName>
    <definedName name="COMONSI" localSheetId="14">[13]!absc</definedName>
    <definedName name="COMONSI" localSheetId="15">[13]!absc</definedName>
    <definedName name="COMONSI" localSheetId="16">[13]!absc</definedName>
    <definedName name="COMONSI" localSheetId="17">[13]!absc</definedName>
    <definedName name="COMONSI" localSheetId="18">[13]!absc</definedName>
    <definedName name="COMONSI" localSheetId="19">[13]!absc</definedName>
    <definedName name="COMONSI" localSheetId="20">[13]!absc</definedName>
    <definedName name="COMONSI" localSheetId="21">[13]!absc</definedName>
    <definedName name="COMONSI" localSheetId="22">[13]!absc</definedName>
    <definedName name="COMONSI" localSheetId="23">[13]!absc</definedName>
    <definedName name="COMONSI" localSheetId="7">[13]!absc</definedName>
    <definedName name="COMONSI" localSheetId="4">[13]!absc</definedName>
    <definedName name="COMONSI" localSheetId="6">[13]!absc</definedName>
    <definedName name="COMONSI">[13]!absc</definedName>
    <definedName name="completa_ab">[17]Validaciones!$AM$3:$AM$1157</definedName>
    <definedName name="COMYBFV" localSheetId="8">[7]!absc</definedName>
    <definedName name="COMYBFV" localSheetId="10">[7]!absc</definedName>
    <definedName name="COMYBFV" localSheetId="11">[7]!absc</definedName>
    <definedName name="COMYBFV" localSheetId="12">[7]!absc</definedName>
    <definedName name="COMYBFV" localSheetId="13">[7]!absc</definedName>
    <definedName name="COMYBFV" localSheetId="14">[7]!absc</definedName>
    <definedName name="COMYBFV" localSheetId="15">[7]!absc</definedName>
    <definedName name="COMYBFV" localSheetId="16">[7]!absc</definedName>
    <definedName name="COMYBFV" localSheetId="17">[7]!absc</definedName>
    <definedName name="COMYBFV" localSheetId="18">[7]!absc</definedName>
    <definedName name="COMYBFV" localSheetId="19">[7]!absc</definedName>
    <definedName name="COMYBFV" localSheetId="20">[7]!absc</definedName>
    <definedName name="COMYBFV" localSheetId="21">[7]!absc</definedName>
    <definedName name="COMYBFV" localSheetId="22">[7]!absc</definedName>
    <definedName name="COMYBFV" localSheetId="23">[7]!absc</definedName>
    <definedName name="COMYBFV" localSheetId="7">[7]!absc</definedName>
    <definedName name="COMYBFV" localSheetId="4">[7]!absc</definedName>
    <definedName name="COMYBFV" localSheetId="6">[7]!absc</definedName>
    <definedName name="COMYBFV">[7]!absc</definedName>
    <definedName name="CON">[11]materiales!$A$7:$A$1317</definedName>
    <definedName name="CON_HTA">SUMIFS([40]Auxiliares!$G:$G,[40]Auxiliares!$A:$A,[40]Auxiliares!$A1,[40]Auxiliares!$J:$J,"mo")</definedName>
    <definedName name="CON_HTA_APU">SUMIFS([40]apu!$G:$G,[40]apu!$A:$A,[40]apu!$A1048576,[40]apu!$M:$M,"mo")</definedName>
    <definedName name="CONC">[11]otros!$A$6:$A$1235</definedName>
    <definedName name="conc3000">502500</definedName>
    <definedName name="conc3500">820000</definedName>
    <definedName name="CONCEPTOS" localSheetId="8">#REF!</definedName>
    <definedName name="CONCEPTOS" localSheetId="9">#REF!</definedName>
    <definedName name="CONCEPTOS" localSheetId="10">#REF!</definedName>
    <definedName name="CONCEPTOS" localSheetId="11">#REF!</definedName>
    <definedName name="CONCEPTOS" localSheetId="12">#REF!</definedName>
    <definedName name="CONCEPTOS" localSheetId="13">#REF!</definedName>
    <definedName name="CONCEPTOS" localSheetId="14">#REF!</definedName>
    <definedName name="CONCEPTOS" localSheetId="15">#REF!</definedName>
    <definedName name="CONCEPTOS" localSheetId="16">#REF!</definedName>
    <definedName name="CONCEPTOS" localSheetId="17">#REF!</definedName>
    <definedName name="CONCEPTOS" localSheetId="18">#REF!</definedName>
    <definedName name="CONCEPTOS" localSheetId="19">#REF!</definedName>
    <definedName name="CONCEPTOS" localSheetId="20">#REF!</definedName>
    <definedName name="CONCEPTOS" localSheetId="21">#REF!</definedName>
    <definedName name="CONCEPTOS" localSheetId="22">#REF!</definedName>
    <definedName name="CONCEPTOS" localSheetId="23">#REF!</definedName>
    <definedName name="CONCEPTOS">#REF!</definedName>
    <definedName name="CONCRETO_2000">'[15]Concreto de 2000 psi'!$I$53</definedName>
    <definedName name="CONCRETO1" localSheetId="8">#REF!</definedName>
    <definedName name="CONCRETO1" localSheetId="9">#REF!</definedName>
    <definedName name="CONCRETO1" localSheetId="10">#REF!</definedName>
    <definedName name="CONCRETO1" localSheetId="11">#REF!</definedName>
    <definedName name="CONCRETO1" localSheetId="12">#REF!</definedName>
    <definedName name="CONCRETO1" localSheetId="13">#REF!</definedName>
    <definedName name="CONCRETO1" localSheetId="14">#REF!</definedName>
    <definedName name="CONCRETO1" localSheetId="15">#REF!</definedName>
    <definedName name="CONCRETO1" localSheetId="16">#REF!</definedName>
    <definedName name="CONCRETO1" localSheetId="17">#REF!</definedName>
    <definedName name="CONCRETO1" localSheetId="18">#REF!</definedName>
    <definedName name="CONCRETO1" localSheetId="19">#REF!</definedName>
    <definedName name="CONCRETO1" localSheetId="20">#REF!</definedName>
    <definedName name="CONCRETO1" localSheetId="21">#REF!</definedName>
    <definedName name="CONCRETO1" localSheetId="22">#REF!</definedName>
    <definedName name="CONCRETO1" localSheetId="23">#REF!</definedName>
    <definedName name="CONCRETO1">#REF!</definedName>
    <definedName name="CONCRETO2" localSheetId="8">#REF!</definedName>
    <definedName name="CONCRETO2" localSheetId="9">#REF!</definedName>
    <definedName name="CONCRETO2" localSheetId="10">#REF!</definedName>
    <definedName name="CONCRETO2" localSheetId="11">#REF!</definedName>
    <definedName name="CONCRETO2" localSheetId="12">#REF!</definedName>
    <definedName name="CONCRETO2" localSheetId="13">#REF!</definedName>
    <definedName name="CONCRETO2" localSheetId="14">#REF!</definedName>
    <definedName name="CONCRETO2" localSheetId="15">#REF!</definedName>
    <definedName name="CONCRETO2" localSheetId="16">#REF!</definedName>
    <definedName name="CONCRETO2" localSheetId="17">#REF!</definedName>
    <definedName name="CONCRETO2" localSheetId="18">#REF!</definedName>
    <definedName name="CONCRETO2" localSheetId="19">#REF!</definedName>
    <definedName name="CONCRETO2" localSheetId="20">#REF!</definedName>
    <definedName name="CONCRETO2" localSheetId="21">#REF!</definedName>
    <definedName name="CONCRETO2" localSheetId="22">#REF!</definedName>
    <definedName name="CONCRETO2" localSheetId="23">#REF!</definedName>
    <definedName name="CONCRETO2">#REF!</definedName>
    <definedName name="CONCRETO3" localSheetId="8">#REF!</definedName>
    <definedName name="CONCRETO3" localSheetId="9">#REF!</definedName>
    <definedName name="CONCRETO3" localSheetId="10">#REF!</definedName>
    <definedName name="CONCRETO3" localSheetId="11">#REF!</definedName>
    <definedName name="CONCRETO3" localSheetId="12">#REF!</definedName>
    <definedName name="CONCRETO3" localSheetId="13">#REF!</definedName>
    <definedName name="CONCRETO3" localSheetId="14">#REF!</definedName>
    <definedName name="CONCRETO3" localSheetId="15">#REF!</definedName>
    <definedName name="CONCRETO3" localSheetId="16">#REF!</definedName>
    <definedName name="CONCRETO3" localSheetId="17">#REF!</definedName>
    <definedName name="CONCRETO3" localSheetId="18">#REF!</definedName>
    <definedName name="CONCRETO3" localSheetId="19">#REF!</definedName>
    <definedName name="CONCRETO3" localSheetId="20">#REF!</definedName>
    <definedName name="CONCRETO3" localSheetId="21">#REF!</definedName>
    <definedName name="CONCRETO3" localSheetId="22">#REF!</definedName>
    <definedName name="CONCRETO3" localSheetId="23">#REF!</definedName>
    <definedName name="CONCRETO3">#REF!</definedName>
    <definedName name="CONCRETO5" localSheetId="8">#REF!</definedName>
    <definedName name="CONCRETO5" localSheetId="9">#REF!</definedName>
    <definedName name="CONCRETO5" localSheetId="10">#REF!</definedName>
    <definedName name="CONCRETO5" localSheetId="11">#REF!</definedName>
    <definedName name="CONCRETO5" localSheetId="12">#REF!</definedName>
    <definedName name="CONCRETO5" localSheetId="13">#REF!</definedName>
    <definedName name="CONCRETO5" localSheetId="14">#REF!</definedName>
    <definedName name="CONCRETO5" localSheetId="15">#REF!</definedName>
    <definedName name="CONCRETO5" localSheetId="16">#REF!</definedName>
    <definedName name="CONCRETO5" localSheetId="17">#REF!</definedName>
    <definedName name="CONCRETO5" localSheetId="18">#REF!</definedName>
    <definedName name="CONCRETO5" localSheetId="19">#REF!</definedName>
    <definedName name="CONCRETO5" localSheetId="20">#REF!</definedName>
    <definedName name="CONCRETO5" localSheetId="21">#REF!</definedName>
    <definedName name="CONCRETO5" localSheetId="22">#REF!</definedName>
    <definedName name="CONCRETO5" localSheetId="23">#REF!</definedName>
    <definedName name="CONCRETO5">#REF!</definedName>
    <definedName name="CONCRETO6" localSheetId="8">#REF!</definedName>
    <definedName name="CONCRETO6" localSheetId="9">#REF!</definedName>
    <definedName name="CONCRETO6" localSheetId="10">#REF!</definedName>
    <definedName name="CONCRETO6" localSheetId="11">#REF!</definedName>
    <definedName name="CONCRETO6" localSheetId="12">#REF!</definedName>
    <definedName name="CONCRETO6" localSheetId="13">#REF!</definedName>
    <definedName name="CONCRETO6" localSheetId="14">#REF!</definedName>
    <definedName name="CONCRETO6" localSheetId="15">#REF!</definedName>
    <definedName name="CONCRETO6" localSheetId="16">#REF!</definedName>
    <definedName name="CONCRETO6" localSheetId="17">#REF!</definedName>
    <definedName name="CONCRETO6" localSheetId="18">#REF!</definedName>
    <definedName name="CONCRETO6" localSheetId="19">#REF!</definedName>
    <definedName name="CONCRETO6" localSheetId="20">#REF!</definedName>
    <definedName name="CONCRETO6" localSheetId="21">#REF!</definedName>
    <definedName name="CONCRETO6" localSheetId="22">#REF!</definedName>
    <definedName name="CONCRETO6" localSheetId="23">#REF!</definedName>
    <definedName name="CONCRETO6">#REF!</definedName>
    <definedName name="CONCRETOC" localSheetId="8">#REF!</definedName>
    <definedName name="CONCRETOC" localSheetId="9">#REF!</definedName>
    <definedName name="CONCRETOC" localSheetId="10">#REF!</definedName>
    <definedName name="CONCRETOC" localSheetId="11">#REF!</definedName>
    <definedName name="CONCRETOC" localSheetId="12">#REF!</definedName>
    <definedName name="CONCRETOC" localSheetId="13">#REF!</definedName>
    <definedName name="CONCRETOC" localSheetId="14">#REF!</definedName>
    <definedName name="CONCRETOC" localSheetId="15">#REF!</definedName>
    <definedName name="CONCRETOC" localSheetId="16">#REF!</definedName>
    <definedName name="CONCRETOC" localSheetId="17">#REF!</definedName>
    <definedName name="CONCRETOC" localSheetId="18">#REF!</definedName>
    <definedName name="CONCRETOC" localSheetId="19">#REF!</definedName>
    <definedName name="CONCRETOC" localSheetId="20">#REF!</definedName>
    <definedName name="CONCRETOC" localSheetId="21">#REF!</definedName>
    <definedName name="CONCRETOC" localSheetId="22">#REF!</definedName>
    <definedName name="CONCRETOC" localSheetId="23">#REF!</definedName>
    <definedName name="CONCRETOC">#REF!</definedName>
    <definedName name="CONDI1">#REF!</definedName>
    <definedName name="conector" localSheetId="8">#REF!</definedName>
    <definedName name="conector" localSheetId="9">#REF!</definedName>
    <definedName name="conector" localSheetId="10">#REF!</definedName>
    <definedName name="conector" localSheetId="11">#REF!</definedName>
    <definedName name="conector" localSheetId="12">#REF!</definedName>
    <definedName name="conector" localSheetId="13">#REF!</definedName>
    <definedName name="conector" localSheetId="14">#REF!</definedName>
    <definedName name="conector" localSheetId="15">#REF!</definedName>
    <definedName name="conector" localSheetId="16">#REF!</definedName>
    <definedName name="conector" localSheetId="17">#REF!</definedName>
    <definedName name="conector" localSheetId="18">#REF!</definedName>
    <definedName name="conector" localSheetId="19">#REF!</definedName>
    <definedName name="conector" localSheetId="20">#REF!</definedName>
    <definedName name="conector" localSheetId="21">#REF!</definedName>
    <definedName name="conector" localSheetId="22">#REF!</definedName>
    <definedName name="conector" localSheetId="23">#REF!</definedName>
    <definedName name="conector">#REF!</definedName>
    <definedName name="Conso">[17]Validaciones!#REF!</definedName>
    <definedName name="Consol">[17]Validaciones!#REF!</definedName>
    <definedName name="Consultor">[45]Datos!$B$3</definedName>
    <definedName name="CONT" localSheetId="8">#REF!</definedName>
    <definedName name="CONT" localSheetId="9">#REF!</definedName>
    <definedName name="CONT" localSheetId="10">#REF!</definedName>
    <definedName name="CONT" localSheetId="11">#REF!</definedName>
    <definedName name="CONT" localSheetId="12">#REF!</definedName>
    <definedName name="CONT" localSheetId="13">#REF!</definedName>
    <definedName name="CONT" localSheetId="14">#REF!</definedName>
    <definedName name="CONT" localSheetId="15">#REF!</definedName>
    <definedName name="CONT" localSheetId="16">#REF!</definedName>
    <definedName name="CONT" localSheetId="17">#REF!</definedName>
    <definedName name="CONT" localSheetId="18">#REF!</definedName>
    <definedName name="CONT" localSheetId="19">#REF!</definedName>
    <definedName name="CONT" localSheetId="20">#REF!</definedName>
    <definedName name="CONT" localSheetId="21">#REF!</definedName>
    <definedName name="CONT" localSheetId="22">#REF!</definedName>
    <definedName name="CONT" localSheetId="23">#REF!</definedName>
    <definedName name="CONT">#REF!</definedName>
    <definedName name="CONTRA" localSheetId="8">#REF!</definedName>
    <definedName name="CONTRA" localSheetId="9">#REF!</definedName>
    <definedName name="CONTRA" localSheetId="10">#REF!</definedName>
    <definedName name="CONTRA" localSheetId="11">#REF!</definedName>
    <definedName name="CONTRA" localSheetId="12">#REF!</definedName>
    <definedName name="CONTRA" localSheetId="13">#REF!</definedName>
    <definedName name="CONTRA" localSheetId="14">#REF!</definedName>
    <definedName name="CONTRA" localSheetId="15">#REF!</definedName>
    <definedName name="CONTRA" localSheetId="16">#REF!</definedName>
    <definedName name="CONTRA" localSheetId="17">#REF!</definedName>
    <definedName name="CONTRA" localSheetId="18">#REF!</definedName>
    <definedName name="CONTRA" localSheetId="19">#REF!</definedName>
    <definedName name="CONTRA" localSheetId="20">#REF!</definedName>
    <definedName name="CONTRA" localSheetId="21">#REF!</definedName>
    <definedName name="CONTRA" localSheetId="22">#REF!</definedName>
    <definedName name="CONTRA" localSheetId="23">#REF!</definedName>
    <definedName name="CONTRA">#REF!</definedName>
    <definedName name="CONTRATO" localSheetId="8">#REF!</definedName>
    <definedName name="CONTRATO" localSheetId="9">#REF!</definedName>
    <definedName name="CONTRATO" localSheetId="10">#REF!</definedName>
    <definedName name="CONTRATO" localSheetId="11">#REF!</definedName>
    <definedName name="CONTRATO" localSheetId="12">#REF!</definedName>
    <definedName name="CONTRATO" localSheetId="13">#REF!</definedName>
    <definedName name="CONTRATO" localSheetId="14">#REF!</definedName>
    <definedName name="CONTRATO" localSheetId="15">#REF!</definedName>
    <definedName name="CONTRATO" localSheetId="16">#REF!</definedName>
    <definedName name="CONTRATO" localSheetId="17">#REF!</definedName>
    <definedName name="CONTRATO" localSheetId="18">#REF!</definedName>
    <definedName name="CONTRATO" localSheetId="19">#REF!</definedName>
    <definedName name="CONTRATO" localSheetId="20">#REF!</definedName>
    <definedName name="CONTRATO" localSheetId="21">#REF!</definedName>
    <definedName name="CONTRATO" localSheetId="22">#REF!</definedName>
    <definedName name="CONTRATO" localSheetId="23">#REF!</definedName>
    <definedName name="CONTRATO">#REF!</definedName>
    <definedName name="Coordinador">[45]Datos!$B$6</definedName>
    <definedName name="COSTDIREC" localSheetId="8">#REF!</definedName>
    <definedName name="COSTDIREC" localSheetId="9">#REF!</definedName>
    <definedName name="COSTDIREC" localSheetId="10">#REF!</definedName>
    <definedName name="COSTDIREC" localSheetId="11">#REF!</definedName>
    <definedName name="COSTDIREC" localSheetId="12">#REF!</definedName>
    <definedName name="COSTDIREC" localSheetId="13">#REF!</definedName>
    <definedName name="COSTDIREC" localSheetId="14">#REF!</definedName>
    <definedName name="COSTDIREC" localSheetId="15">#REF!</definedName>
    <definedName name="COSTDIREC" localSheetId="16">#REF!</definedName>
    <definedName name="COSTDIREC" localSheetId="17">#REF!</definedName>
    <definedName name="COSTDIREC" localSheetId="18">#REF!</definedName>
    <definedName name="COSTDIREC" localSheetId="19">#REF!</definedName>
    <definedName name="COSTDIREC" localSheetId="20">#REF!</definedName>
    <definedName name="COSTDIREC" localSheetId="21">#REF!</definedName>
    <definedName name="COSTDIREC" localSheetId="22">#REF!</definedName>
    <definedName name="COSTDIREC" localSheetId="23">#REF!</definedName>
    <definedName name="COSTDIREC">#REF!</definedName>
    <definedName name="CosteoConsultoria">#REF!</definedName>
    <definedName name="CostoDirecto">#REF!</definedName>
    <definedName name="CostoDirectoObra">'[46]COSTEO TOTAL OBRA'!$D$7</definedName>
    <definedName name="Costopérdidas">[47]Modelo!#REF!</definedName>
    <definedName name="CotizacionARP">#REF!</definedName>
    <definedName name="cp" localSheetId="8">#REF!</definedName>
    <definedName name="cp" localSheetId="9">#REF!</definedName>
    <definedName name="cp" localSheetId="10">#REF!</definedName>
    <definedName name="cp" localSheetId="11">#REF!</definedName>
    <definedName name="cp" localSheetId="12">#REF!</definedName>
    <definedName name="cp" localSheetId="13">#REF!</definedName>
    <definedName name="cp" localSheetId="14">#REF!</definedName>
    <definedName name="cp" localSheetId="15">#REF!</definedName>
    <definedName name="cp" localSheetId="16">#REF!</definedName>
    <definedName name="cp" localSheetId="17">#REF!</definedName>
    <definedName name="cp" localSheetId="18">#REF!</definedName>
    <definedName name="cp" localSheetId="19">#REF!</definedName>
    <definedName name="cp" localSheetId="20">#REF!</definedName>
    <definedName name="cp" localSheetId="21">#REF!</definedName>
    <definedName name="cp" localSheetId="22">#REF!</definedName>
    <definedName name="cp" localSheetId="23">#REF!</definedName>
    <definedName name="cp">#REF!</definedName>
    <definedName name="cr" localSheetId="8" hidden="1">{#N/A,#N/A,FALSE,"310.1";#N/A,#N/A,FALSE,"321.1";#N/A,#N/A,FALSE,"320.3";#N/A,#N/A,FALSE,"330.1"}</definedName>
    <definedName name="cr" localSheetId="9" hidden="1">{#N/A,#N/A,FALSE,"310.1";#N/A,#N/A,FALSE,"321.1";#N/A,#N/A,FALSE,"320.3";#N/A,#N/A,FALSE,"330.1"}</definedName>
    <definedName name="cr" localSheetId="10" hidden="1">{#N/A,#N/A,FALSE,"310.1";#N/A,#N/A,FALSE,"321.1";#N/A,#N/A,FALSE,"320.3";#N/A,#N/A,FALSE,"330.1"}</definedName>
    <definedName name="cr" localSheetId="11" hidden="1">{#N/A,#N/A,FALSE,"310.1";#N/A,#N/A,FALSE,"321.1";#N/A,#N/A,FALSE,"320.3";#N/A,#N/A,FALSE,"330.1"}</definedName>
    <definedName name="cr" localSheetId="12" hidden="1">{#N/A,#N/A,FALSE,"310.1";#N/A,#N/A,FALSE,"321.1";#N/A,#N/A,FALSE,"320.3";#N/A,#N/A,FALSE,"330.1"}</definedName>
    <definedName name="cr" localSheetId="13" hidden="1">{#N/A,#N/A,FALSE,"310.1";#N/A,#N/A,FALSE,"321.1";#N/A,#N/A,FALSE,"320.3";#N/A,#N/A,FALSE,"330.1"}</definedName>
    <definedName name="cr" localSheetId="14" hidden="1">{#N/A,#N/A,FALSE,"310.1";#N/A,#N/A,FALSE,"321.1";#N/A,#N/A,FALSE,"320.3";#N/A,#N/A,FALSE,"330.1"}</definedName>
    <definedName name="cr" localSheetId="15" hidden="1">{#N/A,#N/A,FALSE,"310.1";#N/A,#N/A,FALSE,"321.1";#N/A,#N/A,FALSE,"320.3";#N/A,#N/A,FALSE,"330.1"}</definedName>
    <definedName name="cr" localSheetId="16" hidden="1">{#N/A,#N/A,FALSE,"310.1";#N/A,#N/A,FALSE,"321.1";#N/A,#N/A,FALSE,"320.3";#N/A,#N/A,FALSE,"330.1"}</definedName>
    <definedName name="cr" localSheetId="17" hidden="1">{#N/A,#N/A,FALSE,"310.1";#N/A,#N/A,FALSE,"321.1";#N/A,#N/A,FALSE,"320.3";#N/A,#N/A,FALSE,"330.1"}</definedName>
    <definedName name="cr" localSheetId="18" hidden="1">{#N/A,#N/A,FALSE,"310.1";#N/A,#N/A,FALSE,"321.1";#N/A,#N/A,FALSE,"320.3";#N/A,#N/A,FALSE,"330.1"}</definedName>
    <definedName name="cr" localSheetId="19" hidden="1">{#N/A,#N/A,FALSE,"310.1";#N/A,#N/A,FALSE,"321.1";#N/A,#N/A,FALSE,"320.3";#N/A,#N/A,FALSE,"330.1"}</definedName>
    <definedName name="cr" localSheetId="20" hidden="1">{#N/A,#N/A,FALSE,"310.1";#N/A,#N/A,FALSE,"321.1";#N/A,#N/A,FALSE,"320.3";#N/A,#N/A,FALSE,"330.1"}</definedName>
    <definedName name="cr" localSheetId="21" hidden="1">{#N/A,#N/A,FALSE,"310.1";#N/A,#N/A,FALSE,"321.1";#N/A,#N/A,FALSE,"320.3";#N/A,#N/A,FALSE,"330.1"}</definedName>
    <definedName name="cr" localSheetId="22" hidden="1">{#N/A,#N/A,FALSE,"310.1";#N/A,#N/A,FALSE,"321.1";#N/A,#N/A,FALSE,"320.3";#N/A,#N/A,FALSE,"330.1"}</definedName>
    <definedName name="cr" localSheetId="23" hidden="1">{#N/A,#N/A,FALSE,"310.1";#N/A,#N/A,FALSE,"321.1";#N/A,#N/A,FALSE,"320.3";#N/A,#N/A,FALSE,"330.1"}</definedName>
    <definedName name="cr" hidden="1">{#N/A,#N/A,FALSE,"310.1";#N/A,#N/A,FALSE,"321.1";#N/A,#N/A,FALSE,"320.3";#N/A,#N/A,FALSE,"330.1"}</definedName>
    <definedName name="crcrc">[17]Validaciones!#REF!</definedName>
    <definedName name="Criticos" localSheetId="8">#REF!</definedName>
    <definedName name="Criticos" localSheetId="9">#REF!</definedName>
    <definedName name="Criticos" localSheetId="10">#REF!</definedName>
    <definedName name="Criticos" localSheetId="11">#REF!</definedName>
    <definedName name="Criticos" localSheetId="12">#REF!</definedName>
    <definedName name="Criticos" localSheetId="13">#REF!</definedName>
    <definedName name="Criticos" localSheetId="14">#REF!</definedName>
    <definedName name="Criticos" localSheetId="15">#REF!</definedName>
    <definedName name="Criticos" localSheetId="16">#REF!</definedName>
    <definedName name="Criticos" localSheetId="17">#REF!</definedName>
    <definedName name="Criticos" localSheetId="18">#REF!</definedName>
    <definedName name="Criticos" localSheetId="19">#REF!</definedName>
    <definedName name="Criticos" localSheetId="20">#REF!</definedName>
    <definedName name="Criticos" localSheetId="21">#REF!</definedName>
    <definedName name="Criticos" localSheetId="22">#REF!</definedName>
    <definedName name="Criticos" localSheetId="23">#REF!</definedName>
    <definedName name="Criticos">#REF!</definedName>
    <definedName name="cscsaf">[17]Validaciones!#REF!</definedName>
    <definedName name="CT">'[30]CIRCUITOS CODENSA'!#REF!</definedName>
    <definedName name="CU">'[30]CIRCUITOS CODENSA'!#REF!</definedName>
    <definedName name="cuad_cinco" localSheetId="8">#REF!</definedName>
    <definedName name="cuad_cinco" localSheetId="9">#REF!</definedName>
    <definedName name="cuad_cinco" localSheetId="10">#REF!</definedName>
    <definedName name="cuad_cinco" localSheetId="11">#REF!</definedName>
    <definedName name="cuad_cinco" localSheetId="12">#REF!</definedName>
    <definedName name="cuad_cinco" localSheetId="13">#REF!</definedName>
    <definedName name="cuad_cinco" localSheetId="14">#REF!</definedName>
    <definedName name="cuad_cinco" localSheetId="15">#REF!</definedName>
    <definedName name="cuad_cinco" localSheetId="16">#REF!</definedName>
    <definedName name="cuad_cinco" localSheetId="17">#REF!</definedName>
    <definedName name="cuad_cinco" localSheetId="18">#REF!</definedName>
    <definedName name="cuad_cinco" localSheetId="19">#REF!</definedName>
    <definedName name="cuad_cinco" localSheetId="20">#REF!</definedName>
    <definedName name="cuad_cinco" localSheetId="21">#REF!</definedName>
    <definedName name="cuad_cinco" localSheetId="22">#REF!</definedName>
    <definedName name="cuad_cinco" localSheetId="23">#REF!</definedName>
    <definedName name="cuad_cinco">#REF!</definedName>
    <definedName name="cuad_cuatro" localSheetId="8">#REF!</definedName>
    <definedName name="cuad_cuatro" localSheetId="9">#REF!</definedName>
    <definedName name="cuad_cuatro" localSheetId="10">#REF!</definedName>
    <definedName name="cuad_cuatro" localSheetId="11">#REF!</definedName>
    <definedName name="cuad_cuatro" localSheetId="12">#REF!</definedName>
    <definedName name="cuad_cuatro" localSheetId="13">#REF!</definedName>
    <definedName name="cuad_cuatro" localSheetId="14">#REF!</definedName>
    <definedName name="cuad_cuatro" localSheetId="15">#REF!</definedName>
    <definedName name="cuad_cuatro" localSheetId="16">#REF!</definedName>
    <definedName name="cuad_cuatro" localSheetId="17">#REF!</definedName>
    <definedName name="cuad_cuatro" localSheetId="18">#REF!</definedName>
    <definedName name="cuad_cuatro" localSheetId="19">#REF!</definedName>
    <definedName name="cuad_cuatro" localSheetId="20">#REF!</definedName>
    <definedName name="cuad_cuatro" localSheetId="21">#REF!</definedName>
    <definedName name="cuad_cuatro" localSheetId="22">#REF!</definedName>
    <definedName name="cuad_cuatro" localSheetId="23">#REF!</definedName>
    <definedName name="cuad_cuatro">#REF!</definedName>
    <definedName name="cuad_dos" localSheetId="8">#REF!</definedName>
    <definedName name="cuad_dos" localSheetId="9">#REF!</definedName>
    <definedName name="cuad_dos" localSheetId="10">#REF!</definedName>
    <definedName name="cuad_dos" localSheetId="11">#REF!</definedName>
    <definedName name="cuad_dos" localSheetId="12">#REF!</definedName>
    <definedName name="cuad_dos" localSheetId="13">#REF!</definedName>
    <definedName name="cuad_dos" localSheetId="14">#REF!</definedName>
    <definedName name="cuad_dos" localSheetId="15">#REF!</definedName>
    <definedName name="cuad_dos" localSheetId="16">#REF!</definedName>
    <definedName name="cuad_dos" localSheetId="17">#REF!</definedName>
    <definedName name="cuad_dos" localSheetId="18">#REF!</definedName>
    <definedName name="cuad_dos" localSheetId="19">#REF!</definedName>
    <definedName name="cuad_dos" localSheetId="20">#REF!</definedName>
    <definedName name="cuad_dos" localSheetId="21">#REF!</definedName>
    <definedName name="cuad_dos" localSheetId="22">#REF!</definedName>
    <definedName name="cuad_dos" localSheetId="23">#REF!</definedName>
    <definedName name="cuad_dos">#REF!</definedName>
    <definedName name="cuad_seis" localSheetId="8">#REF!</definedName>
    <definedName name="cuad_seis" localSheetId="9">#REF!</definedName>
    <definedName name="cuad_seis" localSheetId="10">#REF!</definedName>
    <definedName name="cuad_seis" localSheetId="11">#REF!</definedName>
    <definedName name="cuad_seis" localSheetId="12">#REF!</definedName>
    <definedName name="cuad_seis" localSheetId="13">#REF!</definedName>
    <definedName name="cuad_seis" localSheetId="14">#REF!</definedName>
    <definedName name="cuad_seis" localSheetId="15">#REF!</definedName>
    <definedName name="cuad_seis" localSheetId="16">#REF!</definedName>
    <definedName name="cuad_seis" localSheetId="17">#REF!</definedName>
    <definedName name="cuad_seis" localSheetId="18">#REF!</definedName>
    <definedName name="cuad_seis" localSheetId="19">#REF!</definedName>
    <definedName name="cuad_seis" localSheetId="20">#REF!</definedName>
    <definedName name="cuad_seis" localSheetId="21">#REF!</definedName>
    <definedName name="cuad_seis" localSheetId="22">#REF!</definedName>
    <definedName name="cuad_seis" localSheetId="23">#REF!</definedName>
    <definedName name="cuad_seis">#REF!</definedName>
    <definedName name="cuad_siete" localSheetId="8">#REF!</definedName>
    <definedName name="cuad_siete" localSheetId="9">#REF!</definedName>
    <definedName name="cuad_siete" localSheetId="10">#REF!</definedName>
    <definedName name="cuad_siete" localSheetId="11">#REF!</definedName>
    <definedName name="cuad_siete" localSheetId="12">#REF!</definedName>
    <definedName name="cuad_siete" localSheetId="13">#REF!</definedName>
    <definedName name="cuad_siete" localSheetId="14">#REF!</definedName>
    <definedName name="cuad_siete" localSheetId="15">#REF!</definedName>
    <definedName name="cuad_siete" localSheetId="16">#REF!</definedName>
    <definedName name="cuad_siete" localSheetId="17">#REF!</definedName>
    <definedName name="cuad_siete" localSheetId="18">#REF!</definedName>
    <definedName name="cuad_siete" localSheetId="19">#REF!</definedName>
    <definedName name="cuad_siete" localSheetId="20">#REF!</definedName>
    <definedName name="cuad_siete" localSheetId="21">#REF!</definedName>
    <definedName name="cuad_siete" localSheetId="22">#REF!</definedName>
    <definedName name="cuad_siete" localSheetId="23">#REF!</definedName>
    <definedName name="cuad_siete">#REF!</definedName>
    <definedName name="cuad_tres" localSheetId="8">#REF!</definedName>
    <definedName name="cuad_tres" localSheetId="9">#REF!</definedName>
    <definedName name="cuad_tres" localSheetId="10">#REF!</definedName>
    <definedName name="cuad_tres" localSheetId="11">#REF!</definedName>
    <definedName name="cuad_tres" localSheetId="12">#REF!</definedName>
    <definedName name="cuad_tres" localSheetId="13">#REF!</definedName>
    <definedName name="cuad_tres" localSheetId="14">#REF!</definedName>
    <definedName name="cuad_tres" localSheetId="15">#REF!</definedName>
    <definedName name="cuad_tres" localSheetId="16">#REF!</definedName>
    <definedName name="cuad_tres" localSheetId="17">#REF!</definedName>
    <definedName name="cuad_tres" localSheetId="18">#REF!</definedName>
    <definedName name="cuad_tres" localSheetId="19">#REF!</definedName>
    <definedName name="cuad_tres" localSheetId="20">#REF!</definedName>
    <definedName name="cuad_tres" localSheetId="21">#REF!</definedName>
    <definedName name="cuad_tres" localSheetId="22">#REF!</definedName>
    <definedName name="cuad_tres" localSheetId="23">#REF!</definedName>
    <definedName name="cuad_tres">#REF!</definedName>
    <definedName name="cuad_uno" localSheetId="8">#REF!</definedName>
    <definedName name="cuad_uno" localSheetId="9">#REF!</definedName>
    <definedName name="cuad_uno" localSheetId="10">#REF!</definedName>
    <definedName name="cuad_uno" localSheetId="11">#REF!</definedName>
    <definedName name="cuad_uno" localSheetId="12">#REF!</definedName>
    <definedName name="cuad_uno" localSheetId="13">#REF!</definedName>
    <definedName name="cuad_uno" localSheetId="14">#REF!</definedName>
    <definedName name="cuad_uno" localSheetId="15">#REF!</definedName>
    <definedName name="cuad_uno" localSheetId="16">#REF!</definedName>
    <definedName name="cuad_uno" localSheetId="17">#REF!</definedName>
    <definedName name="cuad_uno" localSheetId="18">#REF!</definedName>
    <definedName name="cuad_uno" localSheetId="19">#REF!</definedName>
    <definedName name="cuad_uno" localSheetId="20">#REF!</definedName>
    <definedName name="cuad_uno" localSheetId="21">#REF!</definedName>
    <definedName name="cuad_uno" localSheetId="22">#REF!</definedName>
    <definedName name="cuad_uno" localSheetId="23">#REF!</definedName>
    <definedName name="cuad_uno">#REF!</definedName>
    <definedName name="cuad1">#REF!</definedName>
    <definedName name="cuad2">#REF!</definedName>
    <definedName name="cuad3">#REF!</definedName>
    <definedName name="cuad4">#REF!</definedName>
    <definedName name="CUAD5">#REF!</definedName>
    <definedName name="cuadl" localSheetId="8">#REF!</definedName>
    <definedName name="cuadl" localSheetId="9">#REF!</definedName>
    <definedName name="cuadl" localSheetId="10">#REF!</definedName>
    <definedName name="cuadl" localSheetId="11">#REF!</definedName>
    <definedName name="cuadl" localSheetId="12">#REF!</definedName>
    <definedName name="cuadl" localSheetId="13">#REF!</definedName>
    <definedName name="cuadl" localSheetId="14">#REF!</definedName>
    <definedName name="cuadl" localSheetId="15">#REF!</definedName>
    <definedName name="cuadl" localSheetId="16">#REF!</definedName>
    <definedName name="cuadl" localSheetId="17">#REF!</definedName>
    <definedName name="cuadl" localSheetId="18">#REF!</definedName>
    <definedName name="cuadl" localSheetId="19">#REF!</definedName>
    <definedName name="cuadl" localSheetId="20">#REF!</definedName>
    <definedName name="cuadl" localSheetId="21">#REF!</definedName>
    <definedName name="cuadl" localSheetId="22">#REF!</definedName>
    <definedName name="cuadl" localSheetId="23">#REF!</definedName>
    <definedName name="cuadl">#REF!</definedName>
    <definedName name="cuado">#REF!</definedName>
    <definedName name="cuadrilla">[25]Cuadrillas!$C$13:$F$43</definedName>
    <definedName name="CUADRILLA_1" localSheetId="8">#REF!</definedName>
    <definedName name="CUADRILLA_1" localSheetId="9">#REF!</definedName>
    <definedName name="CUADRILLA_1" localSheetId="10">#REF!</definedName>
    <definedName name="CUADRILLA_1" localSheetId="11">#REF!</definedName>
    <definedName name="CUADRILLA_1" localSheetId="12">#REF!</definedName>
    <definedName name="CUADRILLA_1" localSheetId="13">#REF!</definedName>
    <definedName name="CUADRILLA_1" localSheetId="14">#REF!</definedName>
    <definedName name="CUADRILLA_1" localSheetId="15">#REF!</definedName>
    <definedName name="CUADRILLA_1" localSheetId="16">#REF!</definedName>
    <definedName name="CUADRILLA_1" localSheetId="17">#REF!</definedName>
    <definedName name="CUADRILLA_1" localSheetId="18">#REF!</definedName>
    <definedName name="CUADRILLA_1" localSheetId="19">#REF!</definedName>
    <definedName name="CUADRILLA_1" localSheetId="20">#REF!</definedName>
    <definedName name="CUADRILLA_1" localSheetId="21">#REF!</definedName>
    <definedName name="CUADRILLA_1" localSheetId="22">#REF!</definedName>
    <definedName name="CUADRILLA_1" localSheetId="23">#REF!</definedName>
    <definedName name="CUADRILLA_1">#REF!</definedName>
    <definedName name="CUADRILLA_10" localSheetId="8">#REF!</definedName>
    <definedName name="CUADRILLA_10" localSheetId="9">#REF!</definedName>
    <definedName name="CUADRILLA_10" localSheetId="10">#REF!</definedName>
    <definedName name="CUADRILLA_10" localSheetId="11">#REF!</definedName>
    <definedName name="CUADRILLA_10" localSheetId="12">#REF!</definedName>
    <definedName name="CUADRILLA_10" localSheetId="13">#REF!</definedName>
    <definedName name="CUADRILLA_10" localSheetId="14">#REF!</definedName>
    <definedName name="CUADRILLA_10" localSheetId="15">#REF!</definedName>
    <definedName name="CUADRILLA_10" localSheetId="16">#REF!</definedName>
    <definedName name="CUADRILLA_10" localSheetId="17">#REF!</definedName>
    <definedName name="CUADRILLA_10" localSheetId="18">#REF!</definedName>
    <definedName name="CUADRILLA_10" localSheetId="19">#REF!</definedName>
    <definedName name="CUADRILLA_10" localSheetId="20">#REF!</definedName>
    <definedName name="CUADRILLA_10" localSheetId="21">#REF!</definedName>
    <definedName name="CUADRILLA_10" localSheetId="22">#REF!</definedName>
    <definedName name="CUADRILLA_10" localSheetId="23">#REF!</definedName>
    <definedName name="CUADRILLA_10">#REF!</definedName>
    <definedName name="CUADRILLA_2" localSheetId="8">#REF!</definedName>
    <definedName name="CUADRILLA_2" localSheetId="9">#REF!</definedName>
    <definedName name="CUADRILLA_2" localSheetId="10">#REF!</definedName>
    <definedName name="CUADRILLA_2" localSheetId="11">#REF!</definedName>
    <definedName name="CUADRILLA_2" localSheetId="12">#REF!</definedName>
    <definedName name="CUADRILLA_2" localSheetId="13">#REF!</definedName>
    <definedName name="CUADRILLA_2" localSheetId="14">#REF!</definedName>
    <definedName name="CUADRILLA_2" localSheetId="15">#REF!</definedName>
    <definedName name="CUADRILLA_2" localSheetId="16">#REF!</definedName>
    <definedName name="CUADRILLA_2" localSheetId="17">#REF!</definedName>
    <definedName name="CUADRILLA_2" localSheetId="18">#REF!</definedName>
    <definedName name="CUADRILLA_2" localSheetId="19">#REF!</definedName>
    <definedName name="CUADRILLA_2" localSheetId="20">#REF!</definedName>
    <definedName name="CUADRILLA_2" localSheetId="21">#REF!</definedName>
    <definedName name="CUADRILLA_2" localSheetId="22">#REF!</definedName>
    <definedName name="CUADRILLA_2" localSheetId="23">#REF!</definedName>
    <definedName name="CUADRILLA_2">#REF!</definedName>
    <definedName name="CUADRILLA_3" localSheetId="8">#REF!</definedName>
    <definedName name="CUADRILLA_3" localSheetId="9">#REF!</definedName>
    <definedName name="CUADRILLA_3" localSheetId="10">#REF!</definedName>
    <definedName name="CUADRILLA_3" localSheetId="11">#REF!</definedName>
    <definedName name="CUADRILLA_3" localSheetId="12">#REF!</definedName>
    <definedName name="CUADRILLA_3" localSheetId="13">#REF!</definedName>
    <definedName name="CUADRILLA_3" localSheetId="14">#REF!</definedName>
    <definedName name="CUADRILLA_3" localSheetId="15">#REF!</definedName>
    <definedName name="CUADRILLA_3" localSheetId="16">#REF!</definedName>
    <definedName name="CUADRILLA_3" localSheetId="17">#REF!</definedName>
    <definedName name="CUADRILLA_3" localSheetId="18">#REF!</definedName>
    <definedName name="CUADRILLA_3" localSheetId="19">#REF!</definedName>
    <definedName name="CUADRILLA_3" localSheetId="20">#REF!</definedName>
    <definedName name="CUADRILLA_3" localSheetId="21">#REF!</definedName>
    <definedName name="CUADRILLA_3" localSheetId="22">#REF!</definedName>
    <definedName name="CUADRILLA_3" localSheetId="23">#REF!</definedName>
    <definedName name="CUADRILLA_3">#REF!</definedName>
    <definedName name="CUADRILLA_4" localSheetId="8">#REF!</definedName>
    <definedName name="CUADRILLA_4" localSheetId="9">#REF!</definedName>
    <definedName name="CUADRILLA_4" localSheetId="10">#REF!</definedName>
    <definedName name="CUADRILLA_4" localSheetId="11">#REF!</definedName>
    <definedName name="CUADRILLA_4" localSheetId="12">#REF!</definedName>
    <definedName name="CUADRILLA_4" localSheetId="13">#REF!</definedName>
    <definedName name="CUADRILLA_4" localSheetId="14">#REF!</definedName>
    <definedName name="CUADRILLA_4" localSheetId="15">#REF!</definedName>
    <definedName name="CUADRILLA_4" localSheetId="16">#REF!</definedName>
    <definedName name="CUADRILLA_4" localSheetId="17">#REF!</definedName>
    <definedName name="CUADRILLA_4" localSheetId="18">#REF!</definedName>
    <definedName name="CUADRILLA_4" localSheetId="19">#REF!</definedName>
    <definedName name="CUADRILLA_4" localSheetId="20">#REF!</definedName>
    <definedName name="CUADRILLA_4" localSheetId="21">#REF!</definedName>
    <definedName name="CUADRILLA_4" localSheetId="22">#REF!</definedName>
    <definedName name="CUADRILLA_4" localSheetId="23">#REF!</definedName>
    <definedName name="CUADRILLA_4">#REF!</definedName>
    <definedName name="CUADRILLA_5" localSheetId="8">#REF!</definedName>
    <definedName name="CUADRILLA_5" localSheetId="9">#REF!</definedName>
    <definedName name="CUADRILLA_5" localSheetId="10">#REF!</definedName>
    <definedName name="CUADRILLA_5" localSheetId="11">#REF!</definedName>
    <definedName name="CUADRILLA_5" localSheetId="12">#REF!</definedName>
    <definedName name="CUADRILLA_5" localSheetId="13">#REF!</definedName>
    <definedName name="CUADRILLA_5" localSheetId="14">#REF!</definedName>
    <definedName name="CUADRILLA_5" localSheetId="15">#REF!</definedName>
    <definedName name="CUADRILLA_5" localSheetId="16">#REF!</definedName>
    <definedName name="CUADRILLA_5" localSheetId="17">#REF!</definedName>
    <definedName name="CUADRILLA_5" localSheetId="18">#REF!</definedName>
    <definedName name="CUADRILLA_5" localSheetId="19">#REF!</definedName>
    <definedName name="CUADRILLA_5" localSheetId="20">#REF!</definedName>
    <definedName name="CUADRILLA_5" localSheetId="21">#REF!</definedName>
    <definedName name="CUADRILLA_5" localSheetId="22">#REF!</definedName>
    <definedName name="CUADRILLA_5" localSheetId="23">#REF!</definedName>
    <definedName name="CUADRILLA_5">#REF!</definedName>
    <definedName name="CUADRILLA_6" localSheetId="8">#REF!</definedName>
    <definedName name="CUADRILLA_6" localSheetId="9">#REF!</definedName>
    <definedName name="CUADRILLA_6" localSheetId="10">#REF!</definedName>
    <definedName name="CUADRILLA_6" localSheetId="11">#REF!</definedName>
    <definedName name="CUADRILLA_6" localSheetId="12">#REF!</definedName>
    <definedName name="CUADRILLA_6" localSheetId="13">#REF!</definedName>
    <definedName name="CUADRILLA_6" localSheetId="14">#REF!</definedName>
    <definedName name="CUADRILLA_6" localSheetId="15">#REF!</definedName>
    <definedName name="CUADRILLA_6" localSheetId="16">#REF!</definedName>
    <definedName name="CUADRILLA_6" localSheetId="17">#REF!</definedName>
    <definedName name="CUADRILLA_6" localSheetId="18">#REF!</definedName>
    <definedName name="CUADRILLA_6" localSheetId="19">#REF!</definedName>
    <definedName name="CUADRILLA_6" localSheetId="20">#REF!</definedName>
    <definedName name="CUADRILLA_6" localSheetId="21">#REF!</definedName>
    <definedName name="CUADRILLA_6" localSheetId="22">#REF!</definedName>
    <definedName name="CUADRILLA_6" localSheetId="23">#REF!</definedName>
    <definedName name="CUADRILLA_6">#REF!</definedName>
    <definedName name="CUADRILLA_7" localSheetId="8">#REF!</definedName>
    <definedName name="CUADRILLA_7" localSheetId="9">#REF!</definedName>
    <definedName name="CUADRILLA_7" localSheetId="10">#REF!</definedName>
    <definedName name="CUADRILLA_7" localSheetId="11">#REF!</definedName>
    <definedName name="CUADRILLA_7" localSheetId="12">#REF!</definedName>
    <definedName name="CUADRILLA_7" localSheetId="13">#REF!</definedName>
    <definedName name="CUADRILLA_7" localSheetId="14">#REF!</definedName>
    <definedName name="CUADRILLA_7" localSheetId="15">#REF!</definedName>
    <definedName name="CUADRILLA_7" localSheetId="16">#REF!</definedName>
    <definedName name="CUADRILLA_7" localSheetId="17">#REF!</definedName>
    <definedName name="CUADRILLA_7" localSheetId="18">#REF!</definedName>
    <definedName name="CUADRILLA_7" localSheetId="19">#REF!</definedName>
    <definedName name="CUADRILLA_7" localSheetId="20">#REF!</definedName>
    <definedName name="CUADRILLA_7" localSheetId="21">#REF!</definedName>
    <definedName name="CUADRILLA_7" localSheetId="22">#REF!</definedName>
    <definedName name="CUADRILLA_7" localSheetId="23">#REF!</definedName>
    <definedName name="CUADRILLA_7">#REF!</definedName>
    <definedName name="CUADRILLA_8" localSheetId="8">#REF!</definedName>
    <definedName name="CUADRILLA_8" localSheetId="9">#REF!</definedName>
    <definedName name="CUADRILLA_8" localSheetId="10">#REF!</definedName>
    <definedName name="CUADRILLA_8" localSheetId="11">#REF!</definedName>
    <definedName name="CUADRILLA_8" localSheetId="12">#REF!</definedName>
    <definedName name="CUADRILLA_8" localSheetId="13">#REF!</definedName>
    <definedName name="CUADRILLA_8" localSheetId="14">#REF!</definedName>
    <definedName name="CUADRILLA_8" localSheetId="15">#REF!</definedName>
    <definedName name="CUADRILLA_8" localSheetId="16">#REF!</definedName>
    <definedName name="CUADRILLA_8" localSheetId="17">#REF!</definedName>
    <definedName name="CUADRILLA_8" localSheetId="18">#REF!</definedName>
    <definedName name="CUADRILLA_8" localSheetId="19">#REF!</definedName>
    <definedName name="CUADRILLA_8" localSheetId="20">#REF!</definedName>
    <definedName name="CUADRILLA_8" localSheetId="21">#REF!</definedName>
    <definedName name="CUADRILLA_8" localSheetId="22">#REF!</definedName>
    <definedName name="CUADRILLA_8" localSheetId="23">#REF!</definedName>
    <definedName name="CUADRILLA_8">#REF!</definedName>
    <definedName name="CUADRILLA_9" localSheetId="8">#REF!</definedName>
    <definedName name="CUADRILLA_9" localSheetId="9">#REF!</definedName>
    <definedName name="CUADRILLA_9" localSheetId="10">#REF!</definedName>
    <definedName name="CUADRILLA_9" localSheetId="11">#REF!</definedName>
    <definedName name="CUADRILLA_9" localSheetId="12">#REF!</definedName>
    <definedName name="CUADRILLA_9" localSheetId="13">#REF!</definedName>
    <definedName name="CUADRILLA_9" localSheetId="14">#REF!</definedName>
    <definedName name="CUADRILLA_9" localSheetId="15">#REF!</definedName>
    <definedName name="CUADRILLA_9" localSheetId="16">#REF!</definedName>
    <definedName name="CUADRILLA_9" localSheetId="17">#REF!</definedName>
    <definedName name="CUADRILLA_9" localSheetId="18">#REF!</definedName>
    <definedName name="CUADRILLA_9" localSheetId="19">#REF!</definedName>
    <definedName name="CUADRILLA_9" localSheetId="20">#REF!</definedName>
    <definedName name="CUADRILLA_9" localSheetId="21">#REF!</definedName>
    <definedName name="CUADRILLA_9" localSheetId="22">#REF!</definedName>
    <definedName name="CUADRILLA_9" localSheetId="23">#REF!</definedName>
    <definedName name="CUADRILLA_9">#REF!</definedName>
    <definedName name="Cuadrilla_de_Canalización" localSheetId="8">#REF!</definedName>
    <definedName name="Cuadrilla_de_Canalización" localSheetId="9">#REF!</definedName>
    <definedName name="Cuadrilla_de_Canalización" localSheetId="10">#REF!</definedName>
    <definedName name="Cuadrilla_de_Canalización" localSheetId="11">#REF!</definedName>
    <definedName name="Cuadrilla_de_Canalización" localSheetId="12">#REF!</definedName>
    <definedName name="Cuadrilla_de_Canalización" localSheetId="13">#REF!</definedName>
    <definedName name="Cuadrilla_de_Canalización" localSheetId="14">#REF!</definedName>
    <definedName name="Cuadrilla_de_Canalización" localSheetId="15">#REF!</definedName>
    <definedName name="Cuadrilla_de_Canalización" localSheetId="16">#REF!</definedName>
    <definedName name="Cuadrilla_de_Canalización" localSheetId="17">#REF!</definedName>
    <definedName name="Cuadrilla_de_Canalización" localSheetId="18">#REF!</definedName>
    <definedName name="Cuadrilla_de_Canalización" localSheetId="19">#REF!</definedName>
    <definedName name="Cuadrilla_de_Canalización" localSheetId="20">#REF!</definedName>
    <definedName name="Cuadrilla_de_Canalización" localSheetId="21">#REF!</definedName>
    <definedName name="Cuadrilla_de_Canalización" localSheetId="22">#REF!</definedName>
    <definedName name="Cuadrilla_de_Canalización" localSheetId="23">#REF!</definedName>
    <definedName name="Cuadrilla_de_Canalización">#REF!</definedName>
    <definedName name="Cuadrilla_de_Empalmes" localSheetId="8">#REF!</definedName>
    <definedName name="Cuadrilla_de_Empalmes" localSheetId="9">#REF!</definedName>
    <definedName name="Cuadrilla_de_Empalmes" localSheetId="10">#REF!</definedName>
    <definedName name="Cuadrilla_de_Empalmes" localSheetId="11">#REF!</definedName>
    <definedName name="Cuadrilla_de_Empalmes" localSheetId="12">#REF!</definedName>
    <definedName name="Cuadrilla_de_Empalmes" localSheetId="13">#REF!</definedName>
    <definedName name="Cuadrilla_de_Empalmes" localSheetId="14">#REF!</definedName>
    <definedName name="Cuadrilla_de_Empalmes" localSheetId="15">#REF!</definedName>
    <definedName name="Cuadrilla_de_Empalmes" localSheetId="16">#REF!</definedName>
    <definedName name="Cuadrilla_de_Empalmes" localSheetId="17">#REF!</definedName>
    <definedName name="Cuadrilla_de_Empalmes" localSheetId="18">#REF!</definedName>
    <definedName name="Cuadrilla_de_Empalmes" localSheetId="19">#REF!</definedName>
    <definedName name="Cuadrilla_de_Empalmes" localSheetId="20">#REF!</definedName>
    <definedName name="Cuadrilla_de_Empalmes" localSheetId="21">#REF!</definedName>
    <definedName name="Cuadrilla_de_Empalmes" localSheetId="22">#REF!</definedName>
    <definedName name="Cuadrilla_de_Empalmes" localSheetId="23">#REF!</definedName>
    <definedName name="Cuadrilla_de_Empalmes">#REF!</definedName>
    <definedName name="Cuadrilla_de_Redes" localSheetId="8">#REF!</definedName>
    <definedName name="Cuadrilla_de_Redes" localSheetId="9">#REF!</definedName>
    <definedName name="Cuadrilla_de_Redes" localSheetId="10">#REF!</definedName>
    <definedName name="Cuadrilla_de_Redes" localSheetId="11">#REF!</definedName>
    <definedName name="Cuadrilla_de_Redes" localSheetId="12">#REF!</definedName>
    <definedName name="Cuadrilla_de_Redes" localSheetId="13">#REF!</definedName>
    <definedName name="Cuadrilla_de_Redes" localSheetId="14">#REF!</definedName>
    <definedName name="Cuadrilla_de_Redes" localSheetId="15">#REF!</definedName>
    <definedName name="Cuadrilla_de_Redes" localSheetId="16">#REF!</definedName>
    <definedName name="Cuadrilla_de_Redes" localSheetId="17">#REF!</definedName>
    <definedName name="Cuadrilla_de_Redes" localSheetId="18">#REF!</definedName>
    <definedName name="Cuadrilla_de_Redes" localSheetId="19">#REF!</definedName>
    <definedName name="Cuadrilla_de_Redes" localSheetId="20">#REF!</definedName>
    <definedName name="Cuadrilla_de_Redes" localSheetId="21">#REF!</definedName>
    <definedName name="Cuadrilla_de_Redes" localSheetId="22">#REF!</definedName>
    <definedName name="Cuadrilla_de_Redes" localSheetId="23">#REF!</definedName>
    <definedName name="Cuadrilla_de_Redes">#REF!</definedName>
    <definedName name="cuadrillas" localSheetId="8">#REF!</definedName>
    <definedName name="cuadrillas" localSheetId="9">#REF!</definedName>
    <definedName name="cuadrillas" localSheetId="10">#REF!</definedName>
    <definedName name="cuadrillas" localSheetId="11">#REF!</definedName>
    <definedName name="cuadrillas" localSheetId="12">#REF!</definedName>
    <definedName name="cuadrillas" localSheetId="13">#REF!</definedName>
    <definedName name="cuadrillas" localSheetId="14">#REF!</definedName>
    <definedName name="cuadrillas" localSheetId="15">#REF!</definedName>
    <definedName name="cuadrillas" localSheetId="16">#REF!</definedName>
    <definedName name="cuadrillas" localSheetId="17">#REF!</definedName>
    <definedName name="cuadrillas" localSheetId="18">#REF!</definedName>
    <definedName name="cuadrillas" localSheetId="19">#REF!</definedName>
    <definedName name="cuadrillas" localSheetId="20">#REF!</definedName>
    <definedName name="cuadrillas" localSheetId="21">#REF!</definedName>
    <definedName name="cuadrillas" localSheetId="22">#REF!</definedName>
    <definedName name="cuadrillas" localSheetId="23">#REF!</definedName>
    <definedName name="cuadrillas">#REF!</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hidden="1">{"via1",#N/A,TRUE,"general";"via2",#N/A,TRUE,"general";"via3",#N/A,TRUE,"general"}</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#REF!</definedName>
    <definedName name="cvbtwe" localSheetId="8">[7]!absc</definedName>
    <definedName name="cvbtwe" localSheetId="10">[7]!absc</definedName>
    <definedName name="cvbtwe" localSheetId="11">[7]!absc</definedName>
    <definedName name="cvbtwe" localSheetId="12">[7]!absc</definedName>
    <definedName name="cvbtwe" localSheetId="13">[7]!absc</definedName>
    <definedName name="cvbtwe" localSheetId="14">[7]!absc</definedName>
    <definedName name="cvbtwe" localSheetId="15">[7]!absc</definedName>
    <definedName name="cvbtwe" localSheetId="16">[7]!absc</definedName>
    <definedName name="cvbtwe" localSheetId="17">[7]!absc</definedName>
    <definedName name="cvbtwe" localSheetId="18">[7]!absc</definedName>
    <definedName name="cvbtwe" localSheetId="19">[7]!absc</definedName>
    <definedName name="cvbtwe" localSheetId="20">[7]!absc</definedName>
    <definedName name="cvbtwe" localSheetId="21">[7]!absc</definedName>
    <definedName name="cvbtwe" localSheetId="22">[7]!absc</definedName>
    <definedName name="cvbtwe" localSheetId="23">[7]!absc</definedName>
    <definedName name="cvbtwe" localSheetId="7">[7]!absc</definedName>
    <definedName name="cvbtwe" localSheetId="4">[7]!absc</definedName>
    <definedName name="cvbtwe" localSheetId="6">[7]!absc</definedName>
    <definedName name="cvbtwe">[7]!absc</definedName>
    <definedName name="CVDR" localSheetId="8">[27]!absc</definedName>
    <definedName name="CVDR" localSheetId="10">[27]!absc</definedName>
    <definedName name="CVDR" localSheetId="11">[27]!absc</definedName>
    <definedName name="CVDR" localSheetId="12">[27]!absc</definedName>
    <definedName name="CVDR" localSheetId="13">[27]!absc</definedName>
    <definedName name="CVDR" localSheetId="14">[27]!absc</definedName>
    <definedName name="CVDR" localSheetId="15">[27]!absc</definedName>
    <definedName name="CVDR" localSheetId="16">[27]!absc</definedName>
    <definedName name="CVDR" localSheetId="17">[27]!absc</definedName>
    <definedName name="CVDR" localSheetId="18">[27]!absc</definedName>
    <definedName name="CVDR" localSheetId="19">[27]!absc</definedName>
    <definedName name="CVDR" localSheetId="20">[27]!absc</definedName>
    <definedName name="CVDR" localSheetId="21">[27]!absc</definedName>
    <definedName name="CVDR" localSheetId="22">[27]!absc</definedName>
    <definedName name="CVDR" localSheetId="23">[27]!absc</definedName>
    <definedName name="CVDR" localSheetId="7">[27]!absc</definedName>
    <definedName name="CVDR" localSheetId="4">[27]!absc</definedName>
    <definedName name="CVDR" localSheetId="6">[27]!absc</definedName>
    <definedName name="CVDR">[27]!absc</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hidden="1">{"via1",#N/A,TRUE,"general";"via2",#N/A,TRUE,"general";"via3",#N/A,TRUE,"general"}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hidden="1">{"TAB1",#N/A,TRUE,"GENERAL";"TAB2",#N/A,TRUE,"GENERAL";"TAB3",#N/A,TRUE,"GENERAL";"TAB4",#N/A,TRUE,"GENERAL";"TAB5",#N/A,TRUE,"GENERAL"}</definedName>
    <definedName name="CVVVVVVVVVVVVVVVVVVVVVVVVVVVVV" localSheetId="8">[7]!absc</definedName>
    <definedName name="CVVVVVVVVVVVVVVVVVVVVVVVVVVVVV" localSheetId="10">[7]!absc</definedName>
    <definedName name="CVVVVVVVVVVVVVVVVVVVVVVVVVVVVV" localSheetId="11">[7]!absc</definedName>
    <definedName name="CVVVVVVVVVVVVVVVVVVVVVVVVVVVVV" localSheetId="12">[7]!absc</definedName>
    <definedName name="CVVVVVVVVVVVVVVVVVVVVVVVVVVVVV" localSheetId="13">[7]!absc</definedName>
    <definedName name="CVVVVVVVVVVVVVVVVVVVVVVVVVVVVV" localSheetId="14">[7]!absc</definedName>
    <definedName name="CVVVVVVVVVVVVVVVVVVVVVVVVVVVVV" localSheetId="15">[7]!absc</definedName>
    <definedName name="CVVVVVVVVVVVVVVVVVVVVVVVVVVVVV" localSheetId="16">[7]!absc</definedName>
    <definedName name="CVVVVVVVVVVVVVVVVVVVVVVVVVVVVV" localSheetId="17">[7]!absc</definedName>
    <definedName name="CVVVVVVVVVVVVVVVVVVVVVVVVVVVVV" localSheetId="18">[7]!absc</definedName>
    <definedName name="CVVVVVVVVVVVVVVVVVVVVVVVVVVVVV" localSheetId="19">[7]!absc</definedName>
    <definedName name="CVVVVVVVVVVVVVVVVVVVVVVVVVVVVV" localSheetId="20">[7]!absc</definedName>
    <definedName name="CVVVVVVVVVVVVVVVVVVVVVVVVVVVVV" localSheetId="21">[7]!absc</definedName>
    <definedName name="CVVVVVVVVVVVVVVVVVVVVVVVVVVVVV" localSheetId="22">[7]!absc</definedName>
    <definedName name="CVVVVVVVVVVVVVVVVVVVVVVVVVVVVV" localSheetId="23">[7]!absc</definedName>
    <definedName name="CVVVVVVVVVVVVVVVVVVVVVVVVVVVVV" localSheetId="7">[7]!absc</definedName>
    <definedName name="CVVVVVVVVVVVVVVVVVVVVVVVVVVVVV" localSheetId="4">[7]!absc</definedName>
    <definedName name="CVVVVVVVVVVVVVVVVVVVVVVVVVVVVV" localSheetId="6">[7]!absc</definedName>
    <definedName name="CVVVVVVVVVVVVVVVVVVVVVVVVVVVVV">[7]!absc</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hidden="1">{"via1",#N/A,TRUE,"general";"via2",#N/A,TRUE,"general";"via3",#N/A,TRUE,"general"}</definedName>
    <definedName name="cx" localSheetId="8">#REF!</definedName>
    <definedName name="cx" localSheetId="9">#REF!</definedName>
    <definedName name="cx" localSheetId="10">#REF!</definedName>
    <definedName name="cx" localSheetId="11">#REF!</definedName>
    <definedName name="cx" localSheetId="12">#REF!</definedName>
    <definedName name="cx" localSheetId="13">#REF!</definedName>
    <definedName name="cx" localSheetId="14">#REF!</definedName>
    <definedName name="cx" localSheetId="15">#REF!</definedName>
    <definedName name="cx" localSheetId="16">#REF!</definedName>
    <definedName name="cx" localSheetId="17">#REF!</definedName>
    <definedName name="cx" localSheetId="18">#REF!</definedName>
    <definedName name="cx" localSheetId="19">#REF!</definedName>
    <definedName name="cx" localSheetId="20">#REF!</definedName>
    <definedName name="cx" localSheetId="21">#REF!</definedName>
    <definedName name="cx" localSheetId="22">#REF!</definedName>
    <definedName name="cx" localSheetId="23">#REF!</definedName>
    <definedName name="cx">#REF!</definedName>
    <definedName name="cxbcv">[17]Validaciones!#REF!</definedName>
    <definedName name="D" localSheetId="8">Scheduled_Payment+Extra_Payment</definedName>
    <definedName name="D" localSheetId="9">Scheduled_Payment+Extra_Payment</definedName>
    <definedName name="D" localSheetId="10">Scheduled_Payment+Extra_Payment</definedName>
    <definedName name="D" localSheetId="11">Scheduled_Payment+Extra_Payment</definedName>
    <definedName name="D" localSheetId="12">Scheduled_Payment+Extra_Payment</definedName>
    <definedName name="D" localSheetId="13">Scheduled_Payment+Extra_Payment</definedName>
    <definedName name="D" localSheetId="14">Scheduled_Payment+Extra_Payment</definedName>
    <definedName name="D" localSheetId="15">Scheduled_Payment+Extra_Payment</definedName>
    <definedName name="D" localSheetId="16">Scheduled_Payment+Extra_Payment</definedName>
    <definedName name="D" localSheetId="17">Scheduled_Payment+Extra_Payment</definedName>
    <definedName name="D" localSheetId="18">Scheduled_Payment+Extra_Payment</definedName>
    <definedName name="D" localSheetId="19">Scheduled_Payment+Extra_Payment</definedName>
    <definedName name="D" localSheetId="20">Scheduled_Payment+Extra_Payment</definedName>
    <definedName name="D" localSheetId="21">Scheduled_Payment+Extra_Payment</definedName>
    <definedName name="D" localSheetId="22">Scheduled_Payment+Extra_Payment</definedName>
    <definedName name="D" localSheetId="23">Scheduled_Payment+Extra_Payment</definedName>
    <definedName name="D" localSheetId="7">Scheduled_Payment+Extra_Payment</definedName>
    <definedName name="D" localSheetId="4">Scheduled_Payment+Extra_Payment</definedName>
    <definedName name="D" localSheetId="6">Scheduled_Payment+Extra_Payment</definedName>
    <definedName name="D">Scheduled_Payment+Extra_Payment</definedName>
    <definedName name="DADAA" localSheetId="21" hidden="1">{#N/A,#N/A,TRUE,"CODIGO DEPENDENCIA"}</definedName>
    <definedName name="DADAA" localSheetId="22" hidden="1">{#N/A,#N/A,TRUE,"CODIGO DEPENDENCIA"}</definedName>
    <definedName name="DADAA" localSheetId="23" hidden="1">{#N/A,#N/A,TRUE,"CODIGO DEPENDENCIA"}</definedName>
    <definedName name="DADAA" hidden="1">{#N/A,#N/A,TRUE,"CODIGO DEPENDENCIA"}</definedName>
    <definedName name="DADADAD" localSheetId="21" hidden="1">{#N/A,#N/A,TRUE,"CODIGO DEPENDENCIA"}</definedName>
    <definedName name="DADADAD" localSheetId="22" hidden="1">{#N/A,#N/A,TRUE,"CODIGO DEPENDENCIA"}</definedName>
    <definedName name="DADADAD" localSheetId="23" hidden="1">{#N/A,#N/A,TRUE,"CODIGO DEPENDENCIA"}</definedName>
    <definedName name="DADADAD" hidden="1">{#N/A,#N/A,TRUE,"CODIGO DEPENDENCIA"}</definedName>
    <definedName name="DANI">[21]ITEMS!$B$6:$B$176</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hidden="1">{"TAB1",#N/A,TRUE,"GENERAL";"TAB2",#N/A,TRUE,"GENERAL";"TAB3",#N/A,TRUE,"GENERAL";"TAB4",#N/A,TRUE,"GENERAL";"TAB5",#N/A,TRUE,"GENERAL"}</definedName>
    <definedName name="DASDA" localSheetId="8">[27]!absc</definedName>
    <definedName name="DASDA" localSheetId="10">[27]!absc</definedName>
    <definedName name="DASDA" localSheetId="11">[27]!absc</definedName>
    <definedName name="DASDA" localSheetId="12">[27]!absc</definedName>
    <definedName name="DASDA" localSheetId="13">[27]!absc</definedName>
    <definedName name="DASDA" localSheetId="14">[27]!absc</definedName>
    <definedName name="DASDA" localSheetId="15">[27]!absc</definedName>
    <definedName name="DASDA" localSheetId="16">[27]!absc</definedName>
    <definedName name="DASDA" localSheetId="17">[27]!absc</definedName>
    <definedName name="DASDA" localSheetId="18">[27]!absc</definedName>
    <definedName name="DASDA" localSheetId="19">[27]!absc</definedName>
    <definedName name="DASDA" localSheetId="20">[27]!absc</definedName>
    <definedName name="DASDA" localSheetId="21">[27]!absc</definedName>
    <definedName name="DASDA" localSheetId="22">[27]!absc</definedName>
    <definedName name="DASDA" localSheetId="23">[27]!absc</definedName>
    <definedName name="DASDA" localSheetId="7">[27]!absc</definedName>
    <definedName name="DASDA" localSheetId="4">[27]!absc</definedName>
    <definedName name="DASDA" localSheetId="6">[27]!absc</definedName>
    <definedName name="DASDA">[27]!absc</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 localSheetId="14">#REF!</definedName>
    <definedName name="Data" localSheetId="15">#REF!</definedName>
    <definedName name="Data" localSheetId="16">#REF!</definedName>
    <definedName name="Data" localSheetId="17">#REF!</definedName>
    <definedName name="Data" localSheetId="18">#REF!</definedName>
    <definedName name="Data" localSheetId="19">#REF!</definedName>
    <definedName name="Data" localSheetId="20">#REF!</definedName>
    <definedName name="Data" localSheetId="21">#REF!</definedName>
    <definedName name="Data" localSheetId="22">#REF!</definedName>
    <definedName name="Data" localSheetId="23">#REF!</definedName>
    <definedName name="Data">#REF!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#REF!</definedName>
    <definedName name="Datos_SW_G1" localSheetId="8">#REF!</definedName>
    <definedName name="Datos_SW_G1" localSheetId="9">#REF!</definedName>
    <definedName name="Datos_SW_G1" localSheetId="10">#REF!</definedName>
    <definedName name="Datos_SW_G1" localSheetId="11">#REF!</definedName>
    <definedName name="Datos_SW_G1" localSheetId="12">#REF!</definedName>
    <definedName name="Datos_SW_G1" localSheetId="13">#REF!</definedName>
    <definedName name="Datos_SW_G1" localSheetId="14">#REF!</definedName>
    <definedName name="Datos_SW_G1" localSheetId="15">#REF!</definedName>
    <definedName name="Datos_SW_G1" localSheetId="16">#REF!</definedName>
    <definedName name="Datos_SW_G1" localSheetId="17">#REF!</definedName>
    <definedName name="Datos_SW_G1" localSheetId="18">#REF!</definedName>
    <definedName name="Datos_SW_G1" localSheetId="19">#REF!</definedName>
    <definedName name="Datos_SW_G1" localSheetId="20">#REF!</definedName>
    <definedName name="Datos_SW_G1" localSheetId="21">#REF!</definedName>
    <definedName name="Datos_SW_G1" localSheetId="22">#REF!</definedName>
    <definedName name="Datos_SW_G1" localSheetId="23">#REF!</definedName>
    <definedName name="Datos_SW_G1">#REF!</definedName>
    <definedName name="Datos_SW_G2" localSheetId="8">#REF!</definedName>
    <definedName name="Datos_SW_G2" localSheetId="9">#REF!</definedName>
    <definedName name="Datos_SW_G2" localSheetId="10">#REF!</definedName>
    <definedName name="Datos_SW_G2" localSheetId="11">#REF!</definedName>
    <definedName name="Datos_SW_G2" localSheetId="12">#REF!</definedName>
    <definedName name="Datos_SW_G2" localSheetId="13">#REF!</definedName>
    <definedName name="Datos_SW_G2" localSheetId="14">#REF!</definedName>
    <definedName name="Datos_SW_G2" localSheetId="15">#REF!</definedName>
    <definedName name="Datos_SW_G2" localSheetId="16">#REF!</definedName>
    <definedName name="Datos_SW_G2" localSheetId="17">#REF!</definedName>
    <definedName name="Datos_SW_G2" localSheetId="18">#REF!</definedName>
    <definedName name="Datos_SW_G2" localSheetId="19">#REF!</definedName>
    <definedName name="Datos_SW_G2" localSheetId="20">#REF!</definedName>
    <definedName name="Datos_SW_G2" localSheetId="21">#REF!</definedName>
    <definedName name="Datos_SW_G2" localSheetId="22">#REF!</definedName>
    <definedName name="Datos_SW_G2" localSheetId="23">#REF!</definedName>
    <definedName name="Datos_SW_G2">#REF!</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hidden="1">{"TAB1",#N/A,TRUE,"GENERAL";"TAB2",#N/A,TRUE,"GENERAL";"TAB3",#N/A,TRUE,"GENERAL";"TAB4",#N/A,TRUE,"GENERAL";"TAB5",#N/A,TRUE,"GENERAL"}</definedName>
    <definedName name="dc" localSheetId="8">#REF!</definedName>
    <definedName name="dc" localSheetId="9">#REF!</definedName>
    <definedName name="dc" localSheetId="10">#REF!</definedName>
    <definedName name="dc" localSheetId="11">#REF!</definedName>
    <definedName name="dc" localSheetId="12">#REF!</definedName>
    <definedName name="dc" localSheetId="13">#REF!</definedName>
    <definedName name="dc" localSheetId="14">#REF!</definedName>
    <definedName name="dc" localSheetId="15">#REF!</definedName>
    <definedName name="dc" localSheetId="16">#REF!</definedName>
    <definedName name="dc" localSheetId="17">#REF!</definedName>
    <definedName name="dc" localSheetId="18">#REF!</definedName>
    <definedName name="dc" localSheetId="19">#REF!</definedName>
    <definedName name="dc" localSheetId="20">#REF!</definedName>
    <definedName name="dc" localSheetId="21">#REF!</definedName>
    <definedName name="dc" localSheetId="22">#REF!</definedName>
    <definedName name="dc" localSheetId="23">#REF!</definedName>
    <definedName name="dc">#REF!</definedName>
    <definedName name="DCF" localSheetId="8">#REF!</definedName>
    <definedName name="DCF" localSheetId="9">#REF!</definedName>
    <definedName name="DCF" localSheetId="10">#REF!</definedName>
    <definedName name="DCF" localSheetId="11">#REF!</definedName>
    <definedName name="DCF" localSheetId="12">#REF!</definedName>
    <definedName name="DCF" localSheetId="13">#REF!</definedName>
    <definedName name="DCF" localSheetId="14">#REF!</definedName>
    <definedName name="DCF" localSheetId="15">#REF!</definedName>
    <definedName name="DCF" localSheetId="16">#REF!</definedName>
    <definedName name="DCF" localSheetId="17">#REF!</definedName>
    <definedName name="DCF" localSheetId="18">#REF!</definedName>
    <definedName name="DCF" localSheetId="19">#REF!</definedName>
    <definedName name="DCF" localSheetId="20">#REF!</definedName>
    <definedName name="DCF" localSheetId="21">#REF!</definedName>
    <definedName name="DCF" localSheetId="22">#REF!</definedName>
    <definedName name="DCF" localSheetId="23">#REF!</definedName>
    <definedName name="DCF">#REF!</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hidden="1">{"via1",#N/A,TRUE,"general";"via2",#N/A,TRUE,"general";"via3",#N/A,TRUE,"general"}</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#REF!</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hidden="1">{"via1",#N/A,TRUE,"general";"via2",#N/A,TRUE,"general";"via3",#N/A,TRUE,"general"}</definedName>
    <definedName name="DDDD" localSheetId="8">IF('APU 001'!Values_Entered,'APU 001'!Header_Row+'APU 001'!Number_of_Payments,'APU 001'!Header_Row)</definedName>
    <definedName name="DDDD" localSheetId="9">IF('APU 002'!Values_Entered,'APU 002'!Header_Row+'APU 002'!Number_of_Payments,'APU 002'!Header_Row)</definedName>
    <definedName name="DDDD" localSheetId="10">IF('APU 003'!Values_Entered,'APU 003'!Header_Row+'APU 003'!Number_of_Payments,'APU 003'!Header_Row)</definedName>
    <definedName name="DDDD" localSheetId="11">IF('APU 004'!Values_Entered,'APU 004'!Header_Row+'APU 004'!Number_of_Payments,'APU 004'!Header_Row)</definedName>
    <definedName name="DDDD" localSheetId="12">IF('APU 005'!Values_Entered,'APU 005'!Header_Row+'APU 005'!Number_of_Payments,'APU 005'!Header_Row)</definedName>
    <definedName name="DDDD" localSheetId="13">IF('APU 006'!Values_Entered,'APU 006'!Header_Row+'APU 006'!Number_of_Payments,'APU 006'!Header_Row)</definedName>
    <definedName name="DDDD" localSheetId="14">IF('APU 007'!Values_Entered,'APU 007'!Header_Row+'APU 007'!Number_of_Payments,'APU 007'!Header_Row)</definedName>
    <definedName name="DDDD" localSheetId="15">IF('APU 008'!Values_Entered,'APU 008'!Header_Row+'APU 008'!Number_of_Payments,'APU 008'!Header_Row)</definedName>
    <definedName name="DDDD" localSheetId="16">IF('APU 009'!Values_Entered,'APU 009'!Header_Row+'APU 009'!Number_of_Payments,'APU 009'!Header_Row)</definedName>
    <definedName name="DDDD" localSheetId="17">IF('APU 010'!Values_Entered,'APU 010'!Header_Row+'APU 010'!Number_of_Payments,'APU 010'!Header_Row)</definedName>
    <definedName name="DDDD" localSheetId="18">IF('APU 011'!Values_Entered,'APU 011'!Header_Row+'APU 011'!Number_of_Payments,'APU 011'!Header_Row)</definedName>
    <definedName name="DDDD" localSheetId="19">IF('APU 012'!Values_Entered,'APU 012'!Header_Row+'APU 012'!Number_of_Payments,'APU 012'!Header_Row)</definedName>
    <definedName name="DDDD" localSheetId="20">IF('APU 014'!Values_Entered,'APU 014'!Header_Row+'APU 014'!Number_of_Payments,'APU 014'!Header_Row)</definedName>
    <definedName name="DDDD" localSheetId="21">IF('APU 015'!Values_Entered,'APU 015'!Header_Row+'APU 015'!Number_of_Payments,'APU 015'!Header_Row)</definedName>
    <definedName name="DDDD" localSheetId="22">IF('APU 016'!Values_Entered,'APU 016'!Header_Row+'APU 016'!Number_of_Payments,'APU 016'!Header_Row)</definedName>
    <definedName name="DDDD" localSheetId="23">IF('APU 017'!Values_Entered,'APU 017'!Header_Row+'APU 017'!Number_of_Payments,'APU 017'!Header_Row)</definedName>
    <definedName name="DDDD">IF(Values_Entered,Header_Row+Number_of_Payments,Header_Row)</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hidden="1">{"via1",#N/A,TRUE,"general";"via2",#N/A,TRUE,"general";"via3",#N/A,TRUE,"general"}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hidden="1">{"TAB1",#N/A,TRUE,"GENERAL";"TAB2",#N/A,TRUE,"GENERAL";"TAB3",#N/A,TRUE,"GENERAL";"TAB4",#N/A,TRUE,"GENERAL";"TAB5",#N/A,TRUE,"GENERAL"}</definedName>
    <definedName name="ddfiorg" hidden="1">#REF!</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hidden="1">{"TAB1",#N/A,TRUE,"GENERAL";"TAB2",#N/A,TRUE,"GENERAL";"TAB3",#N/A,TRUE,"GENERAL";"TAB4",#N/A,TRUE,"GENERAL";"TAB5",#N/A,TRUE,"GENERAL"}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hidden="1">{"via1",#N/A,TRUE,"general";"via2",#N/A,TRUE,"general";"via3",#N/A,TRUE,"general"}</definedName>
    <definedName name="Departamento">#REF!</definedName>
    <definedName name="DERF" localSheetId="8" hidden="1">{#N/A,#N/A,FALSE,"310.1";#N/A,#N/A,FALSE,"321.1";#N/A,#N/A,FALSE,"320.3";#N/A,#N/A,FALSE,"330.1"}</definedName>
    <definedName name="DERF" localSheetId="9" hidden="1">{#N/A,#N/A,FALSE,"310.1";#N/A,#N/A,FALSE,"321.1";#N/A,#N/A,FALSE,"320.3";#N/A,#N/A,FALSE,"330.1"}</definedName>
    <definedName name="DERF" localSheetId="10" hidden="1">{#N/A,#N/A,FALSE,"310.1";#N/A,#N/A,FALSE,"321.1";#N/A,#N/A,FALSE,"320.3";#N/A,#N/A,FALSE,"330.1"}</definedName>
    <definedName name="DERF" localSheetId="11" hidden="1">{#N/A,#N/A,FALSE,"310.1";#N/A,#N/A,FALSE,"321.1";#N/A,#N/A,FALSE,"320.3";#N/A,#N/A,FALSE,"330.1"}</definedName>
    <definedName name="DERF" localSheetId="12" hidden="1">{#N/A,#N/A,FALSE,"310.1";#N/A,#N/A,FALSE,"321.1";#N/A,#N/A,FALSE,"320.3";#N/A,#N/A,FALSE,"330.1"}</definedName>
    <definedName name="DERF" localSheetId="13" hidden="1">{#N/A,#N/A,FALSE,"310.1";#N/A,#N/A,FALSE,"321.1";#N/A,#N/A,FALSE,"320.3";#N/A,#N/A,FALSE,"330.1"}</definedName>
    <definedName name="DERF" localSheetId="14" hidden="1">{#N/A,#N/A,FALSE,"310.1";#N/A,#N/A,FALSE,"321.1";#N/A,#N/A,FALSE,"320.3";#N/A,#N/A,FALSE,"330.1"}</definedName>
    <definedName name="DERF" localSheetId="15" hidden="1">{#N/A,#N/A,FALSE,"310.1";#N/A,#N/A,FALSE,"321.1";#N/A,#N/A,FALSE,"320.3";#N/A,#N/A,FALSE,"330.1"}</definedName>
    <definedName name="DERF" localSheetId="16" hidden="1">{#N/A,#N/A,FALSE,"310.1";#N/A,#N/A,FALSE,"321.1";#N/A,#N/A,FALSE,"320.3";#N/A,#N/A,FALSE,"330.1"}</definedName>
    <definedName name="DERF" localSheetId="17" hidden="1">{#N/A,#N/A,FALSE,"310.1";#N/A,#N/A,FALSE,"321.1";#N/A,#N/A,FALSE,"320.3";#N/A,#N/A,FALSE,"330.1"}</definedName>
    <definedName name="DERF" localSheetId="18" hidden="1">{#N/A,#N/A,FALSE,"310.1";#N/A,#N/A,FALSE,"321.1";#N/A,#N/A,FALSE,"320.3";#N/A,#N/A,FALSE,"330.1"}</definedName>
    <definedName name="DERF" localSheetId="19" hidden="1">{#N/A,#N/A,FALSE,"310.1";#N/A,#N/A,FALSE,"321.1";#N/A,#N/A,FALSE,"320.3";#N/A,#N/A,FALSE,"330.1"}</definedName>
    <definedName name="DERF" localSheetId="20" hidden="1">{#N/A,#N/A,FALSE,"310.1";#N/A,#N/A,FALSE,"321.1";#N/A,#N/A,FALSE,"320.3";#N/A,#N/A,FALSE,"330.1"}</definedName>
    <definedName name="DERF" localSheetId="21" hidden="1">{#N/A,#N/A,FALSE,"310.1";#N/A,#N/A,FALSE,"321.1";#N/A,#N/A,FALSE,"320.3";#N/A,#N/A,FALSE,"330.1"}</definedName>
    <definedName name="DERF" localSheetId="22" hidden="1">{#N/A,#N/A,FALSE,"310.1";#N/A,#N/A,FALSE,"321.1";#N/A,#N/A,FALSE,"320.3";#N/A,#N/A,FALSE,"330.1"}</definedName>
    <definedName name="DERF" localSheetId="23" hidden="1">{#N/A,#N/A,FALSE,"310.1";#N/A,#N/A,FALSE,"321.1";#N/A,#N/A,FALSE,"320.3";#N/A,#N/A,FALSE,"330.1"}</definedName>
    <definedName name="DERF" hidden="1">{#N/A,#N/A,FALSE,"310.1";#N/A,#N/A,FALSE,"321.1";#N/A,#N/A,FALSE,"320.3";#N/A,#N/A,FALSE,"330.1"}</definedName>
    <definedName name="DESC_APU" localSheetId="21">IF([40]apu!XFC1="",IF([40]apu!XFD1="",IF([40]apu!XFC1048576="","",DIRECTO),""),DESCRIPCION_APU)</definedName>
    <definedName name="DESC_APU" localSheetId="22">IF([40]apu!XFC1="",IF([40]apu!XFD1="",IF([40]apu!XFC1048576="","",DIRECTO),""),DESCRIPCION_APU)</definedName>
    <definedName name="DESC_APU" localSheetId="23">IF([40]apu!XFC1="",IF([40]apu!XFD1="",IF([40]apu!XFC1048576="","",DIRECTO),""),DESCRIPCION_APU)</definedName>
    <definedName name="DESC_APU">IF([40]apu!XFC1="",IF([40]apu!XFD1="",IF([40]apu!XFC1048576="","",DIRECTO),""),DESCRIPCION_APU)</definedName>
    <definedName name="DESC_AUX">IF([40]Auxiliares!$A1="",IF([40]Auxiliares!$A1048576="","","DIRECTO:  "&amp;TEXT(ROUNDUP(SUMIF([40]Auxiliares!$A:$A,[40]Auxiliares!$A1048576,[40]Auxiliares!$G:$G)/2,0),"#,##0")&amp;" / "&amp;VLOOKUP([40]Auxiliares!$A1048576,[40]Insumos!$D:$F,3,FALSE)),IF([40]Auxiliares!$A1="","",VLOOKUP([40]Auxiliares!$B1,[40]Insumos!$D:$E,2,FALSE)))</definedName>
    <definedName name="DESC1" localSheetId="8">#REF!</definedName>
    <definedName name="DESC1" localSheetId="9">#REF!</definedName>
    <definedName name="DESC1" localSheetId="10">#REF!</definedName>
    <definedName name="DESC1" localSheetId="11">#REF!</definedName>
    <definedName name="DESC1" localSheetId="12">#REF!</definedName>
    <definedName name="DESC1" localSheetId="13">#REF!</definedName>
    <definedName name="DESC1" localSheetId="14">#REF!</definedName>
    <definedName name="DESC1" localSheetId="15">#REF!</definedName>
    <definedName name="DESC1" localSheetId="16">#REF!</definedName>
    <definedName name="DESC1" localSheetId="17">#REF!</definedName>
    <definedName name="DESC1" localSheetId="18">#REF!</definedName>
    <definedName name="DESC1" localSheetId="19">#REF!</definedName>
    <definedName name="DESC1" localSheetId="20">#REF!</definedName>
    <definedName name="DESC1" localSheetId="21">#REF!</definedName>
    <definedName name="DESC1" localSheetId="22">#REF!</definedName>
    <definedName name="DESC1" localSheetId="23">#REF!</definedName>
    <definedName name="DESC1">#REF!</definedName>
    <definedName name="DESC2" localSheetId="8">#REF!</definedName>
    <definedName name="DESC2" localSheetId="9">#REF!</definedName>
    <definedName name="DESC2" localSheetId="10">#REF!</definedName>
    <definedName name="DESC2" localSheetId="11">#REF!</definedName>
    <definedName name="DESC2" localSheetId="12">#REF!</definedName>
    <definedName name="DESC2" localSheetId="13">#REF!</definedName>
    <definedName name="DESC2" localSheetId="14">#REF!</definedName>
    <definedName name="DESC2" localSheetId="15">#REF!</definedName>
    <definedName name="DESC2" localSheetId="16">#REF!</definedName>
    <definedName name="DESC2" localSheetId="17">#REF!</definedName>
    <definedName name="DESC2" localSheetId="18">#REF!</definedName>
    <definedName name="DESC2" localSheetId="19">#REF!</definedName>
    <definedName name="DESC2" localSheetId="20">#REF!</definedName>
    <definedName name="DESC2" localSheetId="21">#REF!</definedName>
    <definedName name="DESC2" localSheetId="22">#REF!</definedName>
    <definedName name="DESC2" localSheetId="23">#REF!</definedName>
    <definedName name="DESC2">#REF!</definedName>
    <definedName name="DESC521">[48]ITEMS!$B$522</definedName>
    <definedName name="DESCAP" localSheetId="8">#REF!</definedName>
    <definedName name="DESCAP" localSheetId="9">#REF!</definedName>
    <definedName name="DESCAP" localSheetId="10">#REF!</definedName>
    <definedName name="DESCAP" localSheetId="11">#REF!</definedName>
    <definedName name="DESCAP" localSheetId="12">#REF!</definedName>
    <definedName name="DESCAP" localSheetId="13">#REF!</definedName>
    <definedName name="DESCAP" localSheetId="14">#REF!</definedName>
    <definedName name="DESCAP" localSheetId="15">#REF!</definedName>
    <definedName name="DESCAP" localSheetId="16">#REF!</definedName>
    <definedName name="DESCAP" localSheetId="17">#REF!</definedName>
    <definedName name="DESCAP" localSheetId="18">#REF!</definedName>
    <definedName name="DESCAP" localSheetId="19">#REF!</definedName>
    <definedName name="DESCAP" localSheetId="20">#REF!</definedName>
    <definedName name="DESCAP" localSheetId="21">#REF!</definedName>
    <definedName name="DESCAP" localSheetId="22">#REF!</definedName>
    <definedName name="DESCAP" localSheetId="23">#REF!</definedName>
    <definedName name="DESCAP">#REF!</definedName>
    <definedName name="descapote" localSheetId="8">#REF!</definedName>
    <definedName name="descapote" localSheetId="9">#REF!</definedName>
    <definedName name="descapote" localSheetId="10">#REF!</definedName>
    <definedName name="descapote" localSheetId="11">#REF!</definedName>
    <definedName name="descapote" localSheetId="12">#REF!</definedName>
    <definedName name="descapote" localSheetId="13">#REF!</definedName>
    <definedName name="descapote" localSheetId="14">#REF!</definedName>
    <definedName name="descapote" localSheetId="15">#REF!</definedName>
    <definedName name="descapote" localSheetId="16">#REF!</definedName>
    <definedName name="descapote" localSheetId="17">#REF!</definedName>
    <definedName name="descapote" localSheetId="18">#REF!</definedName>
    <definedName name="descapote" localSheetId="19">#REF!</definedName>
    <definedName name="descapote" localSheetId="20">#REF!</definedName>
    <definedName name="descapote" localSheetId="21">#REF!</definedName>
    <definedName name="descapote" localSheetId="22">#REF!</definedName>
    <definedName name="descapote" localSheetId="23">#REF!</definedName>
    <definedName name="descapote">#REF!</definedName>
    <definedName name="DESCP1" localSheetId="8">#REF!</definedName>
    <definedName name="DESCP1" localSheetId="9">#REF!</definedName>
    <definedName name="DESCP1" localSheetId="10">#REF!</definedName>
    <definedName name="DESCP1" localSheetId="11">#REF!</definedName>
    <definedName name="DESCP1" localSheetId="12">#REF!</definedName>
    <definedName name="DESCP1" localSheetId="13">#REF!</definedName>
    <definedName name="DESCP1" localSheetId="14">#REF!</definedName>
    <definedName name="DESCP1" localSheetId="15">#REF!</definedName>
    <definedName name="DESCP1" localSheetId="16">#REF!</definedName>
    <definedName name="DESCP1" localSheetId="17">#REF!</definedName>
    <definedName name="DESCP1" localSheetId="18">#REF!</definedName>
    <definedName name="DESCP1" localSheetId="19">#REF!</definedName>
    <definedName name="DESCP1" localSheetId="20">#REF!</definedName>
    <definedName name="DESCP1" localSheetId="21">#REF!</definedName>
    <definedName name="DESCP1" localSheetId="22">#REF!</definedName>
    <definedName name="DESCP1" localSheetId="23">#REF!</definedName>
    <definedName name="DESCP1">#REF!</definedName>
    <definedName name="DESCRIP" localSheetId="8">#REF!</definedName>
    <definedName name="DESCRIP" localSheetId="9">#REF!</definedName>
    <definedName name="DESCRIP" localSheetId="10">#REF!</definedName>
    <definedName name="DESCRIP" localSheetId="11">#REF!</definedName>
    <definedName name="DESCRIP" localSheetId="12">#REF!</definedName>
    <definedName name="DESCRIP" localSheetId="13">#REF!</definedName>
    <definedName name="DESCRIP" localSheetId="14">#REF!</definedName>
    <definedName name="DESCRIP" localSheetId="15">#REF!</definedName>
    <definedName name="DESCRIP" localSheetId="16">#REF!</definedName>
    <definedName name="DESCRIP" localSheetId="17">#REF!</definedName>
    <definedName name="DESCRIP" localSheetId="18">#REF!</definedName>
    <definedName name="DESCRIP" localSheetId="19">#REF!</definedName>
    <definedName name="DESCRIP" localSheetId="20">#REF!</definedName>
    <definedName name="DESCRIP" localSheetId="21">#REF!</definedName>
    <definedName name="DESCRIP" localSheetId="22">#REF!</definedName>
    <definedName name="DESCRIP" localSheetId="23">#REF!</definedName>
    <definedName name="DESCRIP">#REF!</definedName>
    <definedName name="Descrip_cuadrillas">[49]Cuadrillas!$A$15:$A$77</definedName>
    <definedName name="Descrip_equipos">[49]Equ!$A$15:$A$102</definedName>
    <definedName name="Descrip_transporte">[49]Trans!$A$18:$A$65</definedName>
    <definedName name="Descripción">[49]Mat!$A$11:$A$1041</definedName>
    <definedName name="DESCRIPCION_APU">#N/A</definedName>
    <definedName name="DESCRIPCION1" localSheetId="8">#REF!</definedName>
    <definedName name="DESCRIPCION1" localSheetId="9">#REF!</definedName>
    <definedName name="DESCRIPCION1" localSheetId="10">#REF!</definedName>
    <definedName name="DESCRIPCION1" localSheetId="11">#REF!</definedName>
    <definedName name="DESCRIPCION1" localSheetId="12">#REF!</definedName>
    <definedName name="DESCRIPCION1" localSheetId="13">#REF!</definedName>
    <definedName name="DESCRIPCION1" localSheetId="14">#REF!</definedName>
    <definedName name="DESCRIPCION1" localSheetId="15">#REF!</definedName>
    <definedName name="DESCRIPCION1" localSheetId="16">#REF!</definedName>
    <definedName name="DESCRIPCION1" localSheetId="17">#REF!</definedName>
    <definedName name="DESCRIPCION1" localSheetId="18">#REF!</definedName>
    <definedName name="DESCRIPCION1" localSheetId="19">#REF!</definedName>
    <definedName name="DESCRIPCION1" localSheetId="20">#REF!</definedName>
    <definedName name="DESCRIPCION1" localSheetId="21">#REF!</definedName>
    <definedName name="DESCRIPCION1" localSheetId="22">#REF!</definedName>
    <definedName name="DESCRIPCION1" localSheetId="23">#REF!</definedName>
    <definedName name="DESCRIPCION1">#REF!</definedName>
    <definedName name="DESCRIPCION2" localSheetId="8">#REF!</definedName>
    <definedName name="DESCRIPCION2" localSheetId="9">#REF!</definedName>
    <definedName name="DESCRIPCION2" localSheetId="10">#REF!</definedName>
    <definedName name="DESCRIPCION2" localSheetId="11">#REF!</definedName>
    <definedName name="DESCRIPCION2" localSheetId="12">#REF!</definedName>
    <definedName name="DESCRIPCION2" localSheetId="13">#REF!</definedName>
    <definedName name="DESCRIPCION2" localSheetId="14">#REF!</definedName>
    <definedName name="DESCRIPCION2" localSheetId="15">#REF!</definedName>
    <definedName name="DESCRIPCION2" localSheetId="16">#REF!</definedName>
    <definedName name="DESCRIPCION2" localSheetId="17">#REF!</definedName>
    <definedName name="DESCRIPCION2" localSheetId="18">#REF!</definedName>
    <definedName name="DESCRIPCION2" localSheetId="19">#REF!</definedName>
    <definedName name="DESCRIPCION2" localSheetId="20">#REF!</definedName>
    <definedName name="DESCRIPCION2" localSheetId="21">#REF!</definedName>
    <definedName name="DESCRIPCION2" localSheetId="22">#REF!</definedName>
    <definedName name="DESCRIPCION2" localSheetId="23">#REF!</definedName>
    <definedName name="DESCRIPCION2">#REF!</definedName>
    <definedName name="DESCRP1" localSheetId="8">#REF!</definedName>
    <definedName name="DESCRP1" localSheetId="9">#REF!</definedName>
    <definedName name="DESCRP1" localSheetId="10">#REF!</definedName>
    <definedName name="DESCRP1" localSheetId="11">#REF!</definedName>
    <definedName name="DESCRP1" localSheetId="12">#REF!</definedName>
    <definedName name="DESCRP1" localSheetId="13">#REF!</definedName>
    <definedName name="DESCRP1" localSheetId="14">#REF!</definedName>
    <definedName name="DESCRP1" localSheetId="15">#REF!</definedName>
    <definedName name="DESCRP1" localSheetId="16">#REF!</definedName>
    <definedName name="DESCRP1" localSheetId="17">#REF!</definedName>
    <definedName name="DESCRP1" localSheetId="18">#REF!</definedName>
    <definedName name="DESCRP1" localSheetId="19">#REF!</definedName>
    <definedName name="DESCRP1" localSheetId="20">#REF!</definedName>
    <definedName name="DESCRP1" localSheetId="21">#REF!</definedName>
    <definedName name="DESCRP1" localSheetId="22">#REF!</definedName>
    <definedName name="DESCRP1" localSheetId="23">#REF!</definedName>
    <definedName name="DESCRP1">#REF!</definedName>
    <definedName name="DESCRP2" localSheetId="8">#REF!</definedName>
    <definedName name="DESCRP2" localSheetId="9">#REF!</definedName>
    <definedName name="DESCRP2" localSheetId="10">#REF!</definedName>
    <definedName name="DESCRP2" localSheetId="11">#REF!</definedName>
    <definedName name="DESCRP2" localSheetId="12">#REF!</definedName>
    <definedName name="DESCRP2" localSheetId="13">#REF!</definedName>
    <definedName name="DESCRP2" localSheetId="14">#REF!</definedName>
    <definedName name="DESCRP2" localSheetId="15">#REF!</definedName>
    <definedName name="DESCRP2" localSheetId="16">#REF!</definedName>
    <definedName name="DESCRP2" localSheetId="17">#REF!</definedName>
    <definedName name="DESCRP2" localSheetId="18">#REF!</definedName>
    <definedName name="DESCRP2" localSheetId="19">#REF!</definedName>
    <definedName name="DESCRP2" localSheetId="20">#REF!</definedName>
    <definedName name="DESCRP2" localSheetId="21">#REF!</definedName>
    <definedName name="DESCRP2" localSheetId="22">#REF!</definedName>
    <definedName name="DESCRP2" localSheetId="23">#REF!</definedName>
    <definedName name="DESCRP2">#REF!</definedName>
    <definedName name="DESCUENTOS" localSheetId="8">#REF!</definedName>
    <definedName name="DESCUENTOS" localSheetId="9">#REF!</definedName>
    <definedName name="DESCUENTOS" localSheetId="10">#REF!</definedName>
    <definedName name="DESCUENTOS" localSheetId="11">#REF!</definedName>
    <definedName name="DESCUENTOS" localSheetId="12">#REF!</definedName>
    <definedName name="DESCUENTOS" localSheetId="13">#REF!</definedName>
    <definedName name="DESCUENTOS" localSheetId="14">#REF!</definedName>
    <definedName name="DESCUENTOS" localSheetId="15">#REF!</definedName>
    <definedName name="DESCUENTOS" localSheetId="16">#REF!</definedName>
    <definedName name="DESCUENTOS" localSheetId="17">#REF!</definedName>
    <definedName name="DESCUENTOS" localSheetId="18">#REF!</definedName>
    <definedName name="DESCUENTOS" localSheetId="19">#REF!</definedName>
    <definedName name="DESCUENTOS" localSheetId="20">#REF!</definedName>
    <definedName name="DESCUENTOS" localSheetId="21">#REF!</definedName>
    <definedName name="DESCUENTOS" localSheetId="22">#REF!</definedName>
    <definedName name="DESCUENTOS" localSheetId="23">#REF!</definedName>
    <definedName name="DESCUENTOS">#REF!</definedName>
    <definedName name="DESCUENTOSS">'[50]1,01'!#REF!</definedName>
    <definedName name="desperdicio" localSheetId="8">#REF!</definedName>
    <definedName name="desperdicio" localSheetId="9">#REF!</definedName>
    <definedName name="desperdicio" localSheetId="10">#REF!</definedName>
    <definedName name="desperdicio" localSheetId="11">#REF!</definedName>
    <definedName name="desperdicio" localSheetId="12">#REF!</definedName>
    <definedName name="desperdicio" localSheetId="13">#REF!</definedName>
    <definedName name="desperdicio" localSheetId="14">#REF!</definedName>
    <definedName name="desperdicio" localSheetId="15">#REF!</definedName>
    <definedName name="desperdicio" localSheetId="16">#REF!</definedName>
    <definedName name="desperdicio" localSheetId="17">#REF!</definedName>
    <definedName name="desperdicio" localSheetId="18">#REF!</definedName>
    <definedName name="desperdicio" localSheetId="19">#REF!</definedName>
    <definedName name="desperdicio" localSheetId="20">#REF!</definedName>
    <definedName name="desperdicio" localSheetId="21">#REF!</definedName>
    <definedName name="desperdicio" localSheetId="22">#REF!</definedName>
    <definedName name="desperdicio" localSheetId="23">#REF!</definedName>
    <definedName name="desperdicio">#REF!</definedName>
    <definedName name="DestinoConsultoria">#REF!</definedName>
    <definedName name="DestinoObra">#REF!</definedName>
    <definedName name="df" localSheetId="8">#REF!</definedName>
    <definedName name="df" localSheetId="9">#REF!</definedName>
    <definedName name="df" localSheetId="10">#REF!</definedName>
    <definedName name="df" localSheetId="11">#REF!</definedName>
    <definedName name="df" localSheetId="12">#REF!</definedName>
    <definedName name="df" localSheetId="13">#REF!</definedName>
    <definedName name="df" localSheetId="14">#REF!</definedName>
    <definedName name="df" localSheetId="15">#REF!</definedName>
    <definedName name="df" localSheetId="16">#REF!</definedName>
    <definedName name="df" localSheetId="17">#REF!</definedName>
    <definedName name="df" localSheetId="18">#REF!</definedName>
    <definedName name="df" localSheetId="19">#REF!</definedName>
    <definedName name="df" localSheetId="20">#REF!</definedName>
    <definedName name="df" localSheetId="21">#REF!</definedName>
    <definedName name="df" localSheetId="22">#REF!</definedName>
    <definedName name="df" localSheetId="23">#REF!</definedName>
    <definedName name="df">#REF!</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hidden="1">{"TAB1",#N/A,TRUE,"GENERAL";"TAB2",#N/A,TRUE,"GENERAL";"TAB3",#N/A,TRUE,"GENERAL";"TAB4",#N/A,TRUE,"GENERAL";"TAB5",#N/A,TRUE,"GENERAL"}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hidden="1">{"via1",#N/A,TRUE,"general";"via2",#N/A,TRUE,"general";"via3",#N/A,TRUE,"general"}</definedName>
    <definedName name="DFDG">#REF!</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hidden="1">{"TAB1",#N/A,TRUE,"GENERAL";"TAB2",#N/A,TRUE,"GENERAL";"TAB3",#N/A,TRUE,"GENERAL";"TAB4",#N/A,TRUE,"GENERAL";"TAB5",#N/A,TRUE,"GENERAL"}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hidden="1">{"via1",#N/A,TRUE,"general";"via2",#N/A,TRUE,"general";"via3",#N/A,TRUE,"general"}</definedName>
    <definedName name="dferger">[17]Validaciones!#REF!</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hidden="1">{"TAB1",#N/A,TRUE,"GENERAL";"TAB2",#N/A,TRUE,"GENERAL";"TAB3",#N/A,TRUE,"GENERAL";"TAB4",#N/A,TRUE,"GENERAL";"TAB5",#N/A,TRUE,"GENERAL"}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hidden="1">{"via1",#N/A,TRUE,"general";"via2",#N/A,TRUE,"general";"via3",#N/A,TRUE,"general"}</definedName>
    <definedName name="dfgbgbsbbhgg">[17]Validaciones!#REF!</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hidden="1">{"via1",#N/A,TRUE,"general";"via2",#N/A,TRUE,"general";"via3",#N/A,TRUE,"general"}</definedName>
    <definedName name="dfgd">[17]Validaciones!#REF!</definedName>
    <definedName name="dfgdf">[17]Validaciones!#REF!</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hidden="1">{"via1",#N/A,TRUE,"general";"via2",#N/A,TRUE,"general";"via3",#N/A,TRUE,"general"}</definedName>
    <definedName name="dfgdfghdf">[17]Validaciones!#REF!</definedName>
    <definedName name="dfgdfgq33">[17]Validaciones!#REF!</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hidden="1">{"TAB1",#N/A,TRUE,"GENERAL";"TAB2",#N/A,TRUE,"GENERAL";"TAB3",#N/A,TRUE,"GENERAL";"TAB4",#N/A,TRUE,"GENERAL";"TAB5",#N/A,TRUE,"GENERAL"}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hidden="1">{"via1",#N/A,TRUE,"general";"via2",#N/A,TRUE,"general";"via3",#N/A,TRUE,"general"}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hidden="1">{"TAB1",#N/A,TRUE,"GENERAL";"TAB2",#N/A,TRUE,"GENERAL";"TAB3",#N/A,TRUE,"GENERAL";"TAB4",#N/A,TRUE,"GENERAL";"TAB5",#N/A,TRUE,"GENERAL"}</definedName>
    <definedName name="dfgfd">[17]Validaciones!#REF!</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hidden="1">{"TAB1",#N/A,TRUE,"GENERAL";"TAB2",#N/A,TRUE,"GENERAL";"TAB3",#N/A,TRUE,"GENERAL";"TAB4",#N/A,TRUE,"GENERAL";"TAB5",#N/A,TRUE,"GENERAL"}</definedName>
    <definedName name="dfggfg">[17]Validaciones!#REF!</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hidden="1">{"TAB1",#N/A,TRUE,"GENERAL";"TAB2",#N/A,TRUE,"GENERAL";"TAB3",#N/A,TRUE,"GENERAL";"TAB4",#N/A,TRUE,"GENERAL";"TAB5",#N/A,TRUE,"GENERAL"}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hidden="1">{"via1",#N/A,TRUE,"general";"via2",#N/A,TRUE,"general";"via3",#N/A,TRUE,"general"}</definedName>
    <definedName name="dfsfsdkbfkbfksdbfjksfbsdf">[51]APU!#REF!</definedName>
    <definedName name="DFSGF" localSheetId="8">#REF!</definedName>
    <definedName name="DFSGF" localSheetId="9">#REF!</definedName>
    <definedName name="DFSGF" localSheetId="10">#REF!</definedName>
    <definedName name="DFSGF" localSheetId="11">#REF!</definedName>
    <definedName name="DFSGF" localSheetId="12">#REF!</definedName>
    <definedName name="DFSGF" localSheetId="13">#REF!</definedName>
    <definedName name="DFSGF" localSheetId="14">#REF!</definedName>
    <definedName name="DFSGF" localSheetId="15">#REF!</definedName>
    <definedName name="DFSGF" localSheetId="16">#REF!</definedName>
    <definedName name="DFSGF" localSheetId="17">#REF!</definedName>
    <definedName name="DFSGF" localSheetId="18">#REF!</definedName>
    <definedName name="DFSGF" localSheetId="19">#REF!</definedName>
    <definedName name="DFSGF" localSheetId="20">#REF!</definedName>
    <definedName name="DFSGF" localSheetId="21">#REF!</definedName>
    <definedName name="DFSGF" localSheetId="22">#REF!</definedName>
    <definedName name="DFSGF" localSheetId="23">#REF!</definedName>
    <definedName name="DFSGF">#REF!</definedName>
    <definedName name="dfsgfg">[17]Validaciones!#REF!</definedName>
    <definedName name="dfvsd">[17]Validaciones!#REF!</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hidden="1">{"via1",#N/A,TRUE,"general";"via2",#N/A,TRUE,"general";"via3",#N/A,TRUE,"general"}</definedName>
    <definedName name="dfvwaer">[17]Validaciones!#REF!</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hidden="1">{"via1",#N/A,TRUE,"general";"via2",#N/A,TRUE,"general";"via3",#N/A,TRUE,"general"}</definedName>
    <definedName name="dgdfgh">[17]Validaciones!#REF!</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hidden="1">{"via1",#N/A,TRUE,"general";"via2",#N/A,TRUE,"general";"via3",#N/A,TRUE,"general"}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hidden="1">{"TAB1",#N/A,TRUE,"GENERAL";"TAB2",#N/A,TRUE,"GENERAL";"TAB3",#N/A,TRUE,"GENERAL";"TAB4",#N/A,TRUE,"GENERAL";"TAB5",#N/A,TRUE,"GENERAL"}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hidden="1">{"via1",#N/A,TRUE,"general";"via2",#N/A,TRUE,"general";"via3",#N/A,TRUE,"general"}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hidden="1">{"TAB1",#N/A,TRUE,"GENERAL";"TAB2",#N/A,TRUE,"GENERAL";"TAB3",#N/A,TRUE,"GENERAL";"TAB4",#N/A,TRUE,"GENERAL";"TAB5",#N/A,TRUE,"GENERAL"}</definedName>
    <definedName name="dghdfh354t">[17]Validaciones!#REF!</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hidden="1">{"TAB1",#N/A,TRUE,"GENERAL";"TAB2",#N/A,TRUE,"GENERAL";"TAB3",#N/A,TRUE,"GENERAL";"TAB4",#N/A,TRUE,"GENERAL";"TAB5",#N/A,TRUE,"GENERAL"}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hidden="1">{"via1",#N/A,TRUE,"general";"via2",#N/A,TRUE,"general";"via3",#N/A,TRUE,"general"}</definedName>
    <definedName name="DGTTHGFDTY">#REF!</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hidden="1">{"via1",#N/A,TRUE,"general";"via2",#N/A,TRUE,"general";"via3",#N/A,TRUE,"general"}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hidden="1">{"TAB1",#N/A,TRUE,"GENERAL";"TAB2",#N/A,TRUE,"GENERAL";"TAB3",#N/A,TRUE,"GENERAL";"TAB4",#N/A,TRUE,"GENERAL";"TAB5",#N/A,TRUE,"GENERAL"}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hidden="1">{"via1",#N/A,TRUE,"general";"via2",#N/A,TRUE,"general";"via3",#N/A,TRUE,"general"}</definedName>
    <definedName name="di" localSheetId="8">#REF!</definedName>
    <definedName name="di" localSheetId="9">#REF!</definedName>
    <definedName name="di" localSheetId="10">#REF!</definedName>
    <definedName name="di" localSheetId="11">#REF!</definedName>
    <definedName name="di" localSheetId="12">#REF!</definedName>
    <definedName name="di" localSheetId="13">#REF!</definedName>
    <definedName name="di" localSheetId="14">#REF!</definedName>
    <definedName name="di" localSheetId="15">#REF!</definedName>
    <definedName name="di" localSheetId="16">#REF!</definedName>
    <definedName name="di" localSheetId="17">#REF!</definedName>
    <definedName name="di" localSheetId="18">#REF!</definedName>
    <definedName name="di" localSheetId="19">#REF!</definedName>
    <definedName name="di" localSheetId="20">#REF!</definedName>
    <definedName name="di" localSheetId="21">#REF!</definedName>
    <definedName name="di" localSheetId="22">#REF!</definedName>
    <definedName name="di" localSheetId="23">#REF!</definedName>
    <definedName name="di">#REF!</definedName>
    <definedName name="DIC">#REF!</definedName>
    <definedName name="DifConsultoriaFM">#REF!</definedName>
    <definedName name="DIRECTO">"DIRECTO:  "&amp;TEXT(ROUNDUP(SUMIF([40]apu!$A:$A,[40]apu!$A1048576,[40]apu!$G:$G)/2,0),"#,##0")&amp;" / "&amp;VLOOKUP([40]apu!$A1048576,'[40]Ppto completo'!$D:$F,3,FALSE)</definedName>
    <definedName name="DIRECTO1">[52]APU!$U$132</definedName>
    <definedName name="DIRECTO10">[52]APU!$U$681</definedName>
    <definedName name="DIRECTO100">[52]APU!$U$6171</definedName>
    <definedName name="DIRECTO101">[52]APU!$U$6232</definedName>
    <definedName name="DIRECTO102">[52]APU!$U$6293</definedName>
    <definedName name="DIRECTO103">[52]APU!$U$6354</definedName>
    <definedName name="DIRECTO104">[52]APU!$U$6415</definedName>
    <definedName name="DIRECTO105">[52]APU!$U$6476</definedName>
    <definedName name="DIRECTO11">[52]APU!$U$742</definedName>
    <definedName name="DIRECTO12">[52]APU!$U$803</definedName>
    <definedName name="DIRECTO124">[52]APU!$U$7635</definedName>
    <definedName name="DIRECTO125">[52]APU!$U$7696</definedName>
    <definedName name="DIRECTO126">[52]APU!$U$7757</definedName>
    <definedName name="DIRECTO127">[52]APU!$U$7818</definedName>
    <definedName name="DIRECTO128">[52]APU!$U$7879</definedName>
    <definedName name="DIRECTO129">[52]APU!$U$7940</definedName>
    <definedName name="DIRECTO13">[52]APU!$U$864</definedName>
    <definedName name="DIRECTO130">[52]APU!$U$8001</definedName>
    <definedName name="DIRECTO131">[52]APU!$U$8062</definedName>
    <definedName name="DIRECTO132">[52]APU!$U$8123</definedName>
    <definedName name="DIRECTO133">[52]APU!$U$8184</definedName>
    <definedName name="DIRECTO134">[52]APU!$U$8245</definedName>
    <definedName name="DIRECTO14">[52]APU!$U$925</definedName>
    <definedName name="DIRECTO15">[52]APU!$U$986</definedName>
    <definedName name="DIRECTO16">[52]APU!$U$1047</definedName>
    <definedName name="DIRECTO17">[52]APU!$U$1108</definedName>
    <definedName name="DIRECTO18">[52]APU!$U$1169</definedName>
    <definedName name="DIRECTO2">[52]APU!$U$193</definedName>
    <definedName name="DIRECTO2.10">[52]APU!$U$14889</definedName>
    <definedName name="DIRECTO2.11">[52]APU!$U$14950</definedName>
    <definedName name="DIRECTO2.12">[52]APU!$U$15011</definedName>
    <definedName name="DIRECTO2.9">[52]APU!$U$11839</definedName>
    <definedName name="DIRECTO21">[52]APU!$U$1352</definedName>
    <definedName name="DIRECTO22">[52]APU!$U$1413</definedName>
    <definedName name="DIRECTO23">[52]APU!$U$1474</definedName>
    <definedName name="DIRECTO24">[52]APU!$U$1535</definedName>
    <definedName name="DIRECTO25">[52]APU!$U$1596</definedName>
    <definedName name="DIRECTO26">[52]APU!$U$1657</definedName>
    <definedName name="DIRECTO27">[52]APU!$U$1718</definedName>
    <definedName name="DIRECTO28">[52]APU!$U$1779</definedName>
    <definedName name="DIRECTO29">[52]APU!$U$1840</definedName>
    <definedName name="DIRECTO3">[52]APU!$U$254</definedName>
    <definedName name="DIRECTO3.15">[52]APU!$U$8667</definedName>
    <definedName name="DIRECTO3.16">[52]APU!$U$8728</definedName>
    <definedName name="DIRECTO3.17">[52]APU!$U$8789</definedName>
    <definedName name="DIRECTO3.18">[52]APU!$U$8850</definedName>
    <definedName name="DIRECTO3.19">[52]APU!$U$8911</definedName>
    <definedName name="DIRECTO3.20">[52]APU!$U$8972</definedName>
    <definedName name="DIRECTO3.21">[52]APU!$U$11961</definedName>
    <definedName name="DIRECTO3.22">[52]APU!$U$14523</definedName>
    <definedName name="DIRECTO3.23">[52]APU!$U$15133</definedName>
    <definedName name="DIRECTO3.24">[52]APU!$U$16292</definedName>
    <definedName name="DIRECTO3.25">[52]APU!$U$16353</definedName>
    <definedName name="DIRECTO3.26">[52]APU!$U$16414</definedName>
    <definedName name="DIRECTO3.27">[52]APU!$U$16475</definedName>
    <definedName name="DIRECTO3.28">[52]APU!$U$16536</definedName>
    <definedName name="DIRECTO30">[52]APU!$U$1901</definedName>
    <definedName name="DIRECTO31">[52]APU!$U$1962</definedName>
    <definedName name="DIRECTO32">[52]APU!$U$2023</definedName>
    <definedName name="DIRECTO33">[52]APU!$U$2084</definedName>
    <definedName name="DIRECTO34">[52]APU!$U$2145</definedName>
    <definedName name="DIRECTO35">[52]APU!$U$2206</definedName>
    <definedName name="DIRECTO36">[52]APU!$U$2267</definedName>
    <definedName name="DIRECTO37">[52]APU!$U$2328</definedName>
    <definedName name="DIRECTO38">[52]APU!$U$2389</definedName>
    <definedName name="DIRECTO39">[52]APU!$U$2450</definedName>
    <definedName name="DIRECTO4">[52]APU!$U$315</definedName>
    <definedName name="DIRECTO4.20">[52]APU!$U$9216</definedName>
    <definedName name="DIRECTO4.21">[52]APU!$U$9277</definedName>
    <definedName name="DIRECTO4.22">[52]APU!$U$9338</definedName>
    <definedName name="DIRECTO4.23">[52]APU!$U$9399</definedName>
    <definedName name="DIRECTO4.24">[52]APU!$U$9460</definedName>
    <definedName name="DIRECTO4.25">[52]APU!$U$9521</definedName>
    <definedName name="DIRECTO4.26">[52]APU!$U$9582</definedName>
    <definedName name="DIRECTO4.27">[52]APU!$U$9643</definedName>
    <definedName name="DIRECTO4.28">[52]APU!$U$9704</definedName>
    <definedName name="DIRECTO4.29">[52]APU!$U$9765</definedName>
    <definedName name="DIRECTO4.30">[52]APU!$U$9826</definedName>
    <definedName name="DIRECTO4.31">[52]APU!$U$9887</definedName>
    <definedName name="DIRECTO4.32">[52]APU!$U$9948</definedName>
    <definedName name="DIRECTO4.33">[52]APU!$U$10009</definedName>
    <definedName name="DIRECTO4.34">[52]APU!$U$10070</definedName>
    <definedName name="DIRECTO4.35">[52]APU!$U$11595</definedName>
    <definedName name="DIRECTO4.36">[52]APU!$U$11656</definedName>
    <definedName name="DIRECTO4.37">[52]APU!$U$15987</definedName>
    <definedName name="DIRECTO4.38">[52]APU!$U$15194</definedName>
    <definedName name="DIRECTO4.39">[52]APU!$U$14279</definedName>
    <definedName name="DIRECTO4.40">[52]APU!$U$14340</definedName>
    <definedName name="DIRECTO4.41">[52]APU!$U$14401</definedName>
    <definedName name="DIRECTO4.42">[52]APU!$U$14462</definedName>
    <definedName name="DIRECTO4.43">[52]APU!$U$14584</definedName>
    <definedName name="DIRECTO4.44">[52]APU!$U$16048</definedName>
    <definedName name="DIRECTO4.45">[52]APU!$U$16109</definedName>
    <definedName name="DIRECTO4.46">[52]APU!$U$14706</definedName>
    <definedName name="DIRECTO4.47">[52]APU!$U$15926</definedName>
    <definedName name="DIRECTO4.48">[52]APU!$U$16170</definedName>
    <definedName name="DIRECTO4.49">[52]APU!$U$16231</definedName>
    <definedName name="DIRECTO4.50">[52]APU!$U$16902</definedName>
    <definedName name="DIRECTO4.51">[52]APU!$U$17634</definedName>
    <definedName name="DIRECTO4.52">[52]APU!$U$17695</definedName>
    <definedName name="DIRECTO40">[52]APU!$U$2511</definedName>
    <definedName name="DIRECTO41">[52]APU!$U$2572</definedName>
    <definedName name="DIRECTO42">[52]APU!$U$2633</definedName>
    <definedName name="DIRECTO43">[52]APU!$U$2694</definedName>
    <definedName name="DIRECTO44">[52]APU!$U$2755</definedName>
    <definedName name="DIRECTO45">[52]APU!$U$2816</definedName>
    <definedName name="DIRECTO46">[52]APU!$U$2877</definedName>
    <definedName name="DIRECTO47">[52]APU!$U$2938</definedName>
    <definedName name="DIRECTO48">[52]APU!$U$2999</definedName>
    <definedName name="DIRECTO49">[52]APU!$U$3060</definedName>
    <definedName name="DIRECTO5">[52]APU!$U$376</definedName>
    <definedName name="DIRECTO5.100">[52]APU!$U$12449</definedName>
    <definedName name="DIRECTO5.101">[52]APU!$U$12510</definedName>
    <definedName name="DIRECTO5.104">[52]APU!$U$12571</definedName>
    <definedName name="DIRECTO5.105">[52]APU!$U$12632</definedName>
    <definedName name="DIRECTO5.106">[52]APU!$U$12693</definedName>
    <definedName name="DIRECTO5.107">[52]APU!$U$12754</definedName>
    <definedName name="DIRECTO5.108">[52]APU!$U$12815</definedName>
    <definedName name="DIRECTO5.109">[52]APU!$U$12876</definedName>
    <definedName name="DIRECTO5.111">[52]APU!$U$12937</definedName>
    <definedName name="DIRECTO5.112">[52]APU!$U$12998</definedName>
    <definedName name="DIRECTO5.113">[52]APU!$U$14767</definedName>
    <definedName name="DIRECTO5.114">[52]APU!$U$14828</definedName>
    <definedName name="DIRECTO5.115">[52]APU!$U$15072</definedName>
    <definedName name="DIRECTO5.53">[52]APU!$U$10131</definedName>
    <definedName name="DIRECTO5.54">[52]APU!$U$10192</definedName>
    <definedName name="DIRECTO5.55">[52]APU!$U$10253</definedName>
    <definedName name="DIRECTO5.56">[52]APU!$U$10314</definedName>
    <definedName name="DIRECTO5.57">[52]APU!$U$10375</definedName>
    <definedName name="DIRECTO5.58">[52]APU!$U$10436</definedName>
    <definedName name="DIRECTO5.59">[52]APU!$U$10497</definedName>
    <definedName name="DIRECTO5.60">[52]APU!$U$10558</definedName>
    <definedName name="DIRECTO5.61">[52]APU!$U$10619</definedName>
    <definedName name="DIRECTO5.62">[52]APU!$U$10680</definedName>
    <definedName name="DIRECTO5.63">[52]APU!$U$10741</definedName>
    <definedName name="DIRECTO5.64">[52]APU!$U$10802</definedName>
    <definedName name="DIRECTO5.65">[52]APU!$U$10863</definedName>
    <definedName name="DIRECTO5.66">[52]APU!$U$10924</definedName>
    <definedName name="DIRECTO5.67">[52]APU!$U$10985</definedName>
    <definedName name="DIRECTO5.68">[52]APU!$U$11046</definedName>
    <definedName name="DIRECTO5.69">[52]APU!$U$11107</definedName>
    <definedName name="DIRECTO5.70">[52]APU!$U$11168</definedName>
    <definedName name="DIRECTO5.71">[52]APU!$U$11229</definedName>
    <definedName name="DIRECTO5.72">[52]APU!$U$12022</definedName>
    <definedName name="DIRECTO5.73">[52]APU!$U$12083</definedName>
    <definedName name="DIRECTO5.74">[52]APU!$U$12144</definedName>
    <definedName name="DIRECTO5.77">[52]APU!$U$12205</definedName>
    <definedName name="DIRECTO5.78">[52]APU!$U$12327</definedName>
    <definedName name="DIRECTO5.79">[52]APU!$U$12388</definedName>
    <definedName name="DIRECTO5.80">[52]APU!$U$12266</definedName>
    <definedName name="DIRECTO5.82">[52]APU!$U$14035</definedName>
    <definedName name="DIRECTO5.83">[52]APU!$U$14096</definedName>
    <definedName name="DIRECTO5.84">[52]APU!$U$13364</definedName>
    <definedName name="DIRECTO5.85">[52]APU!$U$13425</definedName>
    <definedName name="DIRECTO5.86">[52]APU!$U$13486</definedName>
    <definedName name="DIRECTO5.87">[52]APU!$U$13547</definedName>
    <definedName name="DIRECTO5.88">[52]APU!$U$13608</definedName>
    <definedName name="DIRECTO5.89">[52]APU!$U$13669</definedName>
    <definedName name="DIRECTO5.90">[52]APU!$U$13730</definedName>
    <definedName name="DIRECTO5.91">[52]APU!$U$13791</definedName>
    <definedName name="DIRECTO5.92">[52]APU!$U$13852</definedName>
    <definedName name="DIRECTO5.93">[52]APU!$U$13913</definedName>
    <definedName name="DIRECTO5.94">[52]APU!$U$13974</definedName>
    <definedName name="DIRECTO5.95">[52]APU!$U$13059</definedName>
    <definedName name="DIRECTO5.96">[52]APU!$U$13120</definedName>
    <definedName name="DIRECTO5.97">[52]APU!$U$13181</definedName>
    <definedName name="DIRECTO5.98">[52]APU!$U$13242</definedName>
    <definedName name="DIRECTO5.99">[52]APU!$U$13303</definedName>
    <definedName name="DIRECTO50">[52]APU!$U$3121</definedName>
    <definedName name="DIRECTO51">[52]APU!$U$3182</definedName>
    <definedName name="DIRECTO52">[52]APU!$U$3243</definedName>
    <definedName name="DIRECTO53">[52]APU!$U$3304</definedName>
    <definedName name="DIRECTO54">[52]APU!$U$3365</definedName>
    <definedName name="DIRECTO55">[52]APU!$U$3426</definedName>
    <definedName name="DIRECTO56">[52]APU!$U$3487</definedName>
    <definedName name="DIRECTO57">[52]APU!$U$3548</definedName>
    <definedName name="DIRECTO58">[52]APU!$U$3609</definedName>
    <definedName name="DIRECTO59">[52]APU!$U$3670</definedName>
    <definedName name="DIRECTO6">[52]APU!$U$437</definedName>
    <definedName name="DIRECTO60">[52]APU!$U$3731</definedName>
    <definedName name="DIRECTO61">[52]APU!$U$3792</definedName>
    <definedName name="DIRECTO62">[52]APU!$U$3853</definedName>
    <definedName name="DIRECTO63">[52]APU!$U$3914</definedName>
    <definedName name="DIRECTO64">[52]APU!$U$3975</definedName>
    <definedName name="DIRECTO65">[52]APU!$U$4036</definedName>
    <definedName name="DIRECTO66">[52]APU!$U$4097</definedName>
    <definedName name="DIRECTO67">[52]APU!$U$4158</definedName>
    <definedName name="DIRECTO68">[52]APU!$U$4219</definedName>
    <definedName name="DIRECTO69">[52]APU!$U$4280</definedName>
    <definedName name="DIRECTO7">[52]APU!$U$498</definedName>
    <definedName name="DIRECTO7.12">[52]APU!$U$8305</definedName>
    <definedName name="DIRECTO7.13">[52]APU!$U$8366</definedName>
    <definedName name="DIRECTO7.14">[52]APU!$U$8427</definedName>
    <definedName name="DIRECTO7.15">[52]APU!$U$8488</definedName>
    <definedName name="DIRECTO7.16">[52]APU!$U$8606</definedName>
    <definedName name="DIRECTO7.17">[52]APU!$U$11290</definedName>
    <definedName name="DIRECTO7.18">[52]APU!$U$11351</definedName>
    <definedName name="DIRECTO7.19">[52]APU!$U$11412</definedName>
    <definedName name="DIRECTO7.20">[52]APU!$U$11473</definedName>
    <definedName name="DIRECTO7.21">[52]APU!$U$11534</definedName>
    <definedName name="DIRECTO7.22">[52]APU!$U$11717</definedName>
    <definedName name="DIRECTO7.23">[52]APU!$U$11778</definedName>
    <definedName name="DIRECTO7.24">[52]APU!$U$14645</definedName>
    <definedName name="DIRECTO7.25">[52]APU!$U$15255</definedName>
    <definedName name="DIRECTO7.26">[52]APU!$U$15316</definedName>
    <definedName name="DIRECTO7.27">[52]APU!$U$15377</definedName>
    <definedName name="DIRECTO7.28">[52]APU!$U$15438</definedName>
    <definedName name="DIRECTO7.29">[52]APU!$U$15499</definedName>
    <definedName name="DIRECTO7.30">[52]APU!$U$15560</definedName>
    <definedName name="DIRECTO7.31">[52]APU!$U$15621</definedName>
    <definedName name="DIRECTO7.32">[52]APU!$U$15682</definedName>
    <definedName name="DIRECTO7.33">[52]APU!$U$15743</definedName>
    <definedName name="DIRECTO7.34">[52]APU!$U$15804</definedName>
    <definedName name="DIRECTO7.35">[52]APU!$U$15865</definedName>
    <definedName name="DIRECTO7.36">[52]APU!$U$17085</definedName>
    <definedName name="DIRECTO7.37">[52]APU!$U$17268</definedName>
    <definedName name="DIRECTO7.38">[52]APU!$U$17207</definedName>
    <definedName name="DIRECTO7.39">[52]APU!$U$17390</definedName>
    <definedName name="DIRECTO7.40">[52]APU!$U$17451</definedName>
    <definedName name="DIRECTO7.41">[52]APU!$U$17512</definedName>
    <definedName name="DIRECTO7.42">[52]APU!$U$17146</definedName>
    <definedName name="DIRECTO7.43">[52]APU!$U$17573</definedName>
    <definedName name="DIRECTO7.44">[52]APU!$U$17329</definedName>
    <definedName name="DIRECTO70">[52]APU!$U$4341</definedName>
    <definedName name="DIRECTO71">[52]APU!$U$4402</definedName>
    <definedName name="DIRECTO72">[52]APU!$U$4463</definedName>
    <definedName name="DIRECTO73">[52]APU!$U$4524</definedName>
    <definedName name="DIRECTO74">[52]APU!$U$4585</definedName>
    <definedName name="DIRECTO75">[52]APU!$U$4646</definedName>
    <definedName name="DIRECTO76">[52]APU!$U$4707</definedName>
    <definedName name="DIRECTO77">[52]APU!$U$4768</definedName>
    <definedName name="DIRECTO78">[52]APU!$U$4829</definedName>
    <definedName name="DIRECTO79">[52]APU!$U$4890</definedName>
    <definedName name="DIRECTO8">[52]APU!$U$559</definedName>
    <definedName name="DIRECTO80">[52]APU!$U$4951</definedName>
    <definedName name="DIRECTO81">[52]APU!$U$5012</definedName>
    <definedName name="DIRECTO82">[52]APU!$U$5073</definedName>
    <definedName name="DIRECTO83">[52]APU!$U$5134</definedName>
    <definedName name="DIRECTO84">[52]APU!$U$5195</definedName>
    <definedName name="DIRECTO85">[52]APU!$U$5256</definedName>
    <definedName name="DIRECTO86">[52]APU!$U$5317</definedName>
    <definedName name="DIRECTO87">[52]APU!$U$5378</definedName>
    <definedName name="DIRECTO88">[52]APU!$U$5439</definedName>
    <definedName name="DIRECTO89">[52]APU!$U$5500</definedName>
    <definedName name="DIRECTO9">[52]APU!$U$620</definedName>
    <definedName name="DIRECTO9.1">[52]APU!$U$16597</definedName>
    <definedName name="DIRECTO9.2">[52]APU!$U$16658</definedName>
    <definedName name="DIRECTO9.3">[52]APU!$U$16719</definedName>
    <definedName name="DIRECTO9.4">[52]APU!$U$16780</definedName>
    <definedName name="DIRECTO9.5">[52]APU!$U$16841</definedName>
    <definedName name="DIRECTO90">[52]APU!$U$5561</definedName>
    <definedName name="DIRECTO91">[52]APU!$U$5622</definedName>
    <definedName name="DIRECTO92">[52]APU!$U$5683</definedName>
    <definedName name="DIRECTO93">[52]APU!$U$5744</definedName>
    <definedName name="DIRECTO94">[52]APU!$U$5805</definedName>
    <definedName name="DIRECTO95">[52]APU!$U$5866</definedName>
    <definedName name="DIRECTO96">[52]APU!$U$5927</definedName>
    <definedName name="DIRECTO97">[52]APU!$U$5988</definedName>
    <definedName name="DIRECTO98">[52]APU!$U$6049</definedName>
    <definedName name="DIRECTO99">[52]APU!$U$6110</definedName>
    <definedName name="discala" localSheetId="8">#REF!</definedName>
    <definedName name="discala" localSheetId="9">#REF!</definedName>
    <definedName name="discala" localSheetId="10">#REF!</definedName>
    <definedName name="discala" localSheetId="11">#REF!</definedName>
    <definedName name="discala" localSheetId="12">#REF!</definedName>
    <definedName name="discala" localSheetId="13">#REF!</definedName>
    <definedName name="discala" localSheetId="14">#REF!</definedName>
    <definedName name="discala" localSheetId="15">#REF!</definedName>
    <definedName name="discala" localSheetId="16">#REF!</definedName>
    <definedName name="discala" localSheetId="17">#REF!</definedName>
    <definedName name="discala" localSheetId="18">#REF!</definedName>
    <definedName name="discala" localSheetId="19">#REF!</definedName>
    <definedName name="discala" localSheetId="20">#REF!</definedName>
    <definedName name="discala" localSheetId="21">#REF!</definedName>
    <definedName name="discala" localSheetId="22">#REF!</definedName>
    <definedName name="discala" localSheetId="23">#REF!</definedName>
    <definedName name="discala">#REF!</definedName>
    <definedName name="discarr" localSheetId="8">#REF!</definedName>
    <definedName name="discarr" localSheetId="9">#REF!</definedName>
    <definedName name="discarr" localSheetId="10">#REF!</definedName>
    <definedName name="discarr" localSheetId="11">#REF!</definedName>
    <definedName name="discarr" localSheetId="12">#REF!</definedName>
    <definedName name="discarr" localSheetId="13">#REF!</definedName>
    <definedName name="discarr" localSheetId="14">#REF!</definedName>
    <definedName name="discarr" localSheetId="15">#REF!</definedName>
    <definedName name="discarr" localSheetId="16">#REF!</definedName>
    <definedName name="discarr" localSheetId="17">#REF!</definedName>
    <definedName name="discarr" localSheetId="18">#REF!</definedName>
    <definedName name="discarr" localSheetId="19">#REF!</definedName>
    <definedName name="discarr" localSheetId="20">#REF!</definedName>
    <definedName name="discarr" localSheetId="21">#REF!</definedName>
    <definedName name="discarr" localSheetId="22">#REF!</definedName>
    <definedName name="discarr" localSheetId="23">#REF!</definedName>
    <definedName name="discarr">#REF!</definedName>
    <definedName name="disgait" localSheetId="8">#REF!</definedName>
    <definedName name="disgait" localSheetId="9">#REF!</definedName>
    <definedName name="disgait" localSheetId="10">#REF!</definedName>
    <definedName name="disgait" localSheetId="11">#REF!</definedName>
    <definedName name="disgait" localSheetId="12">#REF!</definedName>
    <definedName name="disgait" localSheetId="13">#REF!</definedName>
    <definedName name="disgait" localSheetId="14">#REF!</definedName>
    <definedName name="disgait" localSheetId="15">#REF!</definedName>
    <definedName name="disgait" localSheetId="16">#REF!</definedName>
    <definedName name="disgait" localSheetId="17">#REF!</definedName>
    <definedName name="disgait" localSheetId="18">#REF!</definedName>
    <definedName name="disgait" localSheetId="19">#REF!</definedName>
    <definedName name="disgait" localSheetId="20">#REF!</definedName>
    <definedName name="disgait" localSheetId="21">#REF!</definedName>
    <definedName name="disgait" localSheetId="22">#REF!</definedName>
    <definedName name="disgait" localSheetId="23">#REF!</definedName>
    <definedName name="disgait">#REF!</definedName>
    <definedName name="disinir" localSheetId="8">#REF!</definedName>
    <definedName name="disinir" localSheetId="9">#REF!</definedName>
    <definedName name="disinir" localSheetId="10">#REF!</definedName>
    <definedName name="disinir" localSheetId="11">#REF!</definedName>
    <definedName name="disinir" localSheetId="12">#REF!</definedName>
    <definedName name="disinir" localSheetId="13">#REF!</definedName>
    <definedName name="disinir" localSheetId="14">#REF!</definedName>
    <definedName name="disinir" localSheetId="15">#REF!</definedName>
    <definedName name="disinir" localSheetId="16">#REF!</definedName>
    <definedName name="disinir" localSheetId="17">#REF!</definedName>
    <definedName name="disinir" localSheetId="18">#REF!</definedName>
    <definedName name="disinir" localSheetId="19">#REF!</definedName>
    <definedName name="disinir" localSheetId="20">#REF!</definedName>
    <definedName name="disinir" localSheetId="21">#REF!</definedName>
    <definedName name="disinir" localSheetId="22">#REF!</definedName>
    <definedName name="disinir" localSheetId="23">#REF!</definedName>
    <definedName name="disinir">#REF!</definedName>
    <definedName name="dismaca" localSheetId="8">#REF!</definedName>
    <definedName name="dismaca" localSheetId="9">#REF!</definedName>
    <definedName name="dismaca" localSheetId="10">#REF!</definedName>
    <definedName name="dismaca" localSheetId="11">#REF!</definedName>
    <definedName name="dismaca" localSheetId="12">#REF!</definedName>
    <definedName name="dismaca" localSheetId="13">#REF!</definedName>
    <definedName name="dismaca" localSheetId="14">#REF!</definedName>
    <definedName name="dismaca" localSheetId="15">#REF!</definedName>
    <definedName name="dismaca" localSheetId="16">#REF!</definedName>
    <definedName name="dismaca" localSheetId="17">#REF!</definedName>
    <definedName name="dismaca" localSheetId="18">#REF!</definedName>
    <definedName name="dismaca" localSheetId="19">#REF!</definedName>
    <definedName name="dismaca" localSheetId="20">#REF!</definedName>
    <definedName name="dismaca" localSheetId="21">#REF!</definedName>
    <definedName name="dismaca" localSheetId="22">#REF!</definedName>
    <definedName name="dismaca" localSheetId="23">#REF!</definedName>
    <definedName name="dismaca">#REF!</definedName>
    <definedName name="dismitu" localSheetId="8">#REF!</definedName>
    <definedName name="dismitu" localSheetId="9">#REF!</definedName>
    <definedName name="dismitu" localSheetId="10">#REF!</definedName>
    <definedName name="dismitu" localSheetId="11">#REF!</definedName>
    <definedName name="dismitu" localSheetId="12">#REF!</definedName>
    <definedName name="dismitu" localSheetId="13">#REF!</definedName>
    <definedName name="dismitu" localSheetId="14">#REF!</definedName>
    <definedName name="dismitu" localSheetId="15">#REF!</definedName>
    <definedName name="dismitu" localSheetId="16">#REF!</definedName>
    <definedName name="dismitu" localSheetId="17">#REF!</definedName>
    <definedName name="dismitu" localSheetId="18">#REF!</definedName>
    <definedName name="dismitu" localSheetId="19">#REF!</definedName>
    <definedName name="dismitu" localSheetId="20">#REF!</definedName>
    <definedName name="dismitu" localSheetId="21">#REF!</definedName>
    <definedName name="dismitu" localSheetId="22">#REF!</definedName>
    <definedName name="dismitu" localSheetId="23">#REF!</definedName>
    <definedName name="dismitu">#REF!</definedName>
    <definedName name="dissjos" localSheetId="8">#REF!</definedName>
    <definedName name="dissjos" localSheetId="9">#REF!</definedName>
    <definedName name="dissjos" localSheetId="10">#REF!</definedName>
    <definedName name="dissjos" localSheetId="11">#REF!</definedName>
    <definedName name="dissjos" localSheetId="12">#REF!</definedName>
    <definedName name="dissjos" localSheetId="13">#REF!</definedName>
    <definedName name="dissjos" localSheetId="14">#REF!</definedName>
    <definedName name="dissjos" localSheetId="15">#REF!</definedName>
    <definedName name="dissjos" localSheetId="16">#REF!</definedName>
    <definedName name="dissjos" localSheetId="17">#REF!</definedName>
    <definedName name="dissjos" localSheetId="18">#REF!</definedName>
    <definedName name="dissjos" localSheetId="19">#REF!</definedName>
    <definedName name="dissjos" localSheetId="20">#REF!</definedName>
    <definedName name="dissjos" localSheetId="21">#REF!</definedName>
    <definedName name="dissjos" localSheetId="22">#REF!</definedName>
    <definedName name="dissjos" localSheetId="23">#REF!</definedName>
    <definedName name="dissjos">#REF!</definedName>
    <definedName name="dj" localSheetId="8">#REF!</definedName>
    <definedName name="dj" localSheetId="9">#REF!</definedName>
    <definedName name="dj" localSheetId="10">#REF!</definedName>
    <definedName name="dj" localSheetId="11">#REF!</definedName>
    <definedName name="dj" localSheetId="12">#REF!</definedName>
    <definedName name="dj" localSheetId="13">#REF!</definedName>
    <definedName name="dj" localSheetId="14">#REF!</definedName>
    <definedName name="dj" localSheetId="15">#REF!</definedName>
    <definedName name="dj" localSheetId="16">#REF!</definedName>
    <definedName name="dj" localSheetId="17">#REF!</definedName>
    <definedName name="dj" localSheetId="18">#REF!</definedName>
    <definedName name="dj" localSheetId="19">#REF!</definedName>
    <definedName name="dj" localSheetId="20">#REF!</definedName>
    <definedName name="dj" localSheetId="21">#REF!</definedName>
    <definedName name="dj" localSheetId="22">#REF!</definedName>
    <definedName name="dj" localSheetId="23">#REF!</definedName>
    <definedName name="dj">#REF!</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hidden="1">{"TAB1",#N/A,TRUE,"GENERAL";"TAB2",#N/A,TRUE,"GENERAL";"TAB3",#N/A,TRUE,"GENERAL";"TAB4",#N/A,TRUE,"GENERAL";"TAB5",#N/A,TRUE,"GENERAL"}</definedName>
    <definedName name="dl" localSheetId="8">#REF!</definedName>
    <definedName name="dl" localSheetId="9">#REF!</definedName>
    <definedName name="dl" localSheetId="10">#REF!</definedName>
    <definedName name="dl" localSheetId="11">#REF!</definedName>
    <definedName name="dl" localSheetId="12">#REF!</definedName>
    <definedName name="dl" localSheetId="13">#REF!</definedName>
    <definedName name="dl" localSheetId="14">#REF!</definedName>
    <definedName name="dl" localSheetId="15">#REF!</definedName>
    <definedName name="dl" localSheetId="16">#REF!</definedName>
    <definedName name="dl" localSheetId="17">#REF!</definedName>
    <definedName name="dl" localSheetId="18">#REF!</definedName>
    <definedName name="dl" localSheetId="19">#REF!</definedName>
    <definedName name="dl" localSheetId="20">#REF!</definedName>
    <definedName name="dl" localSheetId="21">#REF!</definedName>
    <definedName name="dl" localSheetId="22">#REF!</definedName>
    <definedName name="dl" localSheetId="23">#REF!</definedName>
    <definedName name="dl">#REF!</definedName>
    <definedName name="dm" localSheetId="8">#REF!</definedName>
    <definedName name="dm" localSheetId="9">#REF!</definedName>
    <definedName name="dm" localSheetId="10">#REF!</definedName>
    <definedName name="dm" localSheetId="11">#REF!</definedName>
    <definedName name="dm" localSheetId="12">#REF!</definedName>
    <definedName name="dm" localSheetId="13">#REF!</definedName>
    <definedName name="dm" localSheetId="14">#REF!</definedName>
    <definedName name="dm" localSheetId="15">#REF!</definedName>
    <definedName name="dm" localSheetId="16">#REF!</definedName>
    <definedName name="dm" localSheetId="17">#REF!</definedName>
    <definedName name="dm" localSheetId="18">#REF!</definedName>
    <definedName name="dm" localSheetId="19">#REF!</definedName>
    <definedName name="dm" localSheetId="20">#REF!</definedName>
    <definedName name="dm" localSheetId="21">#REF!</definedName>
    <definedName name="dm" localSheetId="22">#REF!</definedName>
    <definedName name="dm" localSheetId="23">#REF!</definedName>
    <definedName name="dm">#REF!</definedName>
    <definedName name="do" localSheetId="8">#REF!</definedName>
    <definedName name="do" localSheetId="9">#REF!</definedName>
    <definedName name="do" localSheetId="10">#REF!</definedName>
    <definedName name="do" localSheetId="11">#REF!</definedName>
    <definedName name="do" localSheetId="12">#REF!</definedName>
    <definedName name="do" localSheetId="13">#REF!</definedName>
    <definedName name="do" localSheetId="14">#REF!</definedName>
    <definedName name="do" localSheetId="15">#REF!</definedName>
    <definedName name="do" localSheetId="16">#REF!</definedName>
    <definedName name="do" localSheetId="17">#REF!</definedName>
    <definedName name="do" localSheetId="18">#REF!</definedName>
    <definedName name="do" localSheetId="19">#REF!</definedName>
    <definedName name="do" localSheetId="20">#REF!</definedName>
    <definedName name="do" localSheetId="21">#REF!</definedName>
    <definedName name="do" localSheetId="22">#REF!</definedName>
    <definedName name="do" localSheetId="23">#REF!</definedName>
    <definedName name="do">#REF!</definedName>
    <definedName name="DOR" localSheetId="8">#REF!</definedName>
    <definedName name="DOR" localSheetId="9">#REF!</definedName>
    <definedName name="DOR" localSheetId="10">#REF!</definedName>
    <definedName name="DOR" localSheetId="11">#REF!</definedName>
    <definedName name="DOR" localSheetId="12">#REF!</definedName>
    <definedName name="DOR" localSheetId="13">#REF!</definedName>
    <definedName name="DOR" localSheetId="14">#REF!</definedName>
    <definedName name="DOR" localSheetId="15">#REF!</definedName>
    <definedName name="DOR" localSheetId="16">#REF!</definedName>
    <definedName name="DOR" localSheetId="17">#REF!</definedName>
    <definedName name="DOR" localSheetId="18">#REF!</definedName>
    <definedName name="DOR" localSheetId="19">#REF!</definedName>
    <definedName name="DOR" localSheetId="20">#REF!</definedName>
    <definedName name="DOR" localSheetId="21">#REF!</definedName>
    <definedName name="DOR" localSheetId="22">#REF!</definedName>
    <definedName name="DOR" localSheetId="23">#REF!</definedName>
    <definedName name="DOR">#REF!</definedName>
    <definedName name="DOSIFICACION" localSheetId="8">IF([41]!LG=9,IF(ISERROR([41]!PVT),"",[41]!PVT),"")</definedName>
    <definedName name="DOSIFICACION" localSheetId="10">IF([41]!LG=9,IF(ISERROR([41]!PVT),"",[41]!PVT),"")</definedName>
    <definedName name="DOSIFICACION" localSheetId="11">IF([41]!LG=9,IF(ISERROR([41]!PVT),"",[41]!PVT),"")</definedName>
    <definedName name="DOSIFICACION" localSheetId="12">IF([41]!LG=9,IF(ISERROR([41]!PVT),"",[41]!PVT),"")</definedName>
    <definedName name="DOSIFICACION" localSheetId="13">IF([41]!LG=9,IF(ISERROR([41]!PVT),"",[41]!PVT),"")</definedName>
    <definedName name="DOSIFICACION" localSheetId="14">IF([41]!LG=9,IF(ISERROR([41]!PVT),"",[41]!PVT),"")</definedName>
    <definedName name="DOSIFICACION" localSheetId="15">IF([41]!LG=9,IF(ISERROR([41]!PVT),"",[41]!PVT),"")</definedName>
    <definedName name="DOSIFICACION" localSheetId="16">IF([41]!LG=9,IF(ISERROR([41]!PVT),"",[41]!PVT),"")</definedName>
    <definedName name="DOSIFICACION" localSheetId="17">IF([41]!LG=9,IF(ISERROR([41]!PVT),"",[41]!PVT),"")</definedName>
    <definedName name="DOSIFICACION" localSheetId="18">IF([41]!LG=9,IF(ISERROR([41]!PVT),"",[41]!PVT),"")</definedName>
    <definedName name="DOSIFICACION" localSheetId="19">IF([41]!LG=9,IF(ISERROR([41]!PVT),"",[41]!PVT),"")</definedName>
    <definedName name="DOSIFICACION" localSheetId="20">IF([41]!LG=9,IF(ISERROR([41]!PVT),"",[41]!PVT),"")</definedName>
    <definedName name="DOSIFICACION" localSheetId="21">IF([41]!LG=9,IF(ISERROR([41]!PVT),"",[41]!PVT),"")</definedName>
    <definedName name="DOSIFICACION" localSheetId="22">IF([41]!LG=9,IF(ISERROR([41]!PVT),"",[41]!PVT),"")</definedName>
    <definedName name="DOSIFICACION" localSheetId="23">IF([41]!LG=9,IF(ISERROR([41]!PVT),"",[41]!PVT),"")</definedName>
    <definedName name="DOSIFICACION" localSheetId="7">IF([41]!LG=9,IF(ISERROR([41]!PVT),"",[41]!PVT),"")</definedName>
    <definedName name="DOSIFICACION" localSheetId="4">IF([41]!LG=9,IF(ISERROR([41]!PVT),"",[41]!PVT),"")</definedName>
    <definedName name="DOSIFICACION" localSheetId="6">IF([41]!LG=9,IF(ISERROR([41]!PVT),"",[41]!PVT),"")</definedName>
    <definedName name="DOSIFICACION">IF([41]!LG=9,IF(ISERROR([41]!PVT),"",[41]!PVT),"")</definedName>
    <definedName name="drf" localSheetId="8">#REF!</definedName>
    <definedName name="drf" localSheetId="9">#REF!</definedName>
    <definedName name="drf" localSheetId="10">#REF!</definedName>
    <definedName name="drf" localSheetId="11">#REF!</definedName>
    <definedName name="drf" localSheetId="12">#REF!</definedName>
    <definedName name="drf" localSheetId="13">#REF!</definedName>
    <definedName name="drf" localSheetId="14">#REF!</definedName>
    <definedName name="drf" localSheetId="15">#REF!</definedName>
    <definedName name="drf" localSheetId="16">#REF!</definedName>
    <definedName name="drf" localSheetId="17">#REF!</definedName>
    <definedName name="drf" localSheetId="18">#REF!</definedName>
    <definedName name="drf" localSheetId="19">#REF!</definedName>
    <definedName name="drf" localSheetId="20">#REF!</definedName>
    <definedName name="drf" localSheetId="21">#REF!</definedName>
    <definedName name="drf" localSheetId="22">#REF!</definedName>
    <definedName name="drf" localSheetId="23">#REF!</definedName>
    <definedName name="drf">#REF!</definedName>
    <definedName name="drtt">[17]Validaciones!#REF!</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hidden="1">{"via1",#N/A,TRUE,"general";"via2",#N/A,TRUE,"general";"via3",#N/A,TRUE,"general"}</definedName>
    <definedName name="DSA" localSheetId="8">#REF!</definedName>
    <definedName name="DSA" localSheetId="9">#REF!</definedName>
    <definedName name="DSA" localSheetId="10">#REF!</definedName>
    <definedName name="DSA" localSheetId="11">#REF!</definedName>
    <definedName name="DSA" localSheetId="12">#REF!</definedName>
    <definedName name="DSA" localSheetId="13">#REF!</definedName>
    <definedName name="DSA" localSheetId="14">#REF!</definedName>
    <definedName name="DSA" localSheetId="15">#REF!</definedName>
    <definedName name="DSA" localSheetId="16">#REF!</definedName>
    <definedName name="DSA" localSheetId="17">#REF!</definedName>
    <definedName name="DSA" localSheetId="18">#REF!</definedName>
    <definedName name="DSA" localSheetId="19">#REF!</definedName>
    <definedName name="DSA" localSheetId="20">#REF!</definedName>
    <definedName name="DSA" localSheetId="21">#REF!</definedName>
    <definedName name="DSA" localSheetId="22">#REF!</definedName>
    <definedName name="DSA" localSheetId="23">#REF!</definedName>
    <definedName name="DSA">#REF!</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hidden="1">{"via1",#N/A,TRUE,"general";"via2",#N/A,TRUE,"general";"via3",#N/A,TRUE,"general"}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hidden="1">{"TAB1",#N/A,TRUE,"GENERAL";"TAB2",#N/A,TRUE,"GENERAL";"TAB3",#N/A,TRUE,"GENERAL";"TAB4",#N/A,TRUE,"GENERAL";"TAB5",#N/A,TRUE,"GENERAL"}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hidden="1">{"via1",#N/A,TRUE,"general";"via2",#N/A,TRUE,"general";"via3",#N/A,TRUE,"general"}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hidden="1">{"TAB1",#N/A,TRUE,"GENERAL";"TAB2",#N/A,TRUE,"GENERAL";"TAB3",#N/A,TRUE,"GENERAL";"TAB4",#N/A,TRUE,"GENERAL";"TAB5",#N/A,TRUE,"GENERAL"}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hidden="1">{"via1",#N/A,TRUE,"general";"via2",#N/A,TRUE,"general";"via3",#N/A,TRUE,"general"}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hidden="1">{"TAB1",#N/A,TRUE,"GENERAL";"TAB2",#N/A,TRUE,"GENERAL";"TAB3",#N/A,TRUE,"GENERAL";"TAB4",#N/A,TRUE,"GENERAL";"TAB5",#N/A,TRUE,"GENERAL"}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hidden="1">{"via1",#N/A,TRUE,"general";"via2",#N/A,TRUE,"general";"via3",#N/A,TRUE,"general"}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hidden="1">{"TAB1",#N/A,TRUE,"GENERAL";"TAB2",#N/A,TRUE,"GENERAL";"TAB3",#N/A,TRUE,"GENERAL";"TAB4",#N/A,TRUE,"GENERAL";"TAB5",#N/A,TRUE,"GENERAL"}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hidden="1">{"via1",#N/A,TRUE,"general";"via2",#N/A,TRUE,"general";"via3",#N/A,TRUE,"general"}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hidden="1">{"TAB1",#N/A,TRUE,"GENERAL";"TAB2",#N/A,TRUE,"GENERAL";"TAB3",#N/A,TRUE,"GENERAL";"TAB4",#N/A,TRUE,"GENERAL";"TAB5",#N/A,TRUE,"GENERAL"}</definedName>
    <definedName name="DSFSVER1" localSheetId="8">[27]!absc</definedName>
    <definedName name="DSFSVER1" localSheetId="10">[27]!absc</definedName>
    <definedName name="DSFSVER1" localSheetId="11">[27]!absc</definedName>
    <definedName name="DSFSVER1" localSheetId="12">[27]!absc</definedName>
    <definedName name="DSFSVER1" localSheetId="13">[27]!absc</definedName>
    <definedName name="DSFSVER1" localSheetId="14">[27]!absc</definedName>
    <definedName name="DSFSVER1" localSheetId="15">[27]!absc</definedName>
    <definedName name="DSFSVER1" localSheetId="16">[27]!absc</definedName>
    <definedName name="DSFSVER1" localSheetId="17">[27]!absc</definedName>
    <definedName name="DSFSVER1" localSheetId="18">[27]!absc</definedName>
    <definedName name="DSFSVER1" localSheetId="19">[27]!absc</definedName>
    <definedName name="DSFSVER1" localSheetId="20">[27]!absc</definedName>
    <definedName name="DSFSVER1" localSheetId="21">[27]!absc</definedName>
    <definedName name="DSFSVER1" localSheetId="22">[27]!absc</definedName>
    <definedName name="DSFSVER1" localSheetId="23">[27]!absc</definedName>
    <definedName name="DSFSVER1" localSheetId="7">[27]!absc</definedName>
    <definedName name="DSFSVER1" localSheetId="4">[27]!absc</definedName>
    <definedName name="DSFSVER1" localSheetId="6">[27]!absc</definedName>
    <definedName name="DSFSVER1">[27]!absc</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hidden="1">{"TAB1",#N/A,TRUE,"GENERAL";"TAB2",#N/A,TRUE,"GENERAL";"TAB3",#N/A,TRUE,"GENERAL";"TAB4",#N/A,TRUE,"GENERAL";"TAB5",#N/A,TRUE,"GENERAL"}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hidden="1">{"via1",#N/A,TRUE,"general";"via2",#N/A,TRUE,"general";"via3",#N/A,TRUE,"general"}</definedName>
    <definedName name="DSXASD" localSheetId="8">[7]!absc</definedName>
    <definedName name="DSXASD" localSheetId="10">[7]!absc</definedName>
    <definedName name="DSXASD" localSheetId="11">[7]!absc</definedName>
    <definedName name="DSXASD" localSheetId="12">[7]!absc</definedName>
    <definedName name="DSXASD" localSheetId="13">[7]!absc</definedName>
    <definedName name="DSXASD" localSheetId="14">[7]!absc</definedName>
    <definedName name="DSXASD" localSheetId="15">[7]!absc</definedName>
    <definedName name="DSXASD" localSheetId="16">[7]!absc</definedName>
    <definedName name="DSXASD" localSheetId="17">[7]!absc</definedName>
    <definedName name="DSXASD" localSheetId="18">[7]!absc</definedName>
    <definedName name="DSXASD" localSheetId="19">[7]!absc</definedName>
    <definedName name="DSXASD" localSheetId="20">[7]!absc</definedName>
    <definedName name="DSXASD" localSheetId="21">[7]!absc</definedName>
    <definedName name="DSXASD" localSheetId="22">[7]!absc</definedName>
    <definedName name="DSXASD" localSheetId="23">[7]!absc</definedName>
    <definedName name="DSXASD" localSheetId="7">[7]!absc</definedName>
    <definedName name="DSXASD" localSheetId="4">[7]!absc</definedName>
    <definedName name="DSXASD" localSheetId="6">[7]!absc</definedName>
    <definedName name="DSXASD">[7]!absc</definedName>
    <definedName name="dt" localSheetId="8">#REF!</definedName>
    <definedName name="dt" localSheetId="9">#REF!</definedName>
    <definedName name="dt" localSheetId="10">#REF!</definedName>
    <definedName name="dt" localSheetId="11">#REF!</definedName>
    <definedName name="dt" localSheetId="12">#REF!</definedName>
    <definedName name="dt" localSheetId="13">#REF!</definedName>
    <definedName name="dt" localSheetId="14">#REF!</definedName>
    <definedName name="dt" localSheetId="15">#REF!</definedName>
    <definedName name="dt" localSheetId="16">#REF!</definedName>
    <definedName name="dt" localSheetId="17">#REF!</definedName>
    <definedName name="dt" localSheetId="18">#REF!</definedName>
    <definedName name="dt" localSheetId="19">#REF!</definedName>
    <definedName name="dt" localSheetId="20">#REF!</definedName>
    <definedName name="dt" localSheetId="21">#REF!</definedName>
    <definedName name="dt" localSheetId="22">#REF!</definedName>
    <definedName name="dt" localSheetId="23">#REF!</definedName>
    <definedName name="dt">#REF!</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hidden="1">{"via1",#N/A,TRUE,"general";"via2",#N/A,TRUE,"general";"via3",#N/A,TRUE,"general"}</definedName>
    <definedName name="DTRT" localSheetId="8">[27]!absc</definedName>
    <definedName name="DTRT" localSheetId="10">[27]!absc</definedName>
    <definedName name="DTRT" localSheetId="11">[27]!absc</definedName>
    <definedName name="DTRT" localSheetId="12">[27]!absc</definedName>
    <definedName name="DTRT" localSheetId="13">[27]!absc</definedName>
    <definedName name="DTRT" localSheetId="14">[27]!absc</definedName>
    <definedName name="DTRT" localSheetId="15">[27]!absc</definedName>
    <definedName name="DTRT" localSheetId="16">[27]!absc</definedName>
    <definedName name="DTRT" localSheetId="17">[27]!absc</definedName>
    <definedName name="DTRT" localSheetId="18">[27]!absc</definedName>
    <definedName name="DTRT" localSheetId="19">[27]!absc</definedName>
    <definedName name="DTRT" localSheetId="20">[27]!absc</definedName>
    <definedName name="DTRT" localSheetId="21">[27]!absc</definedName>
    <definedName name="DTRT" localSheetId="22">[27]!absc</definedName>
    <definedName name="DTRT" localSheetId="23">[27]!absc</definedName>
    <definedName name="DTRT" localSheetId="7">[27]!absc</definedName>
    <definedName name="DTRT" localSheetId="4">[27]!absc</definedName>
    <definedName name="DTRT" localSheetId="6">[27]!absc</definedName>
    <definedName name="DTRT">[27]!absc</definedName>
    <definedName name="DTS" localSheetId="8">#REF!</definedName>
    <definedName name="DTS" localSheetId="9">#REF!</definedName>
    <definedName name="DTS" localSheetId="10">#REF!</definedName>
    <definedName name="DTS" localSheetId="11">#REF!</definedName>
    <definedName name="DTS" localSheetId="12">#REF!</definedName>
    <definedName name="DTS" localSheetId="13">#REF!</definedName>
    <definedName name="DTS" localSheetId="14">#REF!</definedName>
    <definedName name="DTS" localSheetId="15">#REF!</definedName>
    <definedName name="DTS" localSheetId="16">#REF!</definedName>
    <definedName name="DTS" localSheetId="17">#REF!</definedName>
    <definedName name="DTS" localSheetId="18">#REF!</definedName>
    <definedName name="DTS" localSheetId="19">#REF!</definedName>
    <definedName name="DTS" localSheetId="20">#REF!</definedName>
    <definedName name="DTS" localSheetId="21">#REF!</definedName>
    <definedName name="DTS" localSheetId="22">#REF!</definedName>
    <definedName name="DTS" localSheetId="23">#REF!</definedName>
    <definedName name="DTS">#REF!</definedName>
    <definedName name="Duitama">#REF!</definedName>
    <definedName name="dURACION">[17]Validaciones!$Y$3:$Y$10</definedName>
    <definedName name="DuracionMeses">#REF!</definedName>
    <definedName name="DuracionSemanas">#REF!</definedName>
    <definedName name="dvberj9">[17]Validaciones!#REF!</definedName>
    <definedName name="dwed">[17]Validaciones!#REF!</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hidden="1">{"via1",#N/A,TRUE,"general";"via2",#N/A,TRUE,"general";"via3",#N/A,TRUE,"general"}</definedName>
    <definedName name="dxtgrd">[17]Validaciones!#REF!</definedName>
    <definedName name="E">[11]otros!$A$6:$A$1235</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hidden="1">{"via1",#N/A,TRUE,"general";"via2",#N/A,TRUE,"general";"via3",#N/A,TRUE,"general"}</definedName>
    <definedName name="ECUADOR" localSheetId="8">[27]!absc</definedName>
    <definedName name="ECUADOR" localSheetId="10">[27]!absc</definedName>
    <definedName name="ECUADOR" localSheetId="11">[27]!absc</definedName>
    <definedName name="ECUADOR" localSheetId="12">[27]!absc</definedName>
    <definedName name="ECUADOR" localSheetId="13">[27]!absc</definedName>
    <definedName name="ECUADOR" localSheetId="14">[27]!absc</definedName>
    <definedName name="ECUADOR" localSheetId="15">[27]!absc</definedName>
    <definedName name="ECUADOR" localSheetId="16">[27]!absc</definedName>
    <definedName name="ECUADOR" localSheetId="17">[27]!absc</definedName>
    <definedName name="ECUADOR" localSheetId="18">[27]!absc</definedName>
    <definedName name="ECUADOR" localSheetId="19">[27]!absc</definedName>
    <definedName name="ECUADOR" localSheetId="20">[27]!absc</definedName>
    <definedName name="ECUADOR" localSheetId="21">[27]!absc</definedName>
    <definedName name="ECUADOR" localSheetId="22">[27]!absc</definedName>
    <definedName name="ECUADOR" localSheetId="23">[27]!absc</definedName>
    <definedName name="ECUADOR" localSheetId="7">[27]!absc</definedName>
    <definedName name="ECUADOR" localSheetId="4">[27]!absc</definedName>
    <definedName name="ECUADOR" localSheetId="6">[27]!absc</definedName>
    <definedName name="ECUADOR">[27]!absc</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hidden="1">{"TAB1",#N/A,TRUE,"GENERAL";"TAB2",#N/A,TRUE,"GENERAL";"TAB3",#N/A,TRUE,"GENERAL";"TAB4",#N/A,TRUE,"GENERAL";"TAB5",#N/A,TRUE,"GENERAL"}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hidden="1">{"via1",#N/A,TRUE,"general";"via2",#N/A,TRUE,"general";"via3",#N/A,TRUE,"general"}</definedName>
    <definedName name="ee" localSheetId="8">#REF!</definedName>
    <definedName name="ee" localSheetId="9">#REF!</definedName>
    <definedName name="ee" localSheetId="10">#REF!</definedName>
    <definedName name="ee" localSheetId="11">#REF!</definedName>
    <definedName name="ee" localSheetId="12">#REF!</definedName>
    <definedName name="ee" localSheetId="13">#REF!</definedName>
    <definedName name="ee" localSheetId="14">#REF!</definedName>
    <definedName name="ee" localSheetId="15">#REF!</definedName>
    <definedName name="ee" localSheetId="16">#REF!</definedName>
    <definedName name="ee" localSheetId="17">#REF!</definedName>
    <definedName name="ee" localSheetId="18">#REF!</definedName>
    <definedName name="ee" localSheetId="19">#REF!</definedName>
    <definedName name="ee" localSheetId="20">#REF!</definedName>
    <definedName name="ee" localSheetId="21">#REF!</definedName>
    <definedName name="ee" localSheetId="22">#REF!</definedName>
    <definedName name="ee" localSheetId="23">#REF!</definedName>
    <definedName name="ee">#REF!</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hidden="1">{"TAB1",#N/A,TRUE,"GENERAL";"TAB2",#N/A,TRUE,"GENERAL";"TAB3",#N/A,TRUE,"GENERAL";"TAB4",#N/A,TRUE,"GENERAL";"TAB5",#N/A,TRUE,"GENERAL"}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hidden="1">{"via1",#N/A,TRUE,"general";"via2",#N/A,TRUE,"general";"via3",#N/A,TRUE,"general"}</definedName>
    <definedName name="eerg">[17]Validaciones!#REF!</definedName>
    <definedName name="ef" localSheetId="8">#REF!</definedName>
    <definedName name="ef" localSheetId="9">#REF!</definedName>
    <definedName name="ef" localSheetId="10">#REF!</definedName>
    <definedName name="ef" localSheetId="11">#REF!</definedName>
    <definedName name="ef" localSheetId="12">#REF!</definedName>
    <definedName name="ef" localSheetId="13">#REF!</definedName>
    <definedName name="ef" localSheetId="14">#REF!</definedName>
    <definedName name="ef" localSheetId="15">#REF!</definedName>
    <definedName name="ef" localSheetId="16">#REF!</definedName>
    <definedName name="ef" localSheetId="17">#REF!</definedName>
    <definedName name="ef" localSheetId="18">#REF!</definedName>
    <definedName name="ef" localSheetId="19">#REF!</definedName>
    <definedName name="ef" localSheetId="20">#REF!</definedName>
    <definedName name="ef" localSheetId="21">#REF!</definedName>
    <definedName name="ef" localSheetId="22">#REF!</definedName>
    <definedName name="ef" localSheetId="23">#REF!</definedName>
    <definedName name="ef">#REF!</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hidden="1">{"TAB1",#N/A,TRUE,"GENERAL";"TAB2",#N/A,TRUE,"GENERAL";"TAB3",#N/A,TRUE,"GENERAL";"TAB4",#N/A,TRUE,"GENERAL";"TAB5",#N/A,TRUE,"GENERAL"}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hidden="1">{"via1",#N/A,TRUE,"general";"via2",#N/A,TRUE,"general";"via3",#N/A,TRUE,"general"}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hidden="1">{"TAB1",#N/A,TRUE,"GENERAL";"TAB2",#N/A,TRUE,"GENERAL";"TAB3",#N/A,TRUE,"GENERAL";"TAB4",#N/A,TRUE,"GENERAL";"TAB5",#N/A,TRUE,"GENERAL"}</definedName>
    <definedName name="ejvovr" localSheetId="8">[24]!absc</definedName>
    <definedName name="ejvovr" localSheetId="10">[24]!absc</definedName>
    <definedName name="ejvovr" localSheetId="11">[24]!absc</definedName>
    <definedName name="ejvovr" localSheetId="12">[24]!absc</definedName>
    <definedName name="ejvovr" localSheetId="13">[24]!absc</definedName>
    <definedName name="ejvovr" localSheetId="14">[24]!absc</definedName>
    <definedName name="ejvovr" localSheetId="15">[24]!absc</definedName>
    <definedName name="ejvovr" localSheetId="16">[24]!absc</definedName>
    <definedName name="ejvovr" localSheetId="17">[24]!absc</definedName>
    <definedName name="ejvovr" localSheetId="18">[24]!absc</definedName>
    <definedName name="ejvovr" localSheetId="19">[24]!absc</definedName>
    <definedName name="ejvovr" localSheetId="20">[24]!absc</definedName>
    <definedName name="ejvovr" localSheetId="21">[24]!absc</definedName>
    <definedName name="ejvovr" localSheetId="22">[24]!absc</definedName>
    <definedName name="ejvovr" localSheetId="23">[24]!absc</definedName>
    <definedName name="ejvovr" localSheetId="7">[24]!absc</definedName>
    <definedName name="ejvovr" localSheetId="4">[24]!absc</definedName>
    <definedName name="ejvovr" localSheetId="6">[24]!absc</definedName>
    <definedName name="ejvovr">[24]!absc</definedName>
    <definedName name="el" localSheetId="8">#REF!</definedName>
    <definedName name="el" localSheetId="9">#REF!</definedName>
    <definedName name="el" localSheetId="10">#REF!</definedName>
    <definedName name="el" localSheetId="11">#REF!</definedName>
    <definedName name="el" localSheetId="12">#REF!</definedName>
    <definedName name="el" localSheetId="13">#REF!</definedName>
    <definedName name="el" localSheetId="14">#REF!</definedName>
    <definedName name="el" localSheetId="15">#REF!</definedName>
    <definedName name="el" localSheetId="16">#REF!</definedName>
    <definedName name="el" localSheetId="17">#REF!</definedName>
    <definedName name="el" localSheetId="18">#REF!</definedName>
    <definedName name="el" localSheetId="19">#REF!</definedName>
    <definedName name="el" localSheetId="20">#REF!</definedName>
    <definedName name="el" localSheetId="21">#REF!</definedName>
    <definedName name="el" localSheetId="22">#REF!</definedName>
    <definedName name="el" localSheetId="23">#REF!</definedName>
    <definedName name="el">#REF!</definedName>
    <definedName name="EMPRESA">'[39]Datos Generales'!$C$3</definedName>
    <definedName name="End_Bal" localSheetId="8">#REF!</definedName>
    <definedName name="End_Bal" localSheetId="9">#REF!</definedName>
    <definedName name="End_Bal" localSheetId="10">#REF!</definedName>
    <definedName name="End_Bal" localSheetId="11">#REF!</definedName>
    <definedName name="End_Bal" localSheetId="12">#REF!</definedName>
    <definedName name="End_Bal" localSheetId="13">#REF!</definedName>
    <definedName name="End_Bal" localSheetId="14">#REF!</definedName>
    <definedName name="End_Bal" localSheetId="15">#REF!</definedName>
    <definedName name="End_Bal" localSheetId="16">#REF!</definedName>
    <definedName name="End_Bal" localSheetId="17">#REF!</definedName>
    <definedName name="End_Bal" localSheetId="18">#REF!</definedName>
    <definedName name="End_Bal" localSheetId="19">#REF!</definedName>
    <definedName name="End_Bal" localSheetId="20">#REF!</definedName>
    <definedName name="End_Bal" localSheetId="21">#REF!</definedName>
    <definedName name="End_Bal" localSheetId="22">#REF!</definedName>
    <definedName name="End_Bal" localSheetId="23">#REF!</definedName>
    <definedName name="End_Bal">#REF!</definedName>
    <definedName name="ENE">#REF!</definedName>
    <definedName name="ENSAYOS" localSheetId="8">#REF!</definedName>
    <definedName name="ENSAYOS" localSheetId="9">#REF!</definedName>
    <definedName name="ENSAYOS" localSheetId="10">#REF!</definedName>
    <definedName name="ENSAYOS" localSheetId="11">#REF!</definedName>
    <definedName name="ENSAYOS" localSheetId="12">#REF!</definedName>
    <definedName name="ENSAYOS" localSheetId="13">#REF!</definedName>
    <definedName name="ENSAYOS" localSheetId="14">#REF!</definedName>
    <definedName name="ENSAYOS" localSheetId="15">#REF!</definedName>
    <definedName name="ENSAYOS" localSheetId="16">#REF!</definedName>
    <definedName name="ENSAYOS" localSheetId="17">#REF!</definedName>
    <definedName name="ENSAYOS" localSheetId="18">#REF!</definedName>
    <definedName name="ENSAYOS" localSheetId="19">#REF!</definedName>
    <definedName name="ENSAYOS" localSheetId="20">#REF!</definedName>
    <definedName name="ENSAYOS" localSheetId="21">#REF!</definedName>
    <definedName name="ENSAYOS" localSheetId="22">#REF!</definedName>
    <definedName name="ENSAYOS" localSheetId="23">#REF!</definedName>
    <definedName name="ENSAYOS">#REF!</definedName>
    <definedName name="EQEQEQW">'[9]1'!#REF!</definedName>
    <definedName name="equi">'[21]precios-básicos2002'!$C$12:$C$56</definedName>
    <definedName name="equipo">'[21]precios-básicos2002'!$C$12:$E$56</definedName>
    <definedName name="EQUIPO_1">[53]EQUIPO!$B$2:$D$36</definedName>
    <definedName name="EQUIPO_2">[54]Equipo!$A$7:$A$65536</definedName>
    <definedName name="EQUIPO_4">NA()</definedName>
    <definedName name="EQUIPO_APU">[55]EQUIPO!$A$6:$G$46</definedName>
    <definedName name="EQUIPOS" localSheetId="8">#REF!</definedName>
    <definedName name="EQUIPOS" localSheetId="9">#REF!</definedName>
    <definedName name="EQUIPOS" localSheetId="10">#REF!</definedName>
    <definedName name="EQUIPOS" localSheetId="11">#REF!</definedName>
    <definedName name="EQUIPOS" localSheetId="12">#REF!</definedName>
    <definedName name="EQUIPOS" localSheetId="13">#REF!</definedName>
    <definedName name="EQUIPOS" localSheetId="14">#REF!</definedName>
    <definedName name="EQUIPOS" localSheetId="15">#REF!</definedName>
    <definedName name="EQUIPOS" localSheetId="16">#REF!</definedName>
    <definedName name="EQUIPOS" localSheetId="17">#REF!</definedName>
    <definedName name="EQUIPOS" localSheetId="18">#REF!</definedName>
    <definedName name="EQUIPOS" localSheetId="19">#REF!</definedName>
    <definedName name="EQUIPOS" localSheetId="20">#REF!</definedName>
    <definedName name="EQUIPOS" localSheetId="21">#REF!</definedName>
    <definedName name="EQUIPOS" localSheetId="22">#REF!</definedName>
    <definedName name="EQUIPOS" localSheetId="23">#REF!</definedName>
    <definedName name="EQUIPOS">#REF!</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hidden="1">{"via1",#N/A,TRUE,"general";"via2",#N/A,TRUE,"general";"via3",#N/A,TRUE,"general"}</definedName>
    <definedName name="er" localSheetId="8">#REF!</definedName>
    <definedName name="er" localSheetId="9">#REF!</definedName>
    <definedName name="er" localSheetId="10">#REF!</definedName>
    <definedName name="er" localSheetId="11">#REF!</definedName>
    <definedName name="er" localSheetId="12">#REF!</definedName>
    <definedName name="er" localSheetId="13">#REF!</definedName>
    <definedName name="er" localSheetId="14">#REF!</definedName>
    <definedName name="er" localSheetId="15">#REF!</definedName>
    <definedName name="er" localSheetId="16">#REF!</definedName>
    <definedName name="er" localSheetId="17">#REF!</definedName>
    <definedName name="er" localSheetId="18">#REF!</definedName>
    <definedName name="er" localSheetId="19">#REF!</definedName>
    <definedName name="er" localSheetId="20">#REF!</definedName>
    <definedName name="er" localSheetId="21">#REF!</definedName>
    <definedName name="er" localSheetId="22">#REF!</definedName>
    <definedName name="er" localSheetId="23">#REF!</definedName>
    <definedName name="er">#REF!</definedName>
    <definedName name="EREE">#REF!</definedName>
    <definedName name="ERFUOJEIOV" localSheetId="8">[26]!absc</definedName>
    <definedName name="ERFUOJEIOV" localSheetId="10">[26]!absc</definedName>
    <definedName name="ERFUOJEIOV" localSheetId="11">[26]!absc</definedName>
    <definedName name="ERFUOJEIOV" localSheetId="12">[26]!absc</definedName>
    <definedName name="ERFUOJEIOV" localSheetId="13">[26]!absc</definedName>
    <definedName name="ERFUOJEIOV" localSheetId="14">[26]!absc</definedName>
    <definedName name="ERFUOJEIOV" localSheetId="15">[26]!absc</definedName>
    <definedName name="ERFUOJEIOV" localSheetId="16">[26]!absc</definedName>
    <definedName name="ERFUOJEIOV" localSheetId="17">[26]!absc</definedName>
    <definedName name="ERFUOJEIOV" localSheetId="18">[26]!absc</definedName>
    <definedName name="ERFUOJEIOV" localSheetId="19">[26]!absc</definedName>
    <definedName name="ERFUOJEIOV" localSheetId="20">[26]!absc</definedName>
    <definedName name="ERFUOJEIOV" localSheetId="21">[26]!absc</definedName>
    <definedName name="ERFUOJEIOV" localSheetId="22">[26]!absc</definedName>
    <definedName name="ERFUOJEIOV" localSheetId="23">[26]!absc</definedName>
    <definedName name="ERFUOJEIOV" localSheetId="7">[26]!absc</definedName>
    <definedName name="ERFUOJEIOV" localSheetId="4">[26]!absc</definedName>
    <definedName name="ERFUOJEIOV" localSheetId="6">[26]!absc</definedName>
    <definedName name="ERFUOJEIOV">[26]!absc</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hidden="1">{"TAB1",#N/A,TRUE,"GENERAL";"TAB2",#N/A,TRUE,"GENERAL";"TAB3",#N/A,TRUE,"GENERAL";"TAB4",#N/A,TRUE,"GENERAL";"TAB5",#N/A,TRUE,"GENERAL"}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hidden="1">{"via1",#N/A,TRUE,"general";"via2",#N/A,TRUE,"general";"via3",#N/A,TRUE,"general"}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hidden="1">{"TAB1",#N/A,TRUE,"GENERAL";"TAB2",#N/A,TRUE,"GENERAL";"TAB3",#N/A,TRUE,"GENERAL";"TAB4",#N/A,TRUE,"GENERAL";"TAB5",#N/A,TRUE,"GENERAL"}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hidden="1">{"via1",#N/A,TRUE,"general";"via2",#N/A,TRUE,"general";"via3",#N/A,TRUE,"general"}</definedName>
    <definedName name="ergh3">[17]Validaciones!#REF!</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hidden="1">{"TAB1",#N/A,TRUE,"GENERAL";"TAB2",#N/A,TRUE,"GENERAL";"TAB3",#N/A,TRUE,"GENERAL";"TAB4",#N/A,TRUE,"GENERAL";"TAB5",#N/A,TRUE,"GENERAL"}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hidden="1">{"via1",#N/A,TRUE,"general";"via2",#N/A,TRUE,"general";"via3",#N/A,TRUE,"general"}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hidden="1">{"TAB1",#N/A,TRUE,"GENERAL";"TAB2",#N/A,TRUE,"GENERAL";"TAB3",#N/A,TRUE,"GENERAL";"TAB4",#N/A,TRUE,"GENERAL";"TAB5",#N/A,TRUE,"GENERAL"}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hidden="1">{"via1",#N/A,TRUE,"general";"via2",#N/A,TRUE,"general";"via3",#N/A,TRUE,"general"}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hidden="1">{"TAB1",#N/A,TRUE,"GENERAL";"TAB2",#N/A,TRUE,"GENERAL";"TAB3",#N/A,TRUE,"GENERAL";"TAB4",#N/A,TRUE,"GENERAL";"TAB5",#N/A,TRUE,"GENERAL"}</definedName>
    <definedName name="err" localSheetId="21" hidden="1">{"TAB1",#N/A,TRUE,"GENERAL";"TAB2",#N/A,TRUE,"GENERAL";"TAB3",#N/A,TRUE,"GENERAL";"TAB4",#N/A,TRUE,"GENERAL";"TAB5",#N/A,TRUE,"GENERAL"}</definedName>
    <definedName name="err" localSheetId="22" hidden="1">{"TAB1",#N/A,TRUE,"GENERAL";"TAB2",#N/A,TRUE,"GENERAL";"TAB3",#N/A,TRUE,"GENERAL";"TAB4",#N/A,TRUE,"GENERAL";"TAB5",#N/A,TRUE,"GENERAL"}</definedName>
    <definedName name="err" localSheetId="23" hidden="1">{"TAB1",#N/A,TRUE,"GENERAL";"TAB2",#N/A,TRUE,"GENERAL";"TAB3",#N/A,TRUE,"GENERAL";"TAB4",#N/A,TRUE,"GENERAL";"TAB5",#N/A,TRUE,"GENERAL"}</definedName>
    <definedName name="err" hidden="1">{"TAB1",#N/A,TRUE,"GENERAL";"TAB2",#N/A,TRUE,"GENERAL";"TAB3",#N/A,TRUE,"GENERAL";"TAB4",#N/A,TRUE,"GENERAL";"TAB5",#N/A,TRUE,"GENERAL"}</definedName>
    <definedName name="ERRFR" localSheetId="8">[13]!absc</definedName>
    <definedName name="ERRFR" localSheetId="10">[13]!absc</definedName>
    <definedName name="ERRFR" localSheetId="11">[13]!absc</definedName>
    <definedName name="ERRFR" localSheetId="12">[13]!absc</definedName>
    <definedName name="ERRFR" localSheetId="13">[13]!absc</definedName>
    <definedName name="ERRFR" localSheetId="14">[13]!absc</definedName>
    <definedName name="ERRFR" localSheetId="15">[13]!absc</definedName>
    <definedName name="ERRFR" localSheetId="16">[13]!absc</definedName>
    <definedName name="ERRFR" localSheetId="17">[13]!absc</definedName>
    <definedName name="ERRFR" localSheetId="18">[13]!absc</definedName>
    <definedName name="ERRFR" localSheetId="19">[13]!absc</definedName>
    <definedName name="ERRFR" localSheetId="20">[13]!absc</definedName>
    <definedName name="ERRFR" localSheetId="21">[13]!absc</definedName>
    <definedName name="ERRFR" localSheetId="22">[13]!absc</definedName>
    <definedName name="ERRFR" localSheetId="23">[13]!absc</definedName>
    <definedName name="ERRFR" localSheetId="7">[13]!absc</definedName>
    <definedName name="ERRFR" localSheetId="4">[13]!absc</definedName>
    <definedName name="ERRFR" localSheetId="6">[13]!absc</definedName>
    <definedName name="ERRFR">[13]!absc</definedName>
    <definedName name="errg" localSheetId="8">[26]!absc</definedName>
    <definedName name="errg" localSheetId="10">[26]!absc</definedName>
    <definedName name="errg" localSheetId="11">[26]!absc</definedName>
    <definedName name="errg" localSheetId="12">[26]!absc</definedName>
    <definedName name="errg" localSheetId="13">[26]!absc</definedName>
    <definedName name="errg" localSheetId="14">[26]!absc</definedName>
    <definedName name="errg" localSheetId="15">[26]!absc</definedName>
    <definedName name="errg" localSheetId="16">[26]!absc</definedName>
    <definedName name="errg" localSheetId="17">[26]!absc</definedName>
    <definedName name="errg" localSheetId="18">[26]!absc</definedName>
    <definedName name="errg" localSheetId="19">[26]!absc</definedName>
    <definedName name="errg" localSheetId="20">[26]!absc</definedName>
    <definedName name="errg" localSheetId="21">[26]!absc</definedName>
    <definedName name="errg" localSheetId="22">[26]!absc</definedName>
    <definedName name="errg" localSheetId="23">[26]!absc</definedName>
    <definedName name="errg" localSheetId="7">[26]!absc</definedName>
    <definedName name="errg" localSheetId="4">[26]!absc</definedName>
    <definedName name="errg" localSheetId="6">[26]!absc</definedName>
    <definedName name="errg">[26]!absc</definedName>
    <definedName name="ersdffsdf" localSheetId="8">[7]!absc</definedName>
    <definedName name="ersdffsdf" localSheetId="10">[7]!absc</definedName>
    <definedName name="ersdffsdf" localSheetId="11">[7]!absc</definedName>
    <definedName name="ersdffsdf" localSheetId="12">[7]!absc</definedName>
    <definedName name="ersdffsdf" localSheetId="13">[7]!absc</definedName>
    <definedName name="ersdffsdf" localSheetId="14">[7]!absc</definedName>
    <definedName name="ersdffsdf" localSheetId="15">[7]!absc</definedName>
    <definedName name="ersdffsdf" localSheetId="16">[7]!absc</definedName>
    <definedName name="ersdffsdf" localSheetId="17">[7]!absc</definedName>
    <definedName name="ersdffsdf" localSheetId="18">[7]!absc</definedName>
    <definedName name="ersdffsdf" localSheetId="19">[7]!absc</definedName>
    <definedName name="ersdffsdf" localSheetId="20">[7]!absc</definedName>
    <definedName name="ersdffsdf" localSheetId="21">[7]!absc</definedName>
    <definedName name="ersdffsdf" localSheetId="22">[7]!absc</definedName>
    <definedName name="ersdffsdf" localSheetId="23">[7]!absc</definedName>
    <definedName name="ersdffsdf" localSheetId="7">[7]!absc</definedName>
    <definedName name="ersdffsdf" localSheetId="4">[7]!absc</definedName>
    <definedName name="ersdffsdf" localSheetId="6">[7]!absc</definedName>
    <definedName name="ersdffsdf">[7]!absc</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hidden="1">{"via1",#N/A,TRUE,"general";"via2",#N/A,TRUE,"general";"via3",#N/A,TRUE,"general"}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hidden="1">{"TAB1",#N/A,TRUE,"GENERAL";"TAB2",#N/A,TRUE,"GENERAL";"TAB3",#N/A,TRUE,"GENERAL";"TAB4",#N/A,TRUE,"GENERAL";"TAB5",#N/A,TRUE,"GENERAL"}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hidden="1">{"via1",#N/A,TRUE,"general";"via2",#N/A,TRUE,"general";"via3",#N/A,TRUE,"general"}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hidden="1">{"TAB1",#N/A,TRUE,"GENERAL";"TAB2",#N/A,TRUE,"GENERAL";"TAB3",#N/A,TRUE,"GENERAL";"TAB4",#N/A,TRUE,"GENERAL";"TAB5",#N/A,TRUE,"GENERAL"}</definedName>
    <definedName name="ertjxcf">[17]Validaciones!#REF!</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hidden="1">{"via1",#N/A,TRUE,"general";"via2",#N/A,TRUE,"general";"via3",#N/A,TRUE,"general"}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hidden="1">{"TAB1",#N/A,TRUE,"GENERAL";"TAB2",#N/A,TRUE,"GENERAL";"TAB3",#N/A,TRUE,"GENERAL";"TAB4",#N/A,TRUE,"GENERAL";"TAB5",#N/A,TRUE,"GENERAL"}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hidden="1">{"via1",#N/A,TRUE,"general";"via2",#N/A,TRUE,"general";"via3",#N/A,TRUE,"general"}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hidden="1">{"TAB1",#N/A,TRUE,"GENERAL";"TAB2",#N/A,TRUE,"GENERAL";"TAB3",#N/A,TRUE,"GENERAL";"TAB4",#N/A,TRUE,"GENERAL";"TAB5",#N/A,TRUE,"GENERAL"}</definedName>
    <definedName name="erty">[17]Validaciones!#REF!</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hidden="1">{"TAB1",#N/A,TRUE,"GENERAL";"TAB2",#N/A,TRUE,"GENERAL";"TAB3",#N/A,TRUE,"GENERAL";"TAB4",#N/A,TRUE,"GENERAL";"TAB5",#N/A,TRUE,"GENERAL"}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hidden="1">{"via1",#N/A,TRUE,"general";"via2",#N/A,TRUE,"general";"via3",#N/A,TRUE,"general"}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hidden="1">{"TAB1",#N/A,TRUE,"GENERAL";"TAB2",#N/A,TRUE,"GENERAL";"TAB3",#N/A,TRUE,"GENERAL";"TAB4",#N/A,TRUE,"GENERAL";"TAB5",#N/A,TRUE,"GENERAL"}</definedName>
    <definedName name="ERWRI" localSheetId="8">[12]!absc</definedName>
    <definedName name="ERWRI" localSheetId="10">[12]!absc</definedName>
    <definedName name="ERWRI" localSheetId="11">[12]!absc</definedName>
    <definedName name="ERWRI" localSheetId="12">[12]!absc</definedName>
    <definedName name="ERWRI" localSheetId="13">[12]!absc</definedName>
    <definedName name="ERWRI" localSheetId="14">[12]!absc</definedName>
    <definedName name="ERWRI" localSheetId="15">[12]!absc</definedName>
    <definedName name="ERWRI" localSheetId="16">[12]!absc</definedName>
    <definedName name="ERWRI" localSheetId="17">[12]!absc</definedName>
    <definedName name="ERWRI" localSheetId="18">[12]!absc</definedName>
    <definedName name="ERWRI" localSheetId="19">[12]!absc</definedName>
    <definedName name="ERWRI" localSheetId="20">[12]!absc</definedName>
    <definedName name="ERWRI" localSheetId="21">[12]!absc</definedName>
    <definedName name="ERWRI" localSheetId="22">[12]!absc</definedName>
    <definedName name="ERWRI" localSheetId="23">[12]!absc</definedName>
    <definedName name="ERWRI" localSheetId="7">[12]!absc</definedName>
    <definedName name="ERWRI" localSheetId="4">[12]!absc</definedName>
    <definedName name="ERWRI" localSheetId="6">[12]!absc</definedName>
    <definedName name="ERWRI">[12]!absc</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hidden="1">{"via1",#N/A,TRUE,"general";"via2",#N/A,TRUE,"general";"via3",#N/A,TRUE,"general"}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hidden="1">{"TAB1",#N/A,TRUE,"GENERAL";"TAB2",#N/A,TRUE,"GENERAL";"TAB3",#N/A,TRUE,"GENERAL";"TAB4",#N/A,TRUE,"GENERAL";"TAB5",#N/A,TRUE,"GENERAL"}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hidden="1">{"via1",#N/A,TRUE,"general";"via2",#N/A,TRUE,"general";"via3",#N/A,TRUE,"general"}</definedName>
    <definedName name="ES">'[30]CIRCUITOS CODENSA'!#REF!</definedName>
    <definedName name="ESC" localSheetId="8">IF([41]!LG=9,[41]!FES,"")</definedName>
    <definedName name="ESC" localSheetId="10">IF([41]!LG=9,[41]!FES,"")</definedName>
    <definedName name="ESC" localSheetId="11">IF([41]!LG=9,[41]!FES,"")</definedName>
    <definedName name="ESC" localSheetId="12">IF([41]!LG=9,[41]!FES,"")</definedName>
    <definedName name="ESC" localSheetId="13">IF([41]!LG=9,[41]!FES,"")</definedName>
    <definedName name="ESC" localSheetId="14">IF([41]!LG=9,[41]!FES,"")</definedName>
    <definedName name="ESC" localSheetId="15">IF([41]!LG=9,[41]!FES,"")</definedName>
    <definedName name="ESC" localSheetId="16">IF([41]!LG=9,[41]!FES,"")</definedName>
    <definedName name="ESC" localSheetId="17">IF([41]!LG=9,[41]!FES,"")</definedName>
    <definedName name="ESC" localSheetId="18">IF([41]!LG=9,[41]!FES,"")</definedName>
    <definedName name="ESC" localSheetId="19">IF([41]!LG=9,[41]!FES,"")</definedName>
    <definedName name="ESC" localSheetId="20">IF([41]!LG=9,[41]!FES,"")</definedName>
    <definedName name="ESC" localSheetId="21">IF([41]!LG=9,[41]!FES,"")</definedName>
    <definedName name="ESC" localSheetId="22">IF([41]!LG=9,[41]!FES,"")</definedName>
    <definedName name="ESC" localSheetId="23">IF([41]!LG=9,[41]!FES,"")</definedName>
    <definedName name="ESC" localSheetId="7">IF([41]!LG=9,[41]!FES,"")</definedName>
    <definedName name="ESC" localSheetId="4">IF([41]!LG=9,[41]!FES,"")</definedName>
    <definedName name="ESC" localSheetId="6">IF([41]!LG=9,[41]!FES,"")</definedName>
    <definedName name="ESC">IF([41]!LG=9,[41]!FES,"")</definedName>
    <definedName name="EST10A">#REF!</definedName>
    <definedName name="EST10V1">#REF!</definedName>
    <definedName name="EST11A">#REF!</definedName>
    <definedName name="ESTRUC">[11]otros!$A$6:$A$1235</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hidden="1">{"via1",#N/A,TRUE,"general";"via2",#N/A,TRUE,"general";"via3",#N/A,TRUE,"general"}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hidden="1">{"TAB1",#N/A,TRUE,"GENERAL";"TAB2",#N/A,TRUE,"GENERAL";"TAB3",#N/A,TRUE,"GENERAL";"TAB4",#N/A,TRUE,"GENERAL";"TAB5",#N/A,TRUE,"GENERAL"}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hidden="1">{"via1",#N/A,TRUE,"general";"via2",#N/A,TRUE,"general";"via3",#N/A,TRUE,"general"}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hidden="1">{"TAB1",#N/A,TRUE,"GENERAL";"TAB2",#N/A,TRUE,"GENERAL";"TAB3",#N/A,TRUE,"GENERAL";"TAB4",#N/A,TRUE,"GENERAL";"TAB5",#N/A,TRUE,"GENERAL"}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hidden="1">{"via1",#N/A,TRUE,"general";"via2",#N/A,TRUE,"general";"via3",#N/A,TRUE,"general"}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hidden="1">{"TAB1",#N/A,TRUE,"GENERAL";"TAB2",#N/A,TRUE,"GENERAL";"TAB3",#N/A,TRUE,"GENERAL";"TAB4",#N/A,TRUE,"GENERAL";"TAB5",#N/A,TRUE,"GENERAL"}</definedName>
    <definedName name="ewafsd">[17]Validaciones!#REF!</definedName>
    <definedName name="ewasd">[17]Validaciones!#REF!</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hidden="1">{"TAB1",#N/A,TRUE,"GENERAL";"TAB2",#N/A,TRUE,"GENERAL";"TAB3",#N/A,TRUE,"GENERAL";"TAB4",#N/A,TRUE,"GENERAL";"TAB5",#N/A,TRUE,"GENERAL"}</definedName>
    <definedName name="EWEUVER" hidden="1">#REF!</definedName>
    <definedName name="EWEWE" localSheetId="8">[7]!absc</definedName>
    <definedName name="EWEWE" localSheetId="10">[7]!absc</definedName>
    <definedName name="EWEWE" localSheetId="11">[7]!absc</definedName>
    <definedName name="EWEWE" localSheetId="12">[7]!absc</definedName>
    <definedName name="EWEWE" localSheetId="13">[7]!absc</definedName>
    <definedName name="EWEWE" localSheetId="14">[7]!absc</definedName>
    <definedName name="EWEWE" localSheetId="15">[7]!absc</definedName>
    <definedName name="EWEWE" localSheetId="16">[7]!absc</definedName>
    <definedName name="EWEWE" localSheetId="17">[7]!absc</definedName>
    <definedName name="EWEWE" localSheetId="18">[7]!absc</definedName>
    <definedName name="EWEWE" localSheetId="19">[7]!absc</definedName>
    <definedName name="EWEWE" localSheetId="20">[7]!absc</definedName>
    <definedName name="EWEWE" localSheetId="21">[7]!absc</definedName>
    <definedName name="EWEWE" localSheetId="22">[7]!absc</definedName>
    <definedName name="EWEWE" localSheetId="23">[7]!absc</definedName>
    <definedName name="EWEWE" localSheetId="7">[7]!absc</definedName>
    <definedName name="EWEWE" localSheetId="4">[7]!absc</definedName>
    <definedName name="EWEWE" localSheetId="6">[7]!absc</definedName>
    <definedName name="EWEWE">[7]!absc</definedName>
    <definedName name="EWEWR" localSheetId="8">[27]!absc</definedName>
    <definedName name="EWEWR" localSheetId="10">[27]!absc</definedName>
    <definedName name="EWEWR" localSheetId="11">[27]!absc</definedName>
    <definedName name="EWEWR" localSheetId="12">[27]!absc</definedName>
    <definedName name="EWEWR" localSheetId="13">[27]!absc</definedName>
    <definedName name="EWEWR" localSheetId="14">[27]!absc</definedName>
    <definedName name="EWEWR" localSheetId="15">[27]!absc</definedName>
    <definedName name="EWEWR" localSheetId="16">[27]!absc</definedName>
    <definedName name="EWEWR" localSheetId="17">[27]!absc</definedName>
    <definedName name="EWEWR" localSheetId="18">[27]!absc</definedName>
    <definedName name="EWEWR" localSheetId="19">[27]!absc</definedName>
    <definedName name="EWEWR" localSheetId="20">[27]!absc</definedName>
    <definedName name="EWEWR" localSheetId="21">[27]!absc</definedName>
    <definedName name="EWEWR" localSheetId="22">[27]!absc</definedName>
    <definedName name="EWEWR" localSheetId="23">[27]!absc</definedName>
    <definedName name="EWEWR" localSheetId="7">[27]!absc</definedName>
    <definedName name="EWEWR" localSheetId="4">[27]!absc</definedName>
    <definedName name="EWEWR" localSheetId="6">[27]!absc</definedName>
    <definedName name="EWEWR">[27]!absc</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hidden="1">{"TAB1",#N/A,TRUE,"GENERAL";"TAB2",#N/A,TRUE,"GENERAL";"TAB3",#N/A,TRUE,"GENERAL";"TAB4",#N/A,TRUE,"GENERAL";"TAB5",#N/A,TRUE,"GENERAL"}</definedName>
    <definedName name="EWRWR" localSheetId="8">[12]!absc</definedName>
    <definedName name="EWRWR" localSheetId="10">[12]!absc</definedName>
    <definedName name="EWRWR" localSheetId="11">[12]!absc</definedName>
    <definedName name="EWRWR" localSheetId="12">[12]!absc</definedName>
    <definedName name="EWRWR" localSheetId="13">[12]!absc</definedName>
    <definedName name="EWRWR" localSheetId="14">[12]!absc</definedName>
    <definedName name="EWRWR" localSheetId="15">[12]!absc</definedName>
    <definedName name="EWRWR" localSheetId="16">[12]!absc</definedName>
    <definedName name="EWRWR" localSheetId="17">[12]!absc</definedName>
    <definedName name="EWRWR" localSheetId="18">[12]!absc</definedName>
    <definedName name="EWRWR" localSheetId="19">[12]!absc</definedName>
    <definedName name="EWRWR" localSheetId="20">[12]!absc</definedName>
    <definedName name="EWRWR" localSheetId="21">[12]!absc</definedName>
    <definedName name="EWRWR" localSheetId="22">[12]!absc</definedName>
    <definedName name="EWRWR" localSheetId="23">[12]!absc</definedName>
    <definedName name="EWRWR" localSheetId="7">[12]!absc</definedName>
    <definedName name="EWRWR" localSheetId="4">[12]!absc</definedName>
    <definedName name="EWRWR" localSheetId="6">[12]!absc</definedName>
    <definedName name="EWRWR">[12]!absc</definedName>
    <definedName name="excava">#REF!</definedName>
    <definedName name="EXCAVA1" localSheetId="8">#REF!</definedName>
    <definedName name="EXCAVA1" localSheetId="9">#REF!</definedName>
    <definedName name="EXCAVA1" localSheetId="10">#REF!</definedName>
    <definedName name="EXCAVA1" localSheetId="11">#REF!</definedName>
    <definedName name="EXCAVA1" localSheetId="12">#REF!</definedName>
    <definedName name="EXCAVA1" localSheetId="13">#REF!</definedName>
    <definedName name="EXCAVA1" localSheetId="14">#REF!</definedName>
    <definedName name="EXCAVA1" localSheetId="15">#REF!</definedName>
    <definedName name="EXCAVA1" localSheetId="16">#REF!</definedName>
    <definedName name="EXCAVA1" localSheetId="17">#REF!</definedName>
    <definedName name="EXCAVA1" localSheetId="18">#REF!</definedName>
    <definedName name="EXCAVA1" localSheetId="19">#REF!</definedName>
    <definedName name="EXCAVA1" localSheetId="20">#REF!</definedName>
    <definedName name="EXCAVA1" localSheetId="21">#REF!</definedName>
    <definedName name="EXCAVA1" localSheetId="22">#REF!</definedName>
    <definedName name="EXCAVA1" localSheetId="23">#REF!</definedName>
    <definedName name="EXCAVA1">#REF!</definedName>
    <definedName name="EXCAVA2" localSheetId="8">#REF!</definedName>
    <definedName name="EXCAVA2" localSheetId="9">#REF!</definedName>
    <definedName name="EXCAVA2" localSheetId="10">#REF!</definedName>
    <definedName name="EXCAVA2" localSheetId="11">#REF!</definedName>
    <definedName name="EXCAVA2" localSheetId="12">#REF!</definedName>
    <definedName name="EXCAVA2" localSheetId="13">#REF!</definedName>
    <definedName name="EXCAVA2" localSheetId="14">#REF!</definedName>
    <definedName name="EXCAVA2" localSheetId="15">#REF!</definedName>
    <definedName name="EXCAVA2" localSheetId="16">#REF!</definedName>
    <definedName name="EXCAVA2" localSheetId="17">#REF!</definedName>
    <definedName name="EXCAVA2" localSheetId="18">#REF!</definedName>
    <definedName name="EXCAVA2" localSheetId="19">#REF!</definedName>
    <definedName name="EXCAVA2" localSheetId="20">#REF!</definedName>
    <definedName name="EXCAVA2" localSheetId="21">#REF!</definedName>
    <definedName name="EXCAVA2" localSheetId="22">#REF!</definedName>
    <definedName name="EXCAVA2" localSheetId="23">#REF!</definedName>
    <definedName name="EXCAVA2">#REF!</definedName>
    <definedName name="excavman" localSheetId="8">#REF!</definedName>
    <definedName name="excavman" localSheetId="9">#REF!</definedName>
    <definedName name="excavman" localSheetId="10">#REF!</definedName>
    <definedName name="excavman" localSheetId="11">#REF!</definedName>
    <definedName name="excavman" localSheetId="12">#REF!</definedName>
    <definedName name="excavman" localSheetId="13">#REF!</definedName>
    <definedName name="excavman" localSheetId="14">#REF!</definedName>
    <definedName name="excavman" localSheetId="15">#REF!</definedName>
    <definedName name="excavman" localSheetId="16">#REF!</definedName>
    <definedName name="excavman" localSheetId="17">#REF!</definedName>
    <definedName name="excavman" localSheetId="18">#REF!</definedName>
    <definedName name="excavman" localSheetId="19">#REF!</definedName>
    <definedName name="excavman" localSheetId="20">#REF!</definedName>
    <definedName name="excavman" localSheetId="21">#REF!</definedName>
    <definedName name="excavman" localSheetId="22">#REF!</definedName>
    <definedName name="excavman" localSheetId="23">#REF!</definedName>
    <definedName name="excavman">#REF!</definedName>
    <definedName name="excavmanz" localSheetId="8">#REF!</definedName>
    <definedName name="excavmanz" localSheetId="9">#REF!</definedName>
    <definedName name="excavmanz" localSheetId="10">#REF!</definedName>
    <definedName name="excavmanz" localSheetId="11">#REF!</definedName>
    <definedName name="excavmanz" localSheetId="12">#REF!</definedName>
    <definedName name="excavmanz" localSheetId="13">#REF!</definedName>
    <definedName name="excavmanz" localSheetId="14">#REF!</definedName>
    <definedName name="excavmanz" localSheetId="15">#REF!</definedName>
    <definedName name="excavmanz" localSheetId="16">#REF!</definedName>
    <definedName name="excavmanz" localSheetId="17">#REF!</definedName>
    <definedName name="excavmanz" localSheetId="18">#REF!</definedName>
    <definedName name="excavmanz" localSheetId="19">#REF!</definedName>
    <definedName name="excavmanz" localSheetId="20">#REF!</definedName>
    <definedName name="excavmanz" localSheetId="21">#REF!</definedName>
    <definedName name="excavmanz" localSheetId="22">#REF!</definedName>
    <definedName name="excavmanz" localSheetId="23">#REF!</definedName>
    <definedName name="excavmanz">#REF!</definedName>
    <definedName name="Excel_BuiltIn__FilterDatabase_2">'[56]Presup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#REF!</definedName>
    <definedName name="Excel_BuiltIn_Print_Titles_4">'[57]COSTOS CAMPAMENTO'!#REF!</definedName>
    <definedName name="Extra_Pay" localSheetId="8">#REF!</definedName>
    <definedName name="Extra_Pay" localSheetId="9">#REF!</definedName>
    <definedName name="Extra_Pay" localSheetId="10">#REF!</definedName>
    <definedName name="Extra_Pay" localSheetId="11">#REF!</definedName>
    <definedName name="Extra_Pay" localSheetId="12">#REF!</definedName>
    <definedName name="Extra_Pay" localSheetId="13">#REF!</definedName>
    <definedName name="Extra_Pay" localSheetId="14">#REF!</definedName>
    <definedName name="Extra_Pay" localSheetId="15">#REF!</definedName>
    <definedName name="Extra_Pay" localSheetId="16">#REF!</definedName>
    <definedName name="Extra_Pay" localSheetId="17">#REF!</definedName>
    <definedName name="Extra_Pay" localSheetId="18">#REF!</definedName>
    <definedName name="Extra_Pay" localSheetId="19">#REF!</definedName>
    <definedName name="Extra_Pay" localSheetId="20">#REF!</definedName>
    <definedName name="Extra_Pay" localSheetId="21">#REF!</definedName>
    <definedName name="Extra_Pay" localSheetId="22">#REF!</definedName>
    <definedName name="Extra_Pay" localSheetId="23">#REF!</definedName>
    <definedName name="Extra_Pay">#REF!</definedName>
    <definedName name="Extracción_IM" localSheetId="8">#REF!</definedName>
    <definedName name="Extracción_IM" localSheetId="9">#REF!</definedName>
    <definedName name="Extracción_IM" localSheetId="10">#REF!</definedName>
    <definedName name="Extracción_IM" localSheetId="11">#REF!</definedName>
    <definedName name="Extracción_IM" localSheetId="12">#REF!</definedName>
    <definedName name="Extracción_IM" localSheetId="13">#REF!</definedName>
    <definedName name="Extracción_IM" localSheetId="14">#REF!</definedName>
    <definedName name="Extracción_IM" localSheetId="15">#REF!</definedName>
    <definedName name="Extracción_IM" localSheetId="16">#REF!</definedName>
    <definedName name="Extracción_IM" localSheetId="17">#REF!</definedName>
    <definedName name="Extracción_IM" localSheetId="18">#REF!</definedName>
    <definedName name="Extracción_IM" localSheetId="19">#REF!</definedName>
    <definedName name="Extracción_IM" localSheetId="20">#REF!</definedName>
    <definedName name="Extracción_IM" localSheetId="21">#REF!</definedName>
    <definedName name="Extracción_IM" localSheetId="22">#REF!</definedName>
    <definedName name="Extracción_IM" localSheetId="23">#REF!</definedName>
    <definedName name="Extracción_IM">#REF!</definedName>
    <definedName name="fa" localSheetId="8">#REF!</definedName>
    <definedName name="fa" localSheetId="9">#REF!</definedName>
    <definedName name="fa" localSheetId="10">#REF!</definedName>
    <definedName name="fa" localSheetId="11">#REF!</definedName>
    <definedName name="fa" localSheetId="12">#REF!</definedName>
    <definedName name="fa" localSheetId="13">#REF!</definedName>
    <definedName name="fa" localSheetId="14">#REF!</definedName>
    <definedName name="fa" localSheetId="15">#REF!</definedName>
    <definedName name="fa" localSheetId="16">#REF!</definedName>
    <definedName name="fa" localSheetId="17">#REF!</definedName>
    <definedName name="fa" localSheetId="18">#REF!</definedName>
    <definedName name="fa" localSheetId="19">#REF!</definedName>
    <definedName name="fa" localSheetId="20">#REF!</definedName>
    <definedName name="fa" localSheetId="21">#REF!</definedName>
    <definedName name="fa" localSheetId="22">#REF!</definedName>
    <definedName name="fa" localSheetId="23">#REF!</definedName>
    <definedName name="fa">#REF!</definedName>
    <definedName name="faafa">[17]Validaciones!#REF!</definedName>
    <definedName name="FAASFAE">[17]Validaciones!#REF!</definedName>
    <definedName name="FABI" localSheetId="8">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14">Scheduled_Payment+Extra_Payment</definedName>
    <definedName name="FABI" localSheetId="15">Scheduled_Payment+Extra_Payment</definedName>
    <definedName name="FABI" localSheetId="16">Scheduled_Payment+Extra_Payment</definedName>
    <definedName name="FABI" localSheetId="17">Scheduled_Payment+Extra_Payment</definedName>
    <definedName name="FABI" localSheetId="18">Scheduled_Payment+Extra_Payment</definedName>
    <definedName name="FABI" localSheetId="19">Scheduled_Payment+Extra_Payment</definedName>
    <definedName name="FABI" localSheetId="20">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7">Scheduled_Payment+Extra_Payment</definedName>
    <definedName name="FABI" localSheetId="4">Scheduled_Payment+Extra_Payment</definedName>
    <definedName name="FABI" localSheetId="6">Scheduled_Payment+Extra_Payment</definedName>
    <definedName name="FABI">Scheduled_Payment+Extra_Payment</definedName>
    <definedName name="FABIAN" localSheetId="8">IF('APU 001'!Loan_Amount*'APU 001'!Interest_Rate*'APU 001'!Loan_Years*'APU 001'!Loan_Start&gt;0,1,0)</definedName>
    <definedName name="FABIAN" localSheetId="9">IF('APU 002'!Loan_Amount*'APU 002'!Interest_Rate*'APU 002'!Loan_Years*'APU 002'!Loan_Start&gt;0,1,0)</definedName>
    <definedName name="FABIAN" localSheetId="10">IF('APU 003'!Loan_Amount*'APU 003'!Interest_Rate*'APU 003'!Loan_Years*'APU 003'!Loan_Start&gt;0,1,0)</definedName>
    <definedName name="FABIAN" localSheetId="11">IF('APU 004'!Loan_Amount*'APU 004'!Interest_Rate*'APU 004'!Loan_Years*'APU 004'!Loan_Start&gt;0,1,0)</definedName>
    <definedName name="FABIAN" localSheetId="12">IF('APU 005'!Loan_Amount*'APU 005'!Interest_Rate*'APU 005'!Loan_Years*'APU 005'!Loan_Start&gt;0,1,0)</definedName>
    <definedName name="FABIAN" localSheetId="13">IF('APU 006'!Loan_Amount*'APU 006'!Interest_Rate*'APU 006'!Loan_Years*'APU 006'!Loan_Start&gt;0,1,0)</definedName>
    <definedName name="FABIAN" localSheetId="14">IF('APU 007'!Loan_Amount*'APU 007'!Interest_Rate*'APU 007'!Loan_Years*'APU 007'!Loan_Start&gt;0,1,0)</definedName>
    <definedName name="FABIAN" localSheetId="15">IF('APU 008'!Loan_Amount*'APU 008'!Interest_Rate*'APU 008'!Loan_Years*'APU 008'!Loan_Start&gt;0,1,0)</definedName>
    <definedName name="FABIAN" localSheetId="16">IF('APU 009'!Loan_Amount*'APU 009'!Interest_Rate*'APU 009'!Loan_Years*'APU 009'!Loan_Start&gt;0,1,0)</definedName>
    <definedName name="FABIAN" localSheetId="17">IF('APU 010'!Loan_Amount*'APU 010'!Interest_Rate*'APU 010'!Loan_Years*'APU 010'!Loan_Start&gt;0,1,0)</definedName>
    <definedName name="FABIAN" localSheetId="18">IF('APU 011'!Loan_Amount*'APU 011'!Interest_Rate*'APU 011'!Loan_Years*'APU 011'!Loan_Start&gt;0,1,0)</definedName>
    <definedName name="FABIAN" localSheetId="19">IF('APU 012'!Loan_Amount*'APU 012'!Interest_Rate*'APU 012'!Loan_Years*'APU 012'!Loan_Start&gt;0,1,0)</definedName>
    <definedName name="FABIAN" localSheetId="20">IF('APU 014'!Loan_Amount*'APU 014'!Interest_Rate*'APU 014'!Loan_Years*'APU 014'!Loan_Start&gt;0,1,0)</definedName>
    <definedName name="FABIAN" localSheetId="21">IF('APU 015'!Loan_Amount*'APU 015'!Interest_Rate*'APU 015'!Loan_Years*'APU 015'!Loan_Start&gt;0,1,0)</definedName>
    <definedName name="FABIAN" localSheetId="22">IF('APU 016'!Loan_Amount*'APU 016'!Interest_Rate*'APU 016'!Loan_Years*'APU 016'!Loan_Start&gt;0,1,0)</definedName>
    <definedName name="FABIAN" localSheetId="23">IF('APU 017'!Loan_Amount*'APU 017'!Interest_Rate*'APU 017'!Loan_Years*'APU 017'!Loan_Start&gt;0,1,0)</definedName>
    <definedName name="FABIAN">IF(Loan_Amount*Interest_Rate*Loan_Years*Loan_Start&gt;0,1,0)</definedName>
    <definedName name="factor" localSheetId="8">#REF!</definedName>
    <definedName name="factor" localSheetId="9">#REF!</definedName>
    <definedName name="factor" localSheetId="10">#REF!</definedName>
    <definedName name="factor" localSheetId="11">#REF!</definedName>
    <definedName name="factor" localSheetId="12">#REF!</definedName>
    <definedName name="factor" localSheetId="13">#REF!</definedName>
    <definedName name="factor" localSheetId="14">#REF!</definedName>
    <definedName name="factor" localSheetId="15">#REF!</definedName>
    <definedName name="factor" localSheetId="16">#REF!</definedName>
    <definedName name="factor" localSheetId="17">#REF!</definedName>
    <definedName name="factor" localSheetId="18">#REF!</definedName>
    <definedName name="factor" localSheetId="19">#REF!</definedName>
    <definedName name="factor" localSheetId="20">#REF!</definedName>
    <definedName name="factor" localSheetId="21">#REF!</definedName>
    <definedName name="factor" localSheetId="22">#REF!</definedName>
    <definedName name="factor" localSheetId="23">#REF!</definedName>
    <definedName name="factor">#REF!</definedName>
    <definedName name="FACTOR_MATERIALES" localSheetId="8">#REF!</definedName>
    <definedName name="FACTOR_MATERIALES" localSheetId="9">#REF!</definedName>
    <definedName name="FACTOR_MATERIALES" localSheetId="10">#REF!</definedName>
    <definedName name="FACTOR_MATERIALES" localSheetId="11">#REF!</definedName>
    <definedName name="FACTOR_MATERIALES" localSheetId="12">#REF!</definedName>
    <definedName name="FACTOR_MATERIALES" localSheetId="13">#REF!</definedName>
    <definedName name="FACTOR_MATERIALES" localSheetId="14">#REF!</definedName>
    <definedName name="FACTOR_MATERIALES" localSheetId="15">#REF!</definedName>
    <definedName name="FACTOR_MATERIALES" localSheetId="16">#REF!</definedName>
    <definedName name="FACTOR_MATERIALES" localSheetId="17">#REF!</definedName>
    <definedName name="FACTOR_MATERIALES" localSheetId="18">#REF!</definedName>
    <definedName name="FACTOR_MATERIALES" localSheetId="19">#REF!</definedName>
    <definedName name="FACTOR_MATERIALES" localSheetId="20">#REF!</definedName>
    <definedName name="FACTOR_MATERIALES" localSheetId="21">#REF!</definedName>
    <definedName name="FACTOR_MATERIALES" localSheetId="22">#REF!</definedName>
    <definedName name="FACTOR_MATERIALES" localSheetId="23">#REF!</definedName>
    <definedName name="FACTOR_MATERIALES">#REF!</definedName>
    <definedName name="FactorCostoPotencia">[47]Modelo!#REF!</definedName>
    <definedName name="FactorMultFinal">#REF!</definedName>
    <definedName name="FactorMultiplicaCalculado">#REF!</definedName>
    <definedName name="facturames" localSheetId="8">#REF!</definedName>
    <definedName name="facturames" localSheetId="9">#REF!</definedName>
    <definedName name="facturames" localSheetId="10">#REF!</definedName>
    <definedName name="facturames" localSheetId="11">#REF!</definedName>
    <definedName name="facturames" localSheetId="12">#REF!</definedName>
    <definedName name="facturames" localSheetId="13">#REF!</definedName>
    <definedName name="facturames" localSheetId="14">#REF!</definedName>
    <definedName name="facturames" localSheetId="15">#REF!</definedName>
    <definedName name="facturames" localSheetId="16">#REF!</definedName>
    <definedName name="facturames" localSheetId="17">#REF!</definedName>
    <definedName name="facturames" localSheetId="18">#REF!</definedName>
    <definedName name="facturames" localSheetId="19">#REF!</definedName>
    <definedName name="facturames" localSheetId="20">#REF!</definedName>
    <definedName name="facturames" localSheetId="21">#REF!</definedName>
    <definedName name="facturames" localSheetId="22">#REF!</definedName>
    <definedName name="facturames" localSheetId="23">#REF!</definedName>
    <definedName name="facturames">#REF!</definedName>
    <definedName name="facturaneto" localSheetId="8">#REF!</definedName>
    <definedName name="facturaneto" localSheetId="9">#REF!</definedName>
    <definedName name="facturaneto" localSheetId="10">#REF!</definedName>
    <definedName name="facturaneto" localSheetId="11">#REF!</definedName>
    <definedName name="facturaneto" localSheetId="12">#REF!</definedName>
    <definedName name="facturaneto" localSheetId="13">#REF!</definedName>
    <definedName name="facturaneto" localSheetId="14">#REF!</definedName>
    <definedName name="facturaneto" localSheetId="15">#REF!</definedName>
    <definedName name="facturaneto" localSheetId="16">#REF!</definedName>
    <definedName name="facturaneto" localSheetId="17">#REF!</definedName>
    <definedName name="facturaneto" localSheetId="18">#REF!</definedName>
    <definedName name="facturaneto" localSheetId="19">#REF!</definedName>
    <definedName name="facturaneto" localSheetId="20">#REF!</definedName>
    <definedName name="facturaneto" localSheetId="21">#REF!</definedName>
    <definedName name="facturaneto" localSheetId="22">#REF!</definedName>
    <definedName name="facturaneto" localSheetId="23">#REF!</definedName>
    <definedName name="facturaneto">#REF!</definedName>
    <definedName name="faescdsad">[17]Validaciones!#REF!</definedName>
    <definedName name="fafae">[17]Validaciones!#REF!</definedName>
    <definedName name="fasefd">[17]Validaciones!#REF!</definedName>
    <definedName name="fasfwea">[17]Validaciones!#REF!</definedName>
    <definedName name="fb" localSheetId="8">#REF!</definedName>
    <definedName name="fb" localSheetId="9">#REF!</definedName>
    <definedName name="fb" localSheetId="10">#REF!</definedName>
    <definedName name="fb" localSheetId="11">#REF!</definedName>
    <definedName name="fb" localSheetId="12">#REF!</definedName>
    <definedName name="fb" localSheetId="13">#REF!</definedName>
    <definedName name="fb" localSheetId="14">#REF!</definedName>
    <definedName name="fb" localSheetId="15">#REF!</definedName>
    <definedName name="fb" localSheetId="16">#REF!</definedName>
    <definedName name="fb" localSheetId="17">#REF!</definedName>
    <definedName name="fb" localSheetId="18">#REF!</definedName>
    <definedName name="fb" localSheetId="19">#REF!</definedName>
    <definedName name="fb" localSheetId="20">#REF!</definedName>
    <definedName name="fb" localSheetId="21">#REF!</definedName>
    <definedName name="fb" localSheetId="22">#REF!</definedName>
    <definedName name="fb" localSheetId="23">#REF!</definedName>
    <definedName name="fb">#REF!</definedName>
    <definedName name="fbdfb">[17]Validaciones!#REF!</definedName>
    <definedName name="fbrb4">[17]Validaciones!#REF!</definedName>
    <definedName name="fd" localSheetId="8">#REF!</definedName>
    <definedName name="fd" localSheetId="9">#REF!</definedName>
    <definedName name="fd" localSheetId="10">#REF!</definedName>
    <definedName name="fd" localSheetId="11">#REF!</definedName>
    <definedName name="fd" localSheetId="12">#REF!</definedName>
    <definedName name="fd" localSheetId="13">#REF!</definedName>
    <definedName name="fd" localSheetId="14">#REF!</definedName>
    <definedName name="fd" localSheetId="15">#REF!</definedName>
    <definedName name="fd" localSheetId="16">#REF!</definedName>
    <definedName name="fd" localSheetId="17">#REF!</definedName>
    <definedName name="fd" localSheetId="18">#REF!</definedName>
    <definedName name="fd" localSheetId="19">#REF!</definedName>
    <definedName name="fd" localSheetId="20">#REF!</definedName>
    <definedName name="fd" localSheetId="21">#REF!</definedName>
    <definedName name="fd" localSheetId="22">#REF!</definedName>
    <definedName name="fd" localSheetId="23">#REF!</definedName>
    <definedName name="fd">#REF!</definedName>
    <definedName name="fd6_4" localSheetId="8">[13]!absc</definedName>
    <definedName name="fd6_4" localSheetId="10">[13]!absc</definedName>
    <definedName name="fd6_4" localSheetId="11">[13]!absc</definedName>
    <definedName name="fd6_4" localSheetId="12">[13]!absc</definedName>
    <definedName name="fd6_4" localSheetId="13">[13]!absc</definedName>
    <definedName name="fd6_4" localSheetId="14">[13]!absc</definedName>
    <definedName name="fd6_4" localSheetId="15">[13]!absc</definedName>
    <definedName name="fd6_4" localSheetId="16">[13]!absc</definedName>
    <definedName name="fd6_4" localSheetId="17">[13]!absc</definedName>
    <definedName name="fd6_4" localSheetId="18">[13]!absc</definedName>
    <definedName name="fd6_4" localSheetId="19">[13]!absc</definedName>
    <definedName name="fd6_4" localSheetId="20">[13]!absc</definedName>
    <definedName name="fd6_4" localSheetId="21">[13]!absc</definedName>
    <definedName name="fd6_4" localSheetId="22">[13]!absc</definedName>
    <definedName name="fd6_4" localSheetId="23">[13]!absc</definedName>
    <definedName name="fd6_4" localSheetId="7">[13]!absc</definedName>
    <definedName name="fd6_4" localSheetId="4">[13]!absc</definedName>
    <definedName name="fd6_4" localSheetId="6">[13]!absc</definedName>
    <definedName name="fd6_4">[13]!absc</definedName>
    <definedName name="fda" localSheetId="8">#REF!</definedName>
    <definedName name="fda" localSheetId="9">#REF!</definedName>
    <definedName name="fda" localSheetId="10">#REF!</definedName>
    <definedName name="fda" localSheetId="11">#REF!</definedName>
    <definedName name="fda" localSheetId="12">#REF!</definedName>
    <definedName name="fda" localSheetId="13">#REF!</definedName>
    <definedName name="fda" localSheetId="14">#REF!</definedName>
    <definedName name="fda" localSheetId="15">#REF!</definedName>
    <definedName name="fda" localSheetId="16">#REF!</definedName>
    <definedName name="fda" localSheetId="17">#REF!</definedName>
    <definedName name="fda" localSheetId="18">#REF!</definedName>
    <definedName name="fda" localSheetId="19">#REF!</definedName>
    <definedName name="fda" localSheetId="20">#REF!</definedName>
    <definedName name="fda" localSheetId="21">#REF!</definedName>
    <definedName name="fda" localSheetId="22">#REF!</definedName>
    <definedName name="fda" localSheetId="23">#REF!</definedName>
    <definedName name="fda">#REF!</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hidden="1">{"TAB1",#N/A,TRUE,"GENERAL";"TAB2",#N/A,TRUE,"GENERAL";"TAB3",#N/A,TRUE,"GENERAL";"TAB4",#N/A,TRUE,"GENERAL";"TAB5",#N/A,TRUE,"GENERAL"}</definedName>
    <definedName name="FDFGFD" localSheetId="8">[12]!absc</definedName>
    <definedName name="FDFGFD" localSheetId="10">[12]!absc</definedName>
    <definedName name="FDFGFD" localSheetId="11">[12]!absc</definedName>
    <definedName name="FDFGFD" localSheetId="12">[12]!absc</definedName>
    <definedName name="FDFGFD" localSheetId="13">[12]!absc</definedName>
    <definedName name="FDFGFD" localSheetId="14">[12]!absc</definedName>
    <definedName name="FDFGFD" localSheetId="15">[12]!absc</definedName>
    <definedName name="FDFGFD" localSheetId="16">[12]!absc</definedName>
    <definedName name="FDFGFD" localSheetId="17">[12]!absc</definedName>
    <definedName name="FDFGFD" localSheetId="18">[12]!absc</definedName>
    <definedName name="FDFGFD" localSheetId="19">[12]!absc</definedName>
    <definedName name="FDFGFD" localSheetId="20">[12]!absc</definedName>
    <definedName name="FDFGFD" localSheetId="21">[12]!absc</definedName>
    <definedName name="FDFGFD" localSheetId="22">[12]!absc</definedName>
    <definedName name="FDFGFD" localSheetId="23">[12]!absc</definedName>
    <definedName name="FDFGFD" localSheetId="7">[12]!absc</definedName>
    <definedName name="FDFGFD" localSheetId="4">[12]!absc</definedName>
    <definedName name="FDFGFD" localSheetId="6">[12]!absc</definedName>
    <definedName name="FDFGFD">[12]!absc</definedName>
    <definedName name="FDFY" localSheetId="8">[7]!absc</definedName>
    <definedName name="FDFY" localSheetId="10">[7]!absc</definedName>
    <definedName name="FDFY" localSheetId="11">[7]!absc</definedName>
    <definedName name="FDFY" localSheetId="12">[7]!absc</definedName>
    <definedName name="FDFY" localSheetId="13">[7]!absc</definedName>
    <definedName name="FDFY" localSheetId="14">[7]!absc</definedName>
    <definedName name="FDFY" localSheetId="15">[7]!absc</definedName>
    <definedName name="FDFY" localSheetId="16">[7]!absc</definedName>
    <definedName name="FDFY" localSheetId="17">[7]!absc</definedName>
    <definedName name="FDFY" localSheetId="18">[7]!absc</definedName>
    <definedName name="FDFY" localSheetId="19">[7]!absc</definedName>
    <definedName name="FDFY" localSheetId="20">[7]!absc</definedName>
    <definedName name="FDFY" localSheetId="21">[7]!absc</definedName>
    <definedName name="FDFY" localSheetId="22">[7]!absc</definedName>
    <definedName name="FDFY" localSheetId="23">[7]!absc</definedName>
    <definedName name="FDFY" localSheetId="7">[7]!absc</definedName>
    <definedName name="FDFY" localSheetId="4">[7]!absc</definedName>
    <definedName name="FDFY" localSheetId="6">[7]!absc</definedName>
    <definedName name="FDFY">[7]!absc</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hidden="1">{"via1",#N/A,TRUE,"general";"via2",#N/A,TRUE,"general";"via3",#N/A,TRUE,"general"}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hidden="1">{"TAB1",#N/A,TRUE,"GENERAL";"TAB2",#N/A,TRUE,"GENERAL";"TAB3",#N/A,TRUE,"GENERAL";"TAB4",#N/A,TRUE,"GENERAL";"TAB5",#N/A,TRUE,"GENERAL"}</definedName>
    <definedName name="fdgsdg">[17]Validaciones!#REF!</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hidden="1">{"TAB1",#N/A,TRUE,"GENERAL";"TAB2",#N/A,TRUE,"GENERAL";"TAB3",#N/A,TRUE,"GENERAL";"TAB4",#N/A,TRUE,"GENERAL";"TAB5",#N/A,TRUE,"GENERAL"}</definedName>
    <definedName name="FDHG">[17]Validaciones!#REF!</definedName>
    <definedName name="fdhsfui">[17]Validaciones!#REF!</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hidden="1">{"TAB1",#N/A,TRUE,"GENERAL";"TAB2",#N/A,TRUE,"GENERAL";"TAB3",#N/A,TRUE,"GENERAL";"TAB4",#N/A,TRUE,"GENERAL";"TAB5",#N/A,TRUE,"GENERAL"}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hidden="1">{"via1",#N/A,TRUE,"general";"via2",#N/A,TRUE,"general";"via3",#N/A,TRUE,"general"}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H" localSheetId="8">#REF!</definedName>
    <definedName name="FECH" localSheetId="9">#REF!</definedName>
    <definedName name="FECH" localSheetId="10">#REF!</definedName>
    <definedName name="FECH" localSheetId="11">#REF!</definedName>
    <definedName name="FECH" localSheetId="12">#REF!</definedName>
    <definedName name="FECH" localSheetId="13">#REF!</definedName>
    <definedName name="FECH" localSheetId="14">#REF!</definedName>
    <definedName name="FECH" localSheetId="15">#REF!</definedName>
    <definedName name="FECH" localSheetId="16">#REF!</definedName>
    <definedName name="FECH" localSheetId="17">#REF!</definedName>
    <definedName name="FECH" localSheetId="18">#REF!</definedName>
    <definedName name="FECH" localSheetId="19">#REF!</definedName>
    <definedName name="FECH" localSheetId="20">#REF!</definedName>
    <definedName name="FECH" localSheetId="21">#REF!</definedName>
    <definedName name="FECH" localSheetId="22">#REF!</definedName>
    <definedName name="FECH" localSheetId="23">#REF!</definedName>
    <definedName name="FECH">#REF!</definedName>
    <definedName name="Fecha" localSheetId="8">#REF!</definedName>
    <definedName name="Fecha" localSheetId="9">#REF!</definedName>
    <definedName name="Fecha" localSheetId="10">#REF!</definedName>
    <definedName name="Fecha" localSheetId="11">#REF!</definedName>
    <definedName name="Fecha" localSheetId="12">#REF!</definedName>
    <definedName name="Fecha" localSheetId="13">#REF!</definedName>
    <definedName name="Fecha" localSheetId="14">#REF!</definedName>
    <definedName name="Fecha" localSheetId="15">#REF!</definedName>
    <definedName name="Fecha" localSheetId="16">#REF!</definedName>
    <definedName name="Fecha" localSheetId="17">#REF!</definedName>
    <definedName name="Fecha" localSheetId="18">#REF!</definedName>
    <definedName name="Fecha" localSheetId="19">#REF!</definedName>
    <definedName name="Fecha" localSheetId="20">#REF!</definedName>
    <definedName name="Fecha" localSheetId="21">#REF!</definedName>
    <definedName name="Fecha" localSheetId="22">#REF!</definedName>
    <definedName name="Fecha" localSheetId="23">#REF!</definedName>
    <definedName name="Fecha">#REF!</definedName>
    <definedName name="Fecha1" localSheetId="8">#REF!</definedName>
    <definedName name="Fecha1" localSheetId="9">#REF!</definedName>
    <definedName name="Fecha1" localSheetId="10">#REF!</definedName>
    <definedName name="Fecha1" localSheetId="11">#REF!</definedName>
    <definedName name="Fecha1" localSheetId="12">#REF!</definedName>
    <definedName name="Fecha1" localSheetId="13">#REF!</definedName>
    <definedName name="Fecha1" localSheetId="14">#REF!</definedName>
    <definedName name="Fecha1" localSheetId="15">#REF!</definedName>
    <definedName name="Fecha1" localSheetId="16">#REF!</definedName>
    <definedName name="Fecha1" localSheetId="17">#REF!</definedName>
    <definedName name="Fecha1" localSheetId="18">#REF!</definedName>
    <definedName name="Fecha1" localSheetId="19">#REF!</definedName>
    <definedName name="Fecha1" localSheetId="20">#REF!</definedName>
    <definedName name="Fecha1" localSheetId="21">#REF!</definedName>
    <definedName name="Fecha1" localSheetId="22">#REF!</definedName>
    <definedName name="Fecha1" localSheetId="23">#REF!</definedName>
    <definedName name="Fecha1">#REF!</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hidden="1">{"via1",#N/A,TRUE,"general";"via2",#N/A,TRUE,"general";"via3",#N/A,TRUE,"general"}</definedName>
    <definedName name="Festivos">'[58]días habiles 2015'!$D$2:$D$21</definedName>
    <definedName name="ff" localSheetId="8">#REF!</definedName>
    <definedName name="ff" localSheetId="9">#REF!</definedName>
    <definedName name="ff" localSheetId="10">#REF!</definedName>
    <definedName name="ff" localSheetId="11">#REF!</definedName>
    <definedName name="ff" localSheetId="12">#REF!</definedName>
    <definedName name="ff" localSheetId="13">#REF!</definedName>
    <definedName name="ff" localSheetId="14">#REF!</definedName>
    <definedName name="ff" localSheetId="15">#REF!</definedName>
    <definedName name="ff" localSheetId="16">#REF!</definedName>
    <definedName name="ff" localSheetId="17">#REF!</definedName>
    <definedName name="ff" localSheetId="18">#REF!</definedName>
    <definedName name="ff" localSheetId="19">#REF!</definedName>
    <definedName name="ff" localSheetId="20">#REF!</definedName>
    <definedName name="ff" localSheetId="21">#REF!</definedName>
    <definedName name="ff" localSheetId="22">#REF!</definedName>
    <definedName name="ff" localSheetId="23">#REF!</definedName>
    <definedName name="ff">#REF!</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hidden="1">{"via1",#N/A,TRUE,"general";"via2",#N/A,TRUE,"general";"via3",#N/A,TRUE,"general"}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hidden="1">{"TAB1",#N/A,TRUE,"GENERAL";"TAB2",#N/A,TRUE,"GENERAL";"TAB3",#N/A,TRUE,"GENERAL";"TAB4",#N/A,TRUE,"GENERAL";"TAB5",#N/A,TRUE,"GENERAL"}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hidden="1">{"via1",#N/A,TRUE,"general";"via2",#N/A,TRUE,"general";"via3",#N/A,TRUE,"general"}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hidden="1">{"TAB1",#N/A,TRUE,"GENERAL";"TAB2",#N/A,TRUE,"GENERAL";"TAB3",#N/A,TRUE,"GENERAL";"TAB4",#N/A,TRUE,"GENERAL";"TAB5",#N/A,TRUE,"GENERAL"}</definedName>
    <definedName name="fg" localSheetId="8">#REF!</definedName>
    <definedName name="fg" localSheetId="9">#REF!</definedName>
    <definedName name="fg" localSheetId="10">#REF!</definedName>
    <definedName name="fg" localSheetId="11">#REF!</definedName>
    <definedName name="fg" localSheetId="12">#REF!</definedName>
    <definedName name="fg" localSheetId="13">#REF!</definedName>
    <definedName name="fg" localSheetId="14">#REF!</definedName>
    <definedName name="fg" localSheetId="15">#REF!</definedName>
    <definedName name="fg" localSheetId="16">#REF!</definedName>
    <definedName name="fg" localSheetId="17">#REF!</definedName>
    <definedName name="fg" localSheetId="18">#REF!</definedName>
    <definedName name="fg" localSheetId="19">#REF!</definedName>
    <definedName name="fg" localSheetId="20">#REF!</definedName>
    <definedName name="fg" localSheetId="21">#REF!</definedName>
    <definedName name="fg" localSheetId="22">#REF!</definedName>
    <definedName name="fg" localSheetId="23">#REF!</definedName>
    <definedName name="fg">#REF!</definedName>
    <definedName name="fgbeb3">[17]Validaciones!#REF!</definedName>
    <definedName name="fgbrbn4">[17]Validaciones!#REF!</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hidden="1">{"TAB1",#N/A,TRUE,"GENERAL";"TAB2",#N/A,TRUE,"GENERAL";"TAB3",#N/A,TRUE,"GENERAL";"TAB4",#N/A,TRUE,"GENERAL";"TAB5",#N/A,TRUE,"GENERAL"}</definedName>
    <definedName name="fgdfgdfgdfgd">[17]Validaciones!#REF!</definedName>
    <definedName name="fgdfhsgser">[17]Validaciones!#REF!</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hidden="1">{"via1",#N/A,TRUE,"general";"via2",#N/A,TRUE,"general";"via3",#N/A,TRUE,"general"}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hidden="1">{"TAB1",#N/A,TRUE,"GENERAL";"TAB2",#N/A,TRUE,"GENERAL";"TAB3",#N/A,TRUE,"GENERAL";"TAB4",#N/A,TRUE,"GENERAL";"TAB5",#N/A,TRUE,"GENERAL"}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hidden="1">{"via1",#N/A,TRUE,"general";"via2",#N/A,TRUE,"general";"via3",#N/A,TRUE,"general"}</definedName>
    <definedName name="fgfggf">#REF!</definedName>
    <definedName name="fggb">[17]Validaciones!#REF!</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hidden="1">{"via1",#N/A,TRUE,"general";"via2",#N/A,TRUE,"general";"via3",#N/A,TRUE,"general"}</definedName>
    <definedName name="fghdfg">[17]Validaciones!#REF!</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hidden="1">{"via1",#N/A,TRUE,"general";"via2",#N/A,TRUE,"general";"via3",#N/A,TRUE,"general"}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hidden="1">{"TAB1",#N/A,TRUE,"GENERAL";"TAB2",#N/A,TRUE,"GENERAL";"TAB3",#N/A,TRUE,"GENERAL";"TAB4",#N/A,TRUE,"GENERAL";"TAB5",#N/A,TRUE,"GENERAL"}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hidden="1">{"via1",#N/A,TRUE,"general";"via2",#N/A,TRUE,"general";"via3",#N/A,TRUE,"general"}</definedName>
    <definedName name="fghfgh464">[17]Validaciones!#REF!</definedName>
    <definedName name="fghfghfgjhf">[17]Validaciones!#REF!</definedName>
    <definedName name="fghfghfj">[17]Validaciones!#REF!</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hidden="1">{"via1",#N/A,TRUE,"general";"via2",#N/A,TRUE,"general";"via3",#N/A,TRUE,"general"}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hidden="1">{"TAB1",#N/A,TRUE,"GENERAL";"TAB2",#N/A,TRUE,"GENERAL";"TAB3",#N/A,TRUE,"GENERAL";"TAB4",#N/A,TRUE,"GENERAL";"TAB5",#N/A,TRUE,"GENERAL"}</definedName>
    <definedName name="FGHHHH">#REF!</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hidden="1">{"via1",#N/A,TRUE,"general";"via2",#N/A,TRUE,"general";"via3",#N/A,TRUE,"general"}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hidden="1">{"TAB1",#N/A,TRUE,"GENERAL";"TAB2",#N/A,TRUE,"GENERAL";"TAB3",#N/A,TRUE,"GENERAL";"TAB4",#N/A,TRUE,"GENERAL";"TAB5",#N/A,TRUE,"GENERAL"}</definedName>
    <definedName name="fgjhd">[17]Validaciones!#REF!</definedName>
    <definedName name="FGV" localSheetId="8">#REF!</definedName>
    <definedName name="FGV" localSheetId="9">#REF!</definedName>
    <definedName name="FGV" localSheetId="10">#REF!</definedName>
    <definedName name="FGV" localSheetId="11">#REF!</definedName>
    <definedName name="FGV" localSheetId="12">#REF!</definedName>
    <definedName name="FGV" localSheetId="13">#REF!</definedName>
    <definedName name="FGV" localSheetId="14">#REF!</definedName>
    <definedName name="FGV" localSheetId="15">#REF!</definedName>
    <definedName name="FGV" localSheetId="16">#REF!</definedName>
    <definedName name="FGV" localSheetId="17">#REF!</definedName>
    <definedName name="FGV" localSheetId="18">#REF!</definedName>
    <definedName name="FGV" localSheetId="19">#REF!</definedName>
    <definedName name="FGV" localSheetId="20">#REF!</definedName>
    <definedName name="FGV" localSheetId="21">#REF!</definedName>
    <definedName name="FGV" localSheetId="22">#REF!</definedName>
    <definedName name="FGV" localSheetId="23">#REF!</definedName>
    <definedName name="FGV">#REF!</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hidden="1">{"TAB1",#N/A,TRUE,"GENERAL";"TAB2",#N/A,TRUE,"GENERAL";"TAB3",#N/A,TRUE,"GENERAL";"TAB4",#N/A,TRUE,"GENERAL";"TAB5",#N/A,TRUE,"GENERAL"}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hidden="1">{"via1",#N/A,TRUE,"general";"via2",#N/A,TRUE,"general";"via3",#N/A,TRUE,"general"}</definedName>
    <definedName name="fhg" localSheetId="8" hidden="1">{#N/A,#N/A,FALSE,"310.1";#N/A,#N/A,FALSE,"321.1";#N/A,#N/A,FALSE,"320.3";#N/A,#N/A,FALSE,"330.1"}</definedName>
    <definedName name="fhg" localSheetId="9" hidden="1">{#N/A,#N/A,FALSE,"310.1";#N/A,#N/A,FALSE,"321.1";#N/A,#N/A,FALSE,"320.3";#N/A,#N/A,FALSE,"330.1"}</definedName>
    <definedName name="fhg" localSheetId="10" hidden="1">{#N/A,#N/A,FALSE,"310.1";#N/A,#N/A,FALSE,"321.1";#N/A,#N/A,FALSE,"320.3";#N/A,#N/A,FALSE,"330.1"}</definedName>
    <definedName name="fhg" localSheetId="11" hidden="1">{#N/A,#N/A,FALSE,"310.1";#N/A,#N/A,FALSE,"321.1";#N/A,#N/A,FALSE,"320.3";#N/A,#N/A,FALSE,"330.1"}</definedName>
    <definedName name="fhg" localSheetId="12" hidden="1">{#N/A,#N/A,FALSE,"310.1";#N/A,#N/A,FALSE,"321.1";#N/A,#N/A,FALSE,"320.3";#N/A,#N/A,FALSE,"330.1"}</definedName>
    <definedName name="fhg" localSheetId="13" hidden="1">{#N/A,#N/A,FALSE,"310.1";#N/A,#N/A,FALSE,"321.1";#N/A,#N/A,FALSE,"320.3";#N/A,#N/A,FALSE,"330.1"}</definedName>
    <definedName name="fhg" localSheetId="14" hidden="1">{#N/A,#N/A,FALSE,"310.1";#N/A,#N/A,FALSE,"321.1";#N/A,#N/A,FALSE,"320.3";#N/A,#N/A,FALSE,"330.1"}</definedName>
    <definedName name="fhg" localSheetId="15" hidden="1">{#N/A,#N/A,FALSE,"310.1";#N/A,#N/A,FALSE,"321.1";#N/A,#N/A,FALSE,"320.3";#N/A,#N/A,FALSE,"330.1"}</definedName>
    <definedName name="fhg" localSheetId="16" hidden="1">{#N/A,#N/A,FALSE,"310.1";#N/A,#N/A,FALSE,"321.1";#N/A,#N/A,FALSE,"320.3";#N/A,#N/A,FALSE,"330.1"}</definedName>
    <definedName name="fhg" localSheetId="17" hidden="1">{#N/A,#N/A,FALSE,"310.1";#N/A,#N/A,FALSE,"321.1";#N/A,#N/A,FALSE,"320.3";#N/A,#N/A,FALSE,"330.1"}</definedName>
    <definedName name="fhg" localSheetId="18" hidden="1">{#N/A,#N/A,FALSE,"310.1";#N/A,#N/A,FALSE,"321.1";#N/A,#N/A,FALSE,"320.3";#N/A,#N/A,FALSE,"330.1"}</definedName>
    <definedName name="fhg" localSheetId="19" hidden="1">{#N/A,#N/A,FALSE,"310.1";#N/A,#N/A,FALSE,"321.1";#N/A,#N/A,FALSE,"320.3";#N/A,#N/A,FALSE,"330.1"}</definedName>
    <definedName name="fhg" localSheetId="20" hidden="1">{#N/A,#N/A,FALSE,"310.1";#N/A,#N/A,FALSE,"321.1";#N/A,#N/A,FALSE,"320.3";#N/A,#N/A,FALSE,"330.1"}</definedName>
    <definedName name="fhg" localSheetId="21" hidden="1">{#N/A,#N/A,FALSE,"310.1";#N/A,#N/A,FALSE,"321.1";#N/A,#N/A,FALSE,"320.3";#N/A,#N/A,FALSE,"330.1"}</definedName>
    <definedName name="fhg" localSheetId="22" hidden="1">{#N/A,#N/A,FALSE,"310.1";#N/A,#N/A,FALSE,"321.1";#N/A,#N/A,FALSE,"320.3";#N/A,#N/A,FALSE,"330.1"}</definedName>
    <definedName name="fhg" localSheetId="23" hidden="1">{#N/A,#N/A,FALSE,"310.1";#N/A,#N/A,FALSE,"321.1";#N/A,#N/A,FALSE,"320.3";#N/A,#N/A,FALSE,"330.1"}</definedName>
    <definedName name="fhg" hidden="1">{#N/A,#N/A,FALSE,"310.1";#N/A,#N/A,FALSE,"321.1";#N/A,#N/A,FALSE,"320.3";#N/A,#N/A,FALSE,"330.1"}</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hidden="1">{"via1",#N/A,TRUE,"general";"via2",#N/A,TRUE,"general";"via3",#N/A,TRUE,"general"}</definedName>
    <definedName name="fhghghfg">[59]DATOS!#REF!</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hidden="1">{"via1",#N/A,TRUE,"general";"via2",#N/A,TRUE,"general";"via3",#N/A,TRUE,"general"}</definedName>
    <definedName name="fi" localSheetId="8">#REF!</definedName>
    <definedName name="fi" localSheetId="9">#REF!</definedName>
    <definedName name="fi" localSheetId="10">#REF!</definedName>
    <definedName name="fi" localSheetId="11">#REF!</definedName>
    <definedName name="fi" localSheetId="12">#REF!</definedName>
    <definedName name="fi" localSheetId="13">#REF!</definedName>
    <definedName name="fi" localSheetId="14">#REF!</definedName>
    <definedName name="fi" localSheetId="15">#REF!</definedName>
    <definedName name="fi" localSheetId="16">#REF!</definedName>
    <definedName name="fi" localSheetId="17">#REF!</definedName>
    <definedName name="fi" localSheetId="18">#REF!</definedName>
    <definedName name="fi" localSheetId="19">#REF!</definedName>
    <definedName name="fi" localSheetId="20">#REF!</definedName>
    <definedName name="fi" localSheetId="21">#REF!</definedName>
    <definedName name="fi" localSheetId="22">#REF!</definedName>
    <definedName name="fi" localSheetId="23">#REF!</definedName>
    <definedName name="fi">#REF!</definedName>
    <definedName name="FILTROS">#REF!</definedName>
    <definedName name="Fin_de_semana">'[58]días habiles 2015'!$M$1:$M$2</definedName>
    <definedName name="FINAL" localSheetId="8">[14]!absc</definedName>
    <definedName name="FINAL" localSheetId="10">[14]!absc</definedName>
    <definedName name="FINAL" localSheetId="11">[14]!absc</definedName>
    <definedName name="FINAL" localSheetId="12">[14]!absc</definedName>
    <definedName name="FINAL" localSheetId="13">[14]!absc</definedName>
    <definedName name="FINAL" localSheetId="14">[14]!absc</definedName>
    <definedName name="FINAL" localSheetId="15">[14]!absc</definedName>
    <definedName name="FINAL" localSheetId="16">[14]!absc</definedName>
    <definedName name="FINAL" localSheetId="17">[14]!absc</definedName>
    <definedName name="FINAL" localSheetId="18">[14]!absc</definedName>
    <definedName name="FINAL" localSheetId="19">[14]!absc</definedName>
    <definedName name="FINAL" localSheetId="20">[14]!absc</definedName>
    <definedName name="FINAL" localSheetId="21">[14]!absc</definedName>
    <definedName name="FINAL" localSheetId="22">[14]!absc</definedName>
    <definedName name="FINAL" localSheetId="23">[14]!absc</definedName>
    <definedName name="FINAL" localSheetId="7">[14]!absc</definedName>
    <definedName name="FINAL" localSheetId="4">[14]!absc</definedName>
    <definedName name="FINAL" localSheetId="6">[14]!absc</definedName>
    <definedName name="FINAL">[14]!absc</definedName>
    <definedName name="FJJJG" localSheetId="8">[27]!absc</definedName>
    <definedName name="FJJJG" localSheetId="10">[27]!absc</definedName>
    <definedName name="FJJJG" localSheetId="11">[27]!absc</definedName>
    <definedName name="FJJJG" localSheetId="12">[27]!absc</definedName>
    <definedName name="FJJJG" localSheetId="13">[27]!absc</definedName>
    <definedName name="FJJJG" localSheetId="14">[27]!absc</definedName>
    <definedName name="FJJJG" localSheetId="15">[27]!absc</definedName>
    <definedName name="FJJJG" localSheetId="16">[27]!absc</definedName>
    <definedName name="FJJJG" localSheetId="17">[27]!absc</definedName>
    <definedName name="FJJJG" localSheetId="18">[27]!absc</definedName>
    <definedName name="FJJJG" localSheetId="19">[27]!absc</definedName>
    <definedName name="FJJJG" localSheetId="20">[27]!absc</definedName>
    <definedName name="FJJJG" localSheetId="21">[27]!absc</definedName>
    <definedName name="FJJJG" localSheetId="22">[27]!absc</definedName>
    <definedName name="FJJJG" localSheetId="23">[27]!absc</definedName>
    <definedName name="FJJJG" localSheetId="7">[27]!absc</definedName>
    <definedName name="FJJJG" localSheetId="4">[27]!absc</definedName>
    <definedName name="FJJJG" localSheetId="6">[27]!absc</definedName>
    <definedName name="FJJJG">[27]!absc</definedName>
    <definedName name="fk" localSheetId="8">#REF!</definedName>
    <definedName name="fk" localSheetId="9">#REF!</definedName>
    <definedName name="fk" localSheetId="10">#REF!</definedName>
    <definedName name="fk" localSheetId="11">#REF!</definedName>
    <definedName name="fk" localSheetId="12">#REF!</definedName>
    <definedName name="fk" localSheetId="13">#REF!</definedName>
    <definedName name="fk" localSheetId="14">#REF!</definedName>
    <definedName name="fk" localSheetId="15">#REF!</definedName>
    <definedName name="fk" localSheetId="16">#REF!</definedName>
    <definedName name="fk" localSheetId="17">#REF!</definedName>
    <definedName name="fk" localSheetId="18">#REF!</definedName>
    <definedName name="fk" localSheetId="19">#REF!</definedName>
    <definedName name="fk" localSheetId="20">#REF!</definedName>
    <definedName name="fk" localSheetId="21">#REF!</definedName>
    <definedName name="fk" localSheetId="22">#REF!</definedName>
    <definedName name="fk" localSheetId="23">#REF!</definedName>
    <definedName name="fk">#REF!</definedName>
    <definedName name="FLIAS100">[17]Validaciones!$W$7:$W$102</definedName>
    <definedName name="flias1500">[17]Validaciones!$W$7:$W$1502</definedName>
    <definedName name="FLIAS60">[17]Validaciones!$W$7:$W$62</definedName>
    <definedName name="flq" localSheetId="8">#REF!</definedName>
    <definedName name="flq" localSheetId="9">#REF!</definedName>
    <definedName name="flq" localSheetId="10">#REF!</definedName>
    <definedName name="flq" localSheetId="11">#REF!</definedName>
    <definedName name="flq" localSheetId="12">#REF!</definedName>
    <definedName name="flq" localSheetId="13">#REF!</definedName>
    <definedName name="flq" localSheetId="14">#REF!</definedName>
    <definedName name="flq" localSheetId="15">#REF!</definedName>
    <definedName name="flq" localSheetId="16">#REF!</definedName>
    <definedName name="flq" localSheetId="17">#REF!</definedName>
    <definedName name="flq" localSheetId="18">#REF!</definedName>
    <definedName name="flq" localSheetId="19">#REF!</definedName>
    <definedName name="flq" localSheetId="20">#REF!</definedName>
    <definedName name="flq" localSheetId="21">#REF!</definedName>
    <definedName name="flq" localSheetId="22">#REF!</definedName>
    <definedName name="flq" localSheetId="23">#REF!</definedName>
    <definedName name="flq">#REF!</definedName>
    <definedName name="FO">'[30]CIRCUITOS CODENSA'!#REF!</definedName>
    <definedName name="Forma">[17]Validaciones!$O$3:$O$4</definedName>
    <definedName name="Format">#REF!</definedName>
    <definedName name="FP">[60]FP!$H$38</definedName>
    <definedName name="fps" localSheetId="8">#REF!</definedName>
    <definedName name="fps" localSheetId="9">#REF!</definedName>
    <definedName name="fps" localSheetId="10">#REF!</definedName>
    <definedName name="fps" localSheetId="11">#REF!</definedName>
    <definedName name="fps" localSheetId="12">#REF!</definedName>
    <definedName name="fps" localSheetId="13">#REF!</definedName>
    <definedName name="fps" localSheetId="14">#REF!</definedName>
    <definedName name="fps" localSheetId="15">#REF!</definedName>
    <definedName name="fps" localSheetId="16">#REF!</definedName>
    <definedName name="fps" localSheetId="17">#REF!</definedName>
    <definedName name="fps" localSheetId="18">#REF!</definedName>
    <definedName name="fps" localSheetId="19">#REF!</definedName>
    <definedName name="fps" localSheetId="20">#REF!</definedName>
    <definedName name="fps" localSheetId="21">#REF!</definedName>
    <definedName name="fps" localSheetId="22">#REF!</definedName>
    <definedName name="fps" localSheetId="23">#REF!</definedName>
    <definedName name="fps">#REF!</definedName>
    <definedName name="fr" localSheetId="8" hidden="1">{#N/A,#N/A,FALSE,"310.1";#N/A,#N/A,FALSE,"321.1";#N/A,#N/A,FALSE,"320.3";#N/A,#N/A,FALSE,"330.1"}</definedName>
    <definedName name="fr" localSheetId="9" hidden="1">{#N/A,#N/A,FALSE,"310.1";#N/A,#N/A,FALSE,"321.1";#N/A,#N/A,FALSE,"320.3";#N/A,#N/A,FALSE,"330.1"}</definedName>
    <definedName name="fr" localSheetId="10" hidden="1">{#N/A,#N/A,FALSE,"310.1";#N/A,#N/A,FALSE,"321.1";#N/A,#N/A,FALSE,"320.3";#N/A,#N/A,FALSE,"330.1"}</definedName>
    <definedName name="fr" localSheetId="11" hidden="1">{#N/A,#N/A,FALSE,"310.1";#N/A,#N/A,FALSE,"321.1";#N/A,#N/A,FALSE,"320.3";#N/A,#N/A,FALSE,"330.1"}</definedName>
    <definedName name="fr" localSheetId="12" hidden="1">{#N/A,#N/A,FALSE,"310.1";#N/A,#N/A,FALSE,"321.1";#N/A,#N/A,FALSE,"320.3";#N/A,#N/A,FALSE,"330.1"}</definedName>
    <definedName name="fr" localSheetId="13" hidden="1">{#N/A,#N/A,FALSE,"310.1";#N/A,#N/A,FALSE,"321.1";#N/A,#N/A,FALSE,"320.3";#N/A,#N/A,FALSE,"330.1"}</definedName>
    <definedName name="fr" localSheetId="14" hidden="1">{#N/A,#N/A,FALSE,"310.1";#N/A,#N/A,FALSE,"321.1";#N/A,#N/A,FALSE,"320.3";#N/A,#N/A,FALSE,"330.1"}</definedName>
    <definedName name="fr" localSheetId="15" hidden="1">{#N/A,#N/A,FALSE,"310.1";#N/A,#N/A,FALSE,"321.1";#N/A,#N/A,FALSE,"320.3";#N/A,#N/A,FALSE,"330.1"}</definedName>
    <definedName name="fr" localSheetId="16" hidden="1">{#N/A,#N/A,FALSE,"310.1";#N/A,#N/A,FALSE,"321.1";#N/A,#N/A,FALSE,"320.3";#N/A,#N/A,FALSE,"330.1"}</definedName>
    <definedName name="fr" localSheetId="17" hidden="1">{#N/A,#N/A,FALSE,"310.1";#N/A,#N/A,FALSE,"321.1";#N/A,#N/A,FALSE,"320.3";#N/A,#N/A,FALSE,"330.1"}</definedName>
    <definedName name="fr" localSheetId="18" hidden="1">{#N/A,#N/A,FALSE,"310.1";#N/A,#N/A,FALSE,"321.1";#N/A,#N/A,FALSE,"320.3";#N/A,#N/A,FALSE,"330.1"}</definedName>
    <definedName name="fr" localSheetId="19" hidden="1">{#N/A,#N/A,FALSE,"310.1";#N/A,#N/A,FALSE,"321.1";#N/A,#N/A,FALSE,"320.3";#N/A,#N/A,FALSE,"330.1"}</definedName>
    <definedName name="fr" localSheetId="20" hidden="1">{#N/A,#N/A,FALSE,"310.1";#N/A,#N/A,FALSE,"321.1";#N/A,#N/A,FALSE,"320.3";#N/A,#N/A,FALSE,"330.1"}</definedName>
    <definedName name="fr" localSheetId="21" hidden="1">{#N/A,#N/A,FALSE,"310.1";#N/A,#N/A,FALSE,"321.1";#N/A,#N/A,FALSE,"320.3";#N/A,#N/A,FALSE,"330.1"}</definedName>
    <definedName name="fr" localSheetId="22" hidden="1">{#N/A,#N/A,FALSE,"310.1";#N/A,#N/A,FALSE,"321.1";#N/A,#N/A,FALSE,"320.3";#N/A,#N/A,FALSE,"330.1"}</definedName>
    <definedName name="fr" localSheetId="23" hidden="1">{#N/A,#N/A,FALSE,"310.1";#N/A,#N/A,FALSE,"321.1";#N/A,#N/A,FALSE,"320.3";#N/A,#N/A,FALSE,"330.1"}</definedName>
    <definedName name="fr" hidden="1">{#N/A,#N/A,FALSE,"310.1";#N/A,#N/A,FALSE,"321.1";#N/A,#N/A,FALSE,"320.3";#N/A,#N/A,FALSE,"330.1"}</definedName>
    <definedName name="fraefr">[17]Validaciones!#REF!</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hidden="1">{"TAB1",#N/A,TRUE,"GENERAL";"TAB2",#N/A,TRUE,"GENERAL";"TAB3",#N/A,TRUE,"GENERAL";"TAB4",#N/A,TRUE,"GENERAL";"TAB5",#N/A,TRUE,"GENERAL"}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hidden="1">{"via1",#N/A,TRUE,"general";"via2",#N/A,TRUE,"general";"via3",#N/A,TRUE,"general"}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hidden="1">{"TAB1",#N/A,TRUE,"GENERAL";"TAB2",#N/A,TRUE,"GENERAL";"TAB3",#N/A,TRUE,"GENERAL";"TAB4",#N/A,TRUE,"GENERAL";"TAB5",#N/A,TRUE,"GENERAL"}</definedName>
    <definedName name="fsda">[17]Validaciones!#REF!</definedName>
    <definedName name="fsezr">[17]Validaciones!#REF!</definedName>
    <definedName name="fu" localSheetId="8">#REF!</definedName>
    <definedName name="fu" localSheetId="9">#REF!</definedName>
    <definedName name="fu" localSheetId="10">#REF!</definedName>
    <definedName name="fu" localSheetId="11">#REF!</definedName>
    <definedName name="fu" localSheetId="12">#REF!</definedName>
    <definedName name="fu" localSheetId="13">#REF!</definedName>
    <definedName name="fu" localSheetId="14">#REF!</definedName>
    <definedName name="fu" localSheetId="15">#REF!</definedName>
    <definedName name="fu" localSheetId="16">#REF!</definedName>
    <definedName name="fu" localSheetId="17">#REF!</definedName>
    <definedName name="fu" localSheetId="18">#REF!</definedName>
    <definedName name="fu" localSheetId="19">#REF!</definedName>
    <definedName name="fu" localSheetId="20">#REF!</definedName>
    <definedName name="fu" localSheetId="21">#REF!</definedName>
    <definedName name="fu" localSheetId="22">#REF!</definedName>
    <definedName name="fu" localSheetId="23">#REF!</definedName>
    <definedName name="fu">#REF!</definedName>
    <definedName name="Full_Print" localSheetId="8">#REF!</definedName>
    <definedName name="Full_Print" localSheetId="9">#REF!</definedName>
    <definedName name="Full_Print" localSheetId="10">#REF!</definedName>
    <definedName name="Full_Print" localSheetId="11">#REF!</definedName>
    <definedName name="Full_Print" localSheetId="12">#REF!</definedName>
    <definedName name="Full_Print" localSheetId="13">#REF!</definedName>
    <definedName name="Full_Print" localSheetId="14">#REF!</definedName>
    <definedName name="Full_Print" localSheetId="15">#REF!</definedName>
    <definedName name="Full_Print" localSheetId="16">#REF!</definedName>
    <definedName name="Full_Print" localSheetId="17">#REF!</definedName>
    <definedName name="Full_Print" localSheetId="18">#REF!</definedName>
    <definedName name="Full_Print" localSheetId="19">#REF!</definedName>
    <definedName name="Full_Print" localSheetId="20">#REF!</definedName>
    <definedName name="Full_Print" localSheetId="21">#REF!</definedName>
    <definedName name="Full_Print" localSheetId="22">#REF!</definedName>
    <definedName name="Full_Print" localSheetId="23">#REF!</definedName>
    <definedName name="Full_Print">#REF!</definedName>
    <definedName name="fv" localSheetId="8">#REF!</definedName>
    <definedName name="fv" localSheetId="9">#REF!</definedName>
    <definedName name="fv" localSheetId="10">#REF!</definedName>
    <definedName name="fv" localSheetId="11">#REF!</definedName>
    <definedName name="fv" localSheetId="12">#REF!</definedName>
    <definedName name="fv" localSheetId="13">#REF!</definedName>
    <definedName name="fv" localSheetId="14">#REF!</definedName>
    <definedName name="fv" localSheetId="15">#REF!</definedName>
    <definedName name="fv" localSheetId="16">#REF!</definedName>
    <definedName name="fv" localSheetId="17">#REF!</definedName>
    <definedName name="fv" localSheetId="18">#REF!</definedName>
    <definedName name="fv" localSheetId="19">#REF!</definedName>
    <definedName name="fv" localSheetId="20">#REF!</definedName>
    <definedName name="fv" localSheetId="21">#REF!</definedName>
    <definedName name="fv" localSheetId="22">#REF!</definedName>
    <definedName name="fv" localSheetId="23">#REF!</definedName>
    <definedName name="fv">#REF!</definedName>
    <definedName name="FVDFV">[17]Validaciones!#REF!</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hidden="1">{"via1",#N/A,TRUE,"general";"via2",#N/A,TRUE,"general";"via3",#N/A,TRUE,"general"}</definedName>
    <definedName name="fy" localSheetId="8">#REF!</definedName>
    <definedName name="fy" localSheetId="9">#REF!</definedName>
    <definedName name="fy" localSheetId="10">#REF!</definedName>
    <definedName name="fy" localSheetId="11">#REF!</definedName>
    <definedName name="fy" localSheetId="12">#REF!</definedName>
    <definedName name="fy" localSheetId="13">#REF!</definedName>
    <definedName name="fy" localSheetId="14">#REF!</definedName>
    <definedName name="fy" localSheetId="15">#REF!</definedName>
    <definedName name="fy" localSheetId="16">#REF!</definedName>
    <definedName name="fy" localSheetId="17">#REF!</definedName>
    <definedName name="fy" localSheetId="18">#REF!</definedName>
    <definedName name="fy" localSheetId="19">#REF!</definedName>
    <definedName name="fy" localSheetId="20">#REF!</definedName>
    <definedName name="fy" localSheetId="21">#REF!</definedName>
    <definedName name="fy" localSheetId="22">#REF!</definedName>
    <definedName name="fy" localSheetId="23">#REF!</definedName>
    <definedName name="fy">#REF!</definedName>
    <definedName name="ga" localSheetId="8">#REF!</definedName>
    <definedName name="ga" localSheetId="9">#REF!</definedName>
    <definedName name="ga" localSheetId="10">#REF!</definedName>
    <definedName name="ga" localSheetId="11">#REF!</definedName>
    <definedName name="ga" localSheetId="12">#REF!</definedName>
    <definedName name="ga" localSheetId="13">#REF!</definedName>
    <definedName name="ga" localSheetId="14">#REF!</definedName>
    <definedName name="ga" localSheetId="15">#REF!</definedName>
    <definedName name="ga" localSheetId="16">#REF!</definedName>
    <definedName name="ga" localSheetId="17">#REF!</definedName>
    <definedName name="ga" localSheetId="18">#REF!</definedName>
    <definedName name="ga" localSheetId="19">#REF!</definedName>
    <definedName name="ga" localSheetId="20">#REF!</definedName>
    <definedName name="ga" localSheetId="21">#REF!</definedName>
    <definedName name="ga" localSheetId="22">#REF!</definedName>
    <definedName name="ga" localSheetId="23">#REF!</definedName>
    <definedName name="ga">#REF!</definedName>
    <definedName name="GARE" localSheetId="8">[14]!absc</definedName>
    <definedName name="GARE" localSheetId="10">[14]!absc</definedName>
    <definedName name="GARE" localSheetId="11">[14]!absc</definedName>
    <definedName name="GARE" localSheetId="12">[14]!absc</definedName>
    <definedName name="GARE" localSheetId="13">[14]!absc</definedName>
    <definedName name="GARE" localSheetId="14">[14]!absc</definedName>
    <definedName name="GARE" localSheetId="15">[14]!absc</definedName>
    <definedName name="GARE" localSheetId="16">[14]!absc</definedName>
    <definedName name="GARE" localSheetId="17">[14]!absc</definedName>
    <definedName name="GARE" localSheetId="18">[14]!absc</definedName>
    <definedName name="GARE" localSheetId="19">[14]!absc</definedName>
    <definedName name="GARE" localSheetId="20">[14]!absc</definedName>
    <definedName name="GARE" localSheetId="21">[14]!absc</definedName>
    <definedName name="GARE" localSheetId="22">[14]!absc</definedName>
    <definedName name="GARE" localSheetId="23">[14]!absc</definedName>
    <definedName name="GARE" localSheetId="7">[14]!absc</definedName>
    <definedName name="GARE" localSheetId="4">[14]!absc</definedName>
    <definedName name="GARE" localSheetId="6">[14]!absc</definedName>
    <definedName name="GARE">[14]!absc</definedName>
    <definedName name="GARMEN" localSheetId="8">[14]!absc</definedName>
    <definedName name="GARMEN" localSheetId="10">[14]!absc</definedName>
    <definedName name="GARMEN" localSheetId="11">[14]!absc</definedName>
    <definedName name="GARMEN" localSheetId="12">[14]!absc</definedName>
    <definedName name="GARMEN" localSheetId="13">[14]!absc</definedName>
    <definedName name="GARMEN" localSheetId="14">[14]!absc</definedName>
    <definedName name="GARMEN" localSheetId="15">[14]!absc</definedName>
    <definedName name="GARMEN" localSheetId="16">[14]!absc</definedName>
    <definedName name="GARMEN" localSheetId="17">[14]!absc</definedName>
    <definedName name="GARMEN" localSheetId="18">[14]!absc</definedName>
    <definedName name="GARMEN" localSheetId="19">[14]!absc</definedName>
    <definedName name="GARMEN" localSheetId="20">[14]!absc</definedName>
    <definedName name="GARMEN" localSheetId="21">[14]!absc</definedName>
    <definedName name="GARMEN" localSheetId="22">[14]!absc</definedName>
    <definedName name="GARMEN" localSheetId="23">[14]!absc</definedName>
    <definedName name="GARMEN" localSheetId="7">[14]!absc</definedName>
    <definedName name="GARMEN" localSheetId="4">[14]!absc</definedName>
    <definedName name="GARMEN" localSheetId="6">[14]!absc</definedName>
    <definedName name="GARMEN">[14]!absc</definedName>
    <definedName name="GastosViajes">#REF!</definedName>
    <definedName name="GAVIONES">#REF!</definedName>
    <definedName name="gb" localSheetId="8">#REF!</definedName>
    <definedName name="gb" localSheetId="9">#REF!</definedName>
    <definedName name="gb" localSheetId="10">#REF!</definedName>
    <definedName name="gb" localSheetId="11">#REF!</definedName>
    <definedName name="gb" localSheetId="12">#REF!</definedName>
    <definedName name="gb" localSheetId="13">#REF!</definedName>
    <definedName name="gb" localSheetId="14">#REF!</definedName>
    <definedName name="gb" localSheetId="15">#REF!</definedName>
    <definedName name="gb" localSheetId="16">#REF!</definedName>
    <definedName name="gb" localSheetId="17">#REF!</definedName>
    <definedName name="gb" localSheetId="18">#REF!</definedName>
    <definedName name="gb" localSheetId="19">#REF!</definedName>
    <definedName name="gb" localSheetId="20">#REF!</definedName>
    <definedName name="gb" localSheetId="21">#REF!</definedName>
    <definedName name="gb" localSheetId="22">#REF!</definedName>
    <definedName name="gb" localSheetId="23">#REF!</definedName>
    <definedName name="gb">#REF!</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hidden="1">{"TAB1",#N/A,TRUE,"GENERAL";"TAB2",#N/A,TRUE,"GENERAL";"TAB3",#N/A,TRUE,"GENERAL";"TAB4",#N/A,TRUE,"GENERAL";"TAB5",#N/A,TRUE,"GENERAL"}</definedName>
    <definedName name="gblk">[17]Validaciones!#REF!</definedName>
    <definedName name="gc" localSheetId="8">#REF!</definedName>
    <definedName name="gc" localSheetId="9">#REF!</definedName>
    <definedName name="gc" localSheetId="10">#REF!</definedName>
    <definedName name="gc" localSheetId="11">#REF!</definedName>
    <definedName name="gc" localSheetId="12">#REF!</definedName>
    <definedName name="gc" localSheetId="13">#REF!</definedName>
    <definedName name="gc" localSheetId="14">#REF!</definedName>
    <definedName name="gc" localSheetId="15">#REF!</definedName>
    <definedName name="gc" localSheetId="16">#REF!</definedName>
    <definedName name="gc" localSheetId="17">#REF!</definedName>
    <definedName name="gc" localSheetId="18">#REF!</definedName>
    <definedName name="gc" localSheetId="19">#REF!</definedName>
    <definedName name="gc" localSheetId="20">#REF!</definedName>
    <definedName name="gc" localSheetId="21">#REF!</definedName>
    <definedName name="gc" localSheetId="22">#REF!</definedName>
    <definedName name="gc" localSheetId="23">#REF!</definedName>
    <definedName name="gc">#REF!</definedName>
    <definedName name="gd" localSheetId="8">#REF!</definedName>
    <definedName name="gd" localSheetId="9">#REF!</definedName>
    <definedName name="gd" localSheetId="10">#REF!</definedName>
    <definedName name="gd" localSheetId="11">#REF!</definedName>
    <definedName name="gd" localSheetId="12">#REF!</definedName>
    <definedName name="gd" localSheetId="13">#REF!</definedName>
    <definedName name="gd" localSheetId="14">#REF!</definedName>
    <definedName name="gd" localSheetId="15">#REF!</definedName>
    <definedName name="gd" localSheetId="16">#REF!</definedName>
    <definedName name="gd" localSheetId="17">#REF!</definedName>
    <definedName name="gd" localSheetId="18">#REF!</definedName>
    <definedName name="gd" localSheetId="19">#REF!</definedName>
    <definedName name="gd" localSheetId="20">#REF!</definedName>
    <definedName name="gd" localSheetId="21">#REF!</definedName>
    <definedName name="gd" localSheetId="22">#REF!</definedName>
    <definedName name="gd" localSheetId="23">#REF!</definedName>
    <definedName name="gd">#REF!</definedName>
    <definedName name="gdfgdfg">[17]Validaciones!#REF!</definedName>
    <definedName name="gdfghnf">[17]Validaciones!#REF!</definedName>
    <definedName name="gdg">[17]Validaciones!#REF!</definedName>
    <definedName name="gdj" localSheetId="8">#REF!</definedName>
    <definedName name="gdj" localSheetId="9">#REF!</definedName>
    <definedName name="gdj" localSheetId="10">#REF!</definedName>
    <definedName name="gdj" localSheetId="11">#REF!</definedName>
    <definedName name="gdj" localSheetId="12">#REF!</definedName>
    <definedName name="gdj" localSheetId="13">#REF!</definedName>
    <definedName name="gdj" localSheetId="14">#REF!</definedName>
    <definedName name="gdj" localSheetId="15">#REF!</definedName>
    <definedName name="gdj" localSheetId="16">#REF!</definedName>
    <definedName name="gdj" localSheetId="17">#REF!</definedName>
    <definedName name="gdj" localSheetId="18">#REF!</definedName>
    <definedName name="gdj" localSheetId="19">#REF!</definedName>
    <definedName name="gdj" localSheetId="20">#REF!</definedName>
    <definedName name="gdj" localSheetId="21">#REF!</definedName>
    <definedName name="gdj" localSheetId="22">#REF!</definedName>
    <definedName name="gdj" localSheetId="23">#REF!</definedName>
    <definedName name="gdj">#REF!</definedName>
    <definedName name="gdrgdge">[17]Validaciones!#REF!</definedName>
    <definedName name="gdsgh">[17]Validaciones!#REF!</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hidden="1">{"TAB1",#N/A,TRUE,"GENERAL";"TAB2",#N/A,TRUE,"GENERAL";"TAB3",#N/A,TRUE,"GENERAL";"TAB4",#N/A,TRUE,"GENERAL";"TAB5",#N/A,TRUE,"GENERAL"}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hidden="1">{"via1",#N/A,TRUE,"general";"via2",#N/A,TRUE,"general";"via3",#N/A,TRUE,"general"}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hidden="1">{"TAB1",#N/A,TRUE,"GENERAL";"TAB2",#N/A,TRUE,"GENERAL";"TAB3",#N/A,TRUE,"GENERAL";"TAB4",#N/A,TRUE,"GENERAL";"TAB5",#N/A,TRUE,"GENERAL"}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hidden="1">{"via1",#N/A,TRUE,"general";"via2",#N/A,TRUE,"general";"via3",#N/A,TRUE,"general"}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hidden="1">{"TAB1",#N/A,TRUE,"GENERAL";"TAB2",#N/A,TRUE,"GENERAL";"TAB3",#N/A,TRUE,"GENERAL";"TAB4",#N/A,TRUE,"GENERAL";"TAB5",#N/A,TRUE,"GENERAL"}</definedName>
    <definedName name="gf" localSheetId="8">#REF!</definedName>
    <definedName name="gf" localSheetId="9">#REF!</definedName>
    <definedName name="gf" localSheetId="10">#REF!</definedName>
    <definedName name="gf" localSheetId="11">#REF!</definedName>
    <definedName name="gf" localSheetId="12">#REF!</definedName>
    <definedName name="gf" localSheetId="13">#REF!</definedName>
    <definedName name="gf" localSheetId="14">#REF!</definedName>
    <definedName name="gf" localSheetId="15">#REF!</definedName>
    <definedName name="gf" localSheetId="16">#REF!</definedName>
    <definedName name="gf" localSheetId="17">#REF!</definedName>
    <definedName name="gf" localSheetId="18">#REF!</definedName>
    <definedName name="gf" localSheetId="19">#REF!</definedName>
    <definedName name="gf" localSheetId="20">#REF!</definedName>
    <definedName name="gf" localSheetId="21">#REF!</definedName>
    <definedName name="gf" localSheetId="22">#REF!</definedName>
    <definedName name="gf" localSheetId="23">#REF!</definedName>
    <definedName name="gf">#REF!</definedName>
    <definedName name="GFBJKLBGFOIBRJGGOBR">#REF!</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hidden="1">{"TAB1",#N/A,TRUE,"GENERAL";"TAB2",#N/A,TRUE,"GENERAL";"TAB3",#N/A,TRUE,"GENERAL";"TAB4",#N/A,TRUE,"GENERAL";"TAB5",#N/A,TRUE,"GENERAL"}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hidden="1">{"via1",#N/A,TRUE,"general";"via2",#N/A,TRUE,"general";"via3",#N/A,TRUE,"general"}</definedName>
    <definedName name="gfgfhgh">#REF!</definedName>
    <definedName name="gfghfgh">[17]Validaciones!#REF!</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hidden="1">{"via1",#N/A,TRUE,"general";"via2",#N/A,TRUE,"general";"via3",#N/A,TRUE,"general"}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hidden="1">{"TAB1",#N/A,TRUE,"GENERAL";"TAB2",#N/A,TRUE,"GENERAL";"TAB3",#N/A,TRUE,"GENERAL";"TAB4",#N/A,TRUE,"GENERAL";"TAB5",#N/A,TRUE,"GENERAL"}</definedName>
    <definedName name="gfhhgjgfkhhkk">#REF!</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hidden="1">{"TAB1",#N/A,TRUE,"GENERAL";"TAB2",#N/A,TRUE,"GENERAL";"TAB3",#N/A,TRUE,"GENERAL";"TAB4",#N/A,TRUE,"GENERAL";"TAB5",#N/A,TRUE,"GENERAL"}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hidden="1">{"via1",#N/A,TRUE,"general";"via2",#N/A,TRUE,"general";"via3",#N/A,TRUE,"general"}</definedName>
    <definedName name="gft" localSheetId="8">#REF!</definedName>
    <definedName name="gft" localSheetId="9">#REF!</definedName>
    <definedName name="gft" localSheetId="10">#REF!</definedName>
    <definedName name="gft" localSheetId="11">#REF!</definedName>
    <definedName name="gft" localSheetId="12">#REF!</definedName>
    <definedName name="gft" localSheetId="13">#REF!</definedName>
    <definedName name="gft" localSheetId="14">#REF!</definedName>
    <definedName name="gft" localSheetId="15">#REF!</definedName>
    <definedName name="gft" localSheetId="16">#REF!</definedName>
    <definedName name="gft" localSheetId="17">#REF!</definedName>
    <definedName name="gft" localSheetId="18">#REF!</definedName>
    <definedName name="gft" localSheetId="19">#REF!</definedName>
    <definedName name="gft" localSheetId="20">#REF!</definedName>
    <definedName name="gft" localSheetId="21">#REF!</definedName>
    <definedName name="gft" localSheetId="22">#REF!</definedName>
    <definedName name="gft" localSheetId="23">#REF!</definedName>
    <definedName name="gft">#REF!</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hidden="1">{"via1",#N/A,TRUE,"general";"via2",#N/A,TRUE,"general";"via3",#N/A,TRUE,"general"}</definedName>
    <definedName name="gg" localSheetId="8">#REF!</definedName>
    <definedName name="gg" localSheetId="9">#REF!</definedName>
    <definedName name="gg" localSheetId="10">#REF!</definedName>
    <definedName name="gg" localSheetId="11">#REF!</definedName>
    <definedName name="gg" localSheetId="12">#REF!</definedName>
    <definedName name="gg" localSheetId="13">#REF!</definedName>
    <definedName name="gg" localSheetId="14">#REF!</definedName>
    <definedName name="gg" localSheetId="15">#REF!</definedName>
    <definedName name="gg" localSheetId="16">#REF!</definedName>
    <definedName name="gg" localSheetId="17">#REF!</definedName>
    <definedName name="gg" localSheetId="18">#REF!</definedName>
    <definedName name="gg" localSheetId="19">#REF!</definedName>
    <definedName name="gg" localSheetId="20">#REF!</definedName>
    <definedName name="gg" localSheetId="21">#REF!</definedName>
    <definedName name="gg" localSheetId="22">#REF!</definedName>
    <definedName name="gg" localSheetId="23">#REF!</definedName>
    <definedName name="gg">#REF!</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hidden="1">{"via1",#N/A,TRUE,"general";"via2",#N/A,TRUE,"general";"via3",#N/A,TRUE,"general"}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hidden="1">{"TAB1",#N/A,TRUE,"GENERAL";"TAB2",#N/A,TRUE,"GENERAL";"TAB3",#N/A,TRUE,"GENERAL";"TAB4",#N/A,TRUE,"GENERAL";"TAB5",#N/A,TRUE,"GENERAL"}</definedName>
    <definedName name="GGFJFGHHGH">#REF!</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hidden="1">{"TAB1",#N/A,TRUE,"GENERAL";"TAB2",#N/A,TRUE,"GENERAL";"TAB3",#N/A,TRUE,"GENERAL";"TAB4",#N/A,TRUE,"GENERAL";"TAB5",#N/A,TRUE,"GENERAL"}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hidden="1">{"via1",#N/A,TRUE,"general";"via2",#N/A,TRUE,"general";"via3",#N/A,TRUE,"general"}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hidden="1">{"TAB1",#N/A,TRUE,"GENERAL";"TAB2",#N/A,TRUE,"GENERAL";"TAB3",#N/A,TRUE,"GENERAL";"TAB4",#N/A,TRUE,"GENERAL";"TAB5",#N/A,TRUE,"GENERAL"}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hidden="1">{"via1",#N/A,TRUE,"general";"via2",#N/A,TRUE,"general";"via3",#N/A,TRUE,"general"}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hidden="1">{"TAB1",#N/A,TRUE,"GENERAL";"TAB2",#N/A,TRUE,"GENERAL";"TAB3",#N/A,TRUE,"GENERAL";"TAB4",#N/A,TRUE,"GENERAL";"TAB5",#N/A,TRUE,"GENERAL"}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hidden="1">{"via1",#N/A,TRUE,"general";"via2",#N/A,TRUE,"general";"via3",#N/A,TRUE,"general"}</definedName>
    <definedName name="gh" localSheetId="8">#REF!</definedName>
    <definedName name="gh" localSheetId="9">#REF!</definedName>
    <definedName name="gh" localSheetId="10">#REF!</definedName>
    <definedName name="gh" localSheetId="11">#REF!</definedName>
    <definedName name="gh" localSheetId="12">#REF!</definedName>
    <definedName name="gh" localSheetId="13">#REF!</definedName>
    <definedName name="gh" localSheetId="14">#REF!</definedName>
    <definedName name="gh" localSheetId="15">#REF!</definedName>
    <definedName name="gh" localSheetId="16">#REF!</definedName>
    <definedName name="gh" localSheetId="17">#REF!</definedName>
    <definedName name="gh" localSheetId="18">#REF!</definedName>
    <definedName name="gh" localSheetId="19">#REF!</definedName>
    <definedName name="gh" localSheetId="20">#REF!</definedName>
    <definedName name="gh" localSheetId="21">#REF!</definedName>
    <definedName name="gh" localSheetId="22">#REF!</definedName>
    <definedName name="gh" localSheetId="23">#REF!</definedName>
    <definedName name="gh">#REF!</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hidden="1">{"via1",#N/A,TRUE,"general";"via2",#N/A,TRUE,"general";"via3",#N/A,TRUE,"general"}</definedName>
    <definedName name="ghfgb4">[17]Validaciones!#REF!</definedName>
    <definedName name="ghfgbn" localSheetId="8">[13]!absc</definedName>
    <definedName name="ghfgbn" localSheetId="10">[13]!absc</definedName>
    <definedName name="ghfgbn" localSheetId="11">[13]!absc</definedName>
    <definedName name="ghfgbn" localSheetId="12">[13]!absc</definedName>
    <definedName name="ghfgbn" localSheetId="13">[13]!absc</definedName>
    <definedName name="ghfgbn" localSheetId="14">[13]!absc</definedName>
    <definedName name="ghfgbn" localSheetId="15">[13]!absc</definedName>
    <definedName name="ghfgbn" localSheetId="16">[13]!absc</definedName>
    <definedName name="ghfgbn" localSheetId="17">[13]!absc</definedName>
    <definedName name="ghfgbn" localSheetId="18">[13]!absc</definedName>
    <definedName name="ghfgbn" localSheetId="19">[13]!absc</definedName>
    <definedName name="ghfgbn" localSheetId="20">[13]!absc</definedName>
    <definedName name="ghfgbn" localSheetId="21">[13]!absc</definedName>
    <definedName name="ghfgbn" localSheetId="22">[13]!absc</definedName>
    <definedName name="ghfgbn" localSheetId="23">[13]!absc</definedName>
    <definedName name="ghfgbn" localSheetId="7">[13]!absc</definedName>
    <definedName name="ghfgbn" localSheetId="4">[13]!absc</definedName>
    <definedName name="ghfgbn" localSheetId="6">[13]!absc</definedName>
    <definedName name="ghfgbn">[13]!absc</definedName>
    <definedName name="GHFGHFH" localSheetId="8">[7]!absc</definedName>
    <definedName name="GHFGHFH" localSheetId="10">[7]!absc</definedName>
    <definedName name="GHFGHFH" localSheetId="11">[7]!absc</definedName>
    <definedName name="GHFGHFH" localSheetId="12">[7]!absc</definedName>
    <definedName name="GHFGHFH" localSheetId="13">[7]!absc</definedName>
    <definedName name="GHFGHFH" localSheetId="14">[7]!absc</definedName>
    <definedName name="GHFGHFH" localSheetId="15">[7]!absc</definedName>
    <definedName name="GHFGHFH" localSheetId="16">[7]!absc</definedName>
    <definedName name="GHFGHFH" localSheetId="17">[7]!absc</definedName>
    <definedName name="GHFGHFH" localSheetId="18">[7]!absc</definedName>
    <definedName name="GHFGHFH" localSheetId="19">[7]!absc</definedName>
    <definedName name="GHFGHFH" localSheetId="20">[7]!absc</definedName>
    <definedName name="GHFGHFH" localSheetId="21">[7]!absc</definedName>
    <definedName name="GHFGHFH" localSheetId="22">[7]!absc</definedName>
    <definedName name="GHFGHFH" localSheetId="23">[7]!absc</definedName>
    <definedName name="GHFGHFH" localSheetId="7">[7]!absc</definedName>
    <definedName name="GHFGHFH" localSheetId="4">[7]!absc</definedName>
    <definedName name="GHFGHFH" localSheetId="6">[7]!absc</definedName>
    <definedName name="GHFGHFH">[7]!absc</definedName>
    <definedName name="GHFJHF" localSheetId="8">[14]!absc</definedName>
    <definedName name="GHFJHF" localSheetId="10">[14]!absc</definedName>
    <definedName name="GHFJHF" localSheetId="11">[14]!absc</definedName>
    <definedName name="GHFJHF" localSheetId="12">[14]!absc</definedName>
    <definedName name="GHFJHF" localSheetId="13">[14]!absc</definedName>
    <definedName name="GHFJHF" localSheetId="14">[14]!absc</definedName>
    <definedName name="GHFJHF" localSheetId="15">[14]!absc</definedName>
    <definedName name="GHFJHF" localSheetId="16">[14]!absc</definedName>
    <definedName name="GHFJHF" localSheetId="17">[14]!absc</definedName>
    <definedName name="GHFJHF" localSheetId="18">[14]!absc</definedName>
    <definedName name="GHFJHF" localSheetId="19">[14]!absc</definedName>
    <definedName name="GHFJHF" localSheetId="20">[14]!absc</definedName>
    <definedName name="GHFJHF" localSheetId="21">[14]!absc</definedName>
    <definedName name="GHFJHF" localSheetId="22">[14]!absc</definedName>
    <definedName name="GHFJHF" localSheetId="23">[14]!absc</definedName>
    <definedName name="GHFJHF" localSheetId="7">[14]!absc</definedName>
    <definedName name="GHFJHF" localSheetId="4">[14]!absc</definedName>
    <definedName name="GHFJHF" localSheetId="6">[14]!absc</definedName>
    <definedName name="GHFJHF">[14]!absc</definedName>
    <definedName name="GHGHJBJH">'[9]1'!#REF!</definedName>
    <definedName name="ghgjfj">#REF!</definedName>
    <definedName name="ghhhhhkhgjj" localSheetId="21">IF(Loan_Amount*Interest_Rate*Loan_Years*Loan_Start&gt;0,1,0)</definedName>
    <definedName name="ghhhhhkhgjj" localSheetId="22">IF(Loan_Amount*Interest_Rate*Loan_Years*Loan_Start&gt;0,1,0)</definedName>
    <definedName name="ghhhhhkhgjj" localSheetId="23">IF(Loan_Amount*Interest_Rate*Loan_Years*Loan_Start&gt;0,1,0)</definedName>
    <definedName name="ghhhhhkhgjj">IF(Loan_Amount*Interest_Rate*Loan_Years*Loan_Start&gt;0,1,0)</definedName>
    <definedName name="ghjgh">[17]Validaciones!#REF!</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hidden="1">{"TAB1",#N/A,TRUE,"GENERAL";"TAB2",#N/A,TRUE,"GENERAL";"TAB3",#N/A,TRUE,"GENERAL";"TAB4",#N/A,TRUE,"GENERAL";"TAB5",#N/A,TRUE,"GENERAL"}</definedName>
    <definedName name="GHJGJKG" localSheetId="8">[27]!absc</definedName>
    <definedName name="GHJGJKG" localSheetId="10">[27]!absc</definedName>
    <definedName name="GHJGJKG" localSheetId="11">[27]!absc</definedName>
    <definedName name="GHJGJKG" localSheetId="12">[27]!absc</definedName>
    <definedName name="GHJGJKG" localSheetId="13">[27]!absc</definedName>
    <definedName name="GHJGJKG" localSheetId="14">[27]!absc</definedName>
    <definedName name="GHJGJKG" localSheetId="15">[27]!absc</definedName>
    <definedName name="GHJGJKG" localSheetId="16">[27]!absc</definedName>
    <definedName name="GHJGJKG" localSheetId="17">[27]!absc</definedName>
    <definedName name="GHJGJKG" localSheetId="18">[27]!absc</definedName>
    <definedName name="GHJGJKG" localSheetId="19">[27]!absc</definedName>
    <definedName name="GHJGJKG" localSheetId="20">[27]!absc</definedName>
    <definedName name="GHJGJKG" localSheetId="21">[27]!absc</definedName>
    <definedName name="GHJGJKG" localSheetId="22">[27]!absc</definedName>
    <definedName name="GHJGJKG" localSheetId="23">[27]!absc</definedName>
    <definedName name="GHJGJKG" localSheetId="7">[27]!absc</definedName>
    <definedName name="GHJGJKG" localSheetId="4">[27]!absc</definedName>
    <definedName name="GHJGJKG" localSheetId="6">[27]!absc</definedName>
    <definedName name="GHJGJKG">[27]!absc</definedName>
    <definedName name="GHJKG" localSheetId="8">[7]!absc</definedName>
    <definedName name="GHJKG" localSheetId="10">[7]!absc</definedName>
    <definedName name="GHJKG" localSheetId="11">[7]!absc</definedName>
    <definedName name="GHJKG" localSheetId="12">[7]!absc</definedName>
    <definedName name="GHJKG" localSheetId="13">[7]!absc</definedName>
    <definedName name="GHJKG" localSheetId="14">[7]!absc</definedName>
    <definedName name="GHJKG" localSheetId="15">[7]!absc</definedName>
    <definedName name="GHJKG" localSheetId="16">[7]!absc</definedName>
    <definedName name="GHJKG" localSheetId="17">[7]!absc</definedName>
    <definedName name="GHJKG" localSheetId="18">[7]!absc</definedName>
    <definedName name="GHJKG" localSheetId="19">[7]!absc</definedName>
    <definedName name="GHJKG" localSheetId="20">[7]!absc</definedName>
    <definedName name="GHJKG" localSheetId="21">[7]!absc</definedName>
    <definedName name="GHJKG" localSheetId="22">[7]!absc</definedName>
    <definedName name="GHJKG" localSheetId="23">[7]!absc</definedName>
    <definedName name="GHJKG" localSheetId="7">[7]!absc</definedName>
    <definedName name="GHJKG" localSheetId="4">[7]!absc</definedName>
    <definedName name="GHJKG" localSheetId="6">[7]!absc</definedName>
    <definedName name="GHJKG">[7]!absc</definedName>
    <definedName name="GHJKKG" localSheetId="8">[7]!absc</definedName>
    <definedName name="GHJKKG" localSheetId="10">[7]!absc</definedName>
    <definedName name="GHJKKG" localSheetId="11">[7]!absc</definedName>
    <definedName name="GHJKKG" localSheetId="12">[7]!absc</definedName>
    <definedName name="GHJKKG" localSheetId="13">[7]!absc</definedName>
    <definedName name="GHJKKG" localSheetId="14">[7]!absc</definedName>
    <definedName name="GHJKKG" localSheetId="15">[7]!absc</definedName>
    <definedName name="GHJKKG" localSheetId="16">[7]!absc</definedName>
    <definedName name="GHJKKG" localSheetId="17">[7]!absc</definedName>
    <definedName name="GHJKKG" localSheetId="18">[7]!absc</definedName>
    <definedName name="GHJKKG" localSheetId="19">[7]!absc</definedName>
    <definedName name="GHJKKG" localSheetId="20">[7]!absc</definedName>
    <definedName name="GHJKKG" localSheetId="21">[7]!absc</definedName>
    <definedName name="GHJKKG" localSheetId="22">[7]!absc</definedName>
    <definedName name="GHJKKG" localSheetId="23">[7]!absc</definedName>
    <definedName name="GHJKKG" localSheetId="7">[7]!absc</definedName>
    <definedName name="GHJKKG" localSheetId="4">[7]!absc</definedName>
    <definedName name="GHJKKG" localSheetId="6">[7]!absc</definedName>
    <definedName name="GHJKKG">[7]!absc</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hidden="1">{"TAB1",#N/A,TRUE,"GENERAL";"TAB2",#N/A,TRUE,"GENERAL";"TAB3",#N/A,TRUE,"GENERAL";"TAB4",#N/A,TRUE,"GENERAL";"TAB5",#N/A,TRUE,"GENERAL"}</definedName>
    <definedName name="ghrthrth54">[17]Validaciones!#REF!</definedName>
    <definedName name="ghu" localSheetId="8">#REF!</definedName>
    <definedName name="ghu" localSheetId="9">#REF!</definedName>
    <definedName name="ghu" localSheetId="10">#REF!</definedName>
    <definedName name="ghu" localSheetId="11">#REF!</definedName>
    <definedName name="ghu" localSheetId="12">#REF!</definedName>
    <definedName name="ghu" localSheetId="13">#REF!</definedName>
    <definedName name="ghu" localSheetId="14">#REF!</definedName>
    <definedName name="ghu" localSheetId="15">#REF!</definedName>
    <definedName name="ghu" localSheetId="16">#REF!</definedName>
    <definedName name="ghu" localSheetId="17">#REF!</definedName>
    <definedName name="ghu" localSheetId="18">#REF!</definedName>
    <definedName name="ghu" localSheetId="19">#REF!</definedName>
    <definedName name="ghu" localSheetId="20">#REF!</definedName>
    <definedName name="ghu" localSheetId="21">#REF!</definedName>
    <definedName name="ghu" localSheetId="22">#REF!</definedName>
    <definedName name="ghu" localSheetId="23">#REF!</definedName>
    <definedName name="ghu">#REF!</definedName>
    <definedName name="ghxtgbrxn">[17]Validaciones!#REF!</definedName>
    <definedName name="gj" localSheetId="8">#REF!</definedName>
    <definedName name="gj" localSheetId="9">#REF!</definedName>
    <definedName name="gj" localSheetId="10">#REF!</definedName>
    <definedName name="gj" localSheetId="11">#REF!</definedName>
    <definedName name="gj" localSheetId="12">#REF!</definedName>
    <definedName name="gj" localSheetId="13">#REF!</definedName>
    <definedName name="gj" localSheetId="14">#REF!</definedName>
    <definedName name="gj" localSheetId="15">#REF!</definedName>
    <definedName name="gj" localSheetId="16">#REF!</definedName>
    <definedName name="gj" localSheetId="17">#REF!</definedName>
    <definedName name="gj" localSheetId="18">#REF!</definedName>
    <definedName name="gj" localSheetId="19">#REF!</definedName>
    <definedName name="gj" localSheetId="20">#REF!</definedName>
    <definedName name="gj" localSheetId="21">#REF!</definedName>
    <definedName name="gj" localSheetId="22">#REF!</definedName>
    <definedName name="gj" localSheetId="23">#REF!</definedName>
    <definedName name="gj">#REF!</definedName>
    <definedName name="gjeriogj">[17]Validaciones!#REF!</definedName>
    <definedName name="gjhctn">[17]Validaciones!#REF!</definedName>
    <definedName name="GJHGH">#REF!</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hidden="1">{"TAB1",#N/A,TRUE,"GENERAL";"TAB2",#N/A,TRUE,"GENERAL";"TAB3",#N/A,TRUE,"GENERAL";"TAB4",#N/A,TRUE,"GENERAL";"TAB5",#N/A,TRUE,"GENERAL"}</definedName>
    <definedName name="GJK" localSheetId="8">[27]!absc</definedName>
    <definedName name="GJK" localSheetId="10">[27]!absc</definedName>
    <definedName name="GJK" localSheetId="11">[27]!absc</definedName>
    <definedName name="GJK" localSheetId="12">[27]!absc</definedName>
    <definedName name="GJK" localSheetId="13">[27]!absc</definedName>
    <definedName name="GJK" localSheetId="14">[27]!absc</definedName>
    <definedName name="GJK" localSheetId="15">[27]!absc</definedName>
    <definedName name="GJK" localSheetId="16">[27]!absc</definedName>
    <definedName name="GJK" localSheetId="17">[27]!absc</definedName>
    <definedName name="GJK" localSheetId="18">[27]!absc</definedName>
    <definedName name="GJK" localSheetId="19">[27]!absc</definedName>
    <definedName name="GJK" localSheetId="20">[27]!absc</definedName>
    <definedName name="GJK" localSheetId="21">[27]!absc</definedName>
    <definedName name="GJK" localSheetId="22">[27]!absc</definedName>
    <definedName name="GJK" localSheetId="23">[27]!absc</definedName>
    <definedName name="GJK" localSheetId="7">[27]!absc</definedName>
    <definedName name="GJK" localSheetId="4">[27]!absc</definedName>
    <definedName name="GJK" localSheetId="6">[27]!absc</definedName>
    <definedName name="GJK">[27]!absc</definedName>
    <definedName name="GJKGHJKGHK" localSheetId="8">[7]!absc</definedName>
    <definedName name="GJKGHJKGHK" localSheetId="10">[7]!absc</definedName>
    <definedName name="GJKGHJKGHK" localSheetId="11">[7]!absc</definedName>
    <definedName name="GJKGHJKGHK" localSheetId="12">[7]!absc</definedName>
    <definedName name="GJKGHJKGHK" localSheetId="13">[7]!absc</definedName>
    <definedName name="GJKGHJKGHK" localSheetId="14">[7]!absc</definedName>
    <definedName name="GJKGHJKGHK" localSheetId="15">[7]!absc</definedName>
    <definedName name="GJKGHJKGHK" localSheetId="16">[7]!absc</definedName>
    <definedName name="GJKGHJKGHK" localSheetId="17">[7]!absc</definedName>
    <definedName name="GJKGHJKGHK" localSheetId="18">[7]!absc</definedName>
    <definedName name="GJKGHJKGHK" localSheetId="19">[7]!absc</definedName>
    <definedName name="GJKGHJKGHK" localSheetId="20">[7]!absc</definedName>
    <definedName name="GJKGHJKGHK" localSheetId="21">[7]!absc</definedName>
    <definedName name="GJKGHJKGHK" localSheetId="22">[7]!absc</definedName>
    <definedName name="GJKGHJKGHK" localSheetId="23">[7]!absc</definedName>
    <definedName name="GJKGHJKGHK" localSheetId="7">[7]!absc</definedName>
    <definedName name="GJKGHJKGHK" localSheetId="4">[7]!absc</definedName>
    <definedName name="GJKGHJKGHK" localSheetId="6">[7]!absc</definedName>
    <definedName name="GJKGHJKGHK">[7]!absc</definedName>
    <definedName name="gjoeisjrt">[17]Validaciones!#REF!</definedName>
    <definedName name="gjufy">[17]Validaciones!#REF!</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hidden="1">{"via1",#N/A,TRUE,"general";"via2",#N/A,TRUE,"general";"via3",#N/A,TRUE,"general"}</definedName>
    <definedName name="gl" localSheetId="8">#REF!</definedName>
    <definedName name="gl" localSheetId="9">#REF!</definedName>
    <definedName name="gl" localSheetId="10">#REF!</definedName>
    <definedName name="gl" localSheetId="11">#REF!</definedName>
    <definedName name="gl" localSheetId="12">#REF!</definedName>
    <definedName name="gl" localSheetId="13">#REF!</definedName>
    <definedName name="gl" localSheetId="14">#REF!</definedName>
    <definedName name="gl" localSheetId="15">#REF!</definedName>
    <definedName name="gl" localSheetId="16">#REF!</definedName>
    <definedName name="gl" localSheetId="17">#REF!</definedName>
    <definedName name="gl" localSheetId="18">#REF!</definedName>
    <definedName name="gl" localSheetId="19">#REF!</definedName>
    <definedName name="gl" localSheetId="20">#REF!</definedName>
    <definedName name="gl" localSheetId="21">#REF!</definedName>
    <definedName name="gl" localSheetId="22">#REF!</definedName>
    <definedName name="gl" localSheetId="23">#REF!</definedName>
    <definedName name="gl">#REF!</definedName>
    <definedName name="Global" localSheetId="8">#REF!</definedName>
    <definedName name="Global" localSheetId="9">#REF!</definedName>
    <definedName name="Global" localSheetId="10">#REF!</definedName>
    <definedName name="Global" localSheetId="11">#REF!</definedName>
    <definedName name="Global" localSheetId="12">#REF!</definedName>
    <definedName name="Global" localSheetId="13">#REF!</definedName>
    <definedName name="Global" localSheetId="14">#REF!</definedName>
    <definedName name="Global" localSheetId="15">#REF!</definedName>
    <definedName name="Global" localSheetId="16">#REF!</definedName>
    <definedName name="Global" localSheetId="17">#REF!</definedName>
    <definedName name="Global" localSheetId="18">#REF!</definedName>
    <definedName name="Global" localSheetId="19">#REF!</definedName>
    <definedName name="Global" localSheetId="20">#REF!</definedName>
    <definedName name="Global" localSheetId="21">#REF!</definedName>
    <definedName name="Global" localSheetId="22">#REF!</definedName>
    <definedName name="Global" localSheetId="23">#REF!</definedName>
    <definedName name="Global">#REF!</definedName>
    <definedName name="gmt" localSheetId="8">#REF!</definedName>
    <definedName name="gmt" localSheetId="9">#REF!</definedName>
    <definedName name="gmt" localSheetId="10">#REF!</definedName>
    <definedName name="gmt" localSheetId="11">#REF!</definedName>
    <definedName name="gmt" localSheetId="12">#REF!</definedName>
    <definedName name="gmt" localSheetId="13">#REF!</definedName>
    <definedName name="gmt" localSheetId="14">#REF!</definedName>
    <definedName name="gmt" localSheetId="15">#REF!</definedName>
    <definedName name="gmt" localSheetId="16">#REF!</definedName>
    <definedName name="gmt" localSheetId="17">#REF!</definedName>
    <definedName name="gmt" localSheetId="18">#REF!</definedName>
    <definedName name="gmt" localSheetId="19">#REF!</definedName>
    <definedName name="gmt" localSheetId="20">#REF!</definedName>
    <definedName name="gmt" localSheetId="21">#REF!</definedName>
    <definedName name="gmt" localSheetId="22">#REF!</definedName>
    <definedName name="gmt" localSheetId="23">#REF!</definedName>
    <definedName name="gmt">#REF!</definedName>
    <definedName name="gn" localSheetId="8">#REF!</definedName>
    <definedName name="gn" localSheetId="9">#REF!</definedName>
    <definedName name="gn" localSheetId="10">#REF!</definedName>
    <definedName name="gn" localSheetId="11">#REF!</definedName>
    <definedName name="gn" localSheetId="12">#REF!</definedName>
    <definedName name="gn" localSheetId="13">#REF!</definedName>
    <definedName name="gn" localSheetId="14">#REF!</definedName>
    <definedName name="gn" localSheetId="15">#REF!</definedName>
    <definedName name="gn" localSheetId="16">#REF!</definedName>
    <definedName name="gn" localSheetId="17">#REF!</definedName>
    <definedName name="gn" localSheetId="18">#REF!</definedName>
    <definedName name="gn" localSheetId="19">#REF!</definedName>
    <definedName name="gn" localSheetId="20">#REF!</definedName>
    <definedName name="gn" localSheetId="21">#REF!</definedName>
    <definedName name="gn" localSheetId="22">#REF!</definedName>
    <definedName name="gn" localSheetId="23">#REF!</definedName>
    <definedName name="gn">#REF!</definedName>
    <definedName name="gnghmny">[17]Validaciones!#REF!</definedName>
    <definedName name="gnm" localSheetId="8">#REF!</definedName>
    <definedName name="gnm" localSheetId="9">#REF!</definedName>
    <definedName name="gnm" localSheetId="10">#REF!</definedName>
    <definedName name="gnm" localSheetId="11">#REF!</definedName>
    <definedName name="gnm" localSheetId="12">#REF!</definedName>
    <definedName name="gnm" localSheetId="13">#REF!</definedName>
    <definedName name="gnm" localSheetId="14">#REF!</definedName>
    <definedName name="gnm" localSheetId="15">#REF!</definedName>
    <definedName name="gnm" localSheetId="16">#REF!</definedName>
    <definedName name="gnm" localSheetId="17">#REF!</definedName>
    <definedName name="gnm" localSheetId="18">#REF!</definedName>
    <definedName name="gnm" localSheetId="19">#REF!</definedName>
    <definedName name="gnm" localSheetId="20">#REF!</definedName>
    <definedName name="gnm" localSheetId="21">#REF!</definedName>
    <definedName name="gnm" localSheetId="22">#REF!</definedName>
    <definedName name="gnm" localSheetId="23">#REF!</definedName>
    <definedName name="gnm">#REF!</definedName>
    <definedName name="gntmntm">[17]Validaciones!#REF!</definedName>
    <definedName name="gnymnt">[17]Validaciones!#REF!</definedName>
    <definedName name="gñ" localSheetId="8">#REF!</definedName>
    <definedName name="gñ" localSheetId="9">#REF!</definedName>
    <definedName name="gñ" localSheetId="10">#REF!</definedName>
    <definedName name="gñ" localSheetId="11">#REF!</definedName>
    <definedName name="gñ" localSheetId="12">#REF!</definedName>
    <definedName name="gñ" localSheetId="13">#REF!</definedName>
    <definedName name="gñ" localSheetId="14">#REF!</definedName>
    <definedName name="gñ" localSheetId="15">#REF!</definedName>
    <definedName name="gñ" localSheetId="16">#REF!</definedName>
    <definedName name="gñ" localSheetId="17">#REF!</definedName>
    <definedName name="gñ" localSheetId="18">#REF!</definedName>
    <definedName name="gñ" localSheetId="19">#REF!</definedName>
    <definedName name="gñ" localSheetId="20">#REF!</definedName>
    <definedName name="gñ" localSheetId="21">#REF!</definedName>
    <definedName name="gñ" localSheetId="22">#REF!</definedName>
    <definedName name="gñ" localSheetId="23">#REF!</definedName>
    <definedName name="gñ">#REF!</definedName>
    <definedName name="gp" localSheetId="8">#REF!</definedName>
    <definedName name="gp" localSheetId="9">#REF!</definedName>
    <definedName name="gp" localSheetId="10">#REF!</definedName>
    <definedName name="gp" localSheetId="11">#REF!</definedName>
    <definedName name="gp" localSheetId="12">#REF!</definedName>
    <definedName name="gp" localSheetId="13">#REF!</definedName>
    <definedName name="gp" localSheetId="14">#REF!</definedName>
    <definedName name="gp" localSheetId="15">#REF!</definedName>
    <definedName name="gp" localSheetId="16">#REF!</definedName>
    <definedName name="gp" localSheetId="17">#REF!</definedName>
    <definedName name="gp" localSheetId="18">#REF!</definedName>
    <definedName name="gp" localSheetId="19">#REF!</definedName>
    <definedName name="gp" localSheetId="20">#REF!</definedName>
    <definedName name="gp" localSheetId="21">#REF!</definedName>
    <definedName name="gp" localSheetId="22">#REF!</definedName>
    <definedName name="gp" localSheetId="23">#REF!</definedName>
    <definedName name="gp">#REF!</definedName>
    <definedName name="_xlnm.Recorder" localSheetId="8">#REF!</definedName>
    <definedName name="_xlnm.Recorder" localSheetId="9">#REF!</definedName>
    <definedName name="_xlnm.Recorder" localSheetId="10">#REF!</definedName>
    <definedName name="_xlnm.Recorder" localSheetId="11">#REF!</definedName>
    <definedName name="_xlnm.Recorder" localSheetId="12">#REF!</definedName>
    <definedName name="_xlnm.Recorder" localSheetId="13">#REF!</definedName>
    <definedName name="_xlnm.Recorder" localSheetId="14">#REF!</definedName>
    <definedName name="_xlnm.Recorder" localSheetId="15">#REF!</definedName>
    <definedName name="_xlnm.Recorder" localSheetId="16">#REF!</definedName>
    <definedName name="_xlnm.Recorder" localSheetId="17">#REF!</definedName>
    <definedName name="_xlnm.Recorder" localSheetId="18">#REF!</definedName>
    <definedName name="_xlnm.Recorder" localSheetId="19">#REF!</definedName>
    <definedName name="_xlnm.Recorder" localSheetId="20">#REF!</definedName>
    <definedName name="_xlnm.Recorder" localSheetId="21">#REF!</definedName>
    <definedName name="_xlnm.Recorder" localSheetId="22">#REF!</definedName>
    <definedName name="_xlnm.Recorder" localSheetId="23">#REF!</definedName>
    <definedName name="_xlnm.Recorder">#REF!</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hidden="1">{"via1",#N/A,TRUE,"general";"via2",#N/A,TRUE,"general";"via3",#N/A,TRUE,"general"}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hidden="1">{"TAB1",#N/A,TRUE,"GENERAL";"TAB2",#N/A,TRUE,"GENERAL";"TAB3",#N/A,TRUE,"GENERAL";"TAB4",#N/A,TRUE,"GENERAL";"TAB5",#N/A,TRUE,"GENERAL"}</definedName>
    <definedName name="GRAFIL" localSheetId="8">#REF!</definedName>
    <definedName name="GRAFIL" localSheetId="9">#REF!</definedName>
    <definedName name="GRAFIL" localSheetId="10">#REF!</definedName>
    <definedName name="GRAFIL" localSheetId="11">#REF!</definedName>
    <definedName name="GRAFIL" localSheetId="12">#REF!</definedName>
    <definedName name="GRAFIL" localSheetId="13">#REF!</definedName>
    <definedName name="GRAFIL" localSheetId="14">#REF!</definedName>
    <definedName name="GRAFIL" localSheetId="15">#REF!</definedName>
    <definedName name="GRAFIL" localSheetId="16">#REF!</definedName>
    <definedName name="GRAFIL" localSheetId="17">#REF!</definedName>
    <definedName name="GRAFIL" localSheetId="18">#REF!</definedName>
    <definedName name="GRAFIL" localSheetId="19">#REF!</definedName>
    <definedName name="GRAFIL" localSheetId="20">#REF!</definedName>
    <definedName name="GRAFIL" localSheetId="21">#REF!</definedName>
    <definedName name="GRAFIL" localSheetId="22">#REF!</definedName>
    <definedName name="GRAFIL" localSheetId="23">#REF!</definedName>
    <definedName name="GRAFIL">#REF!</definedName>
    <definedName name="GRANADA">#REF!</definedName>
    <definedName name="gravilla">190000</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hidden="1">{"TAB1",#N/A,TRUE,"GENERAL";"TAB2",#N/A,TRUE,"GENERAL";"TAB3",#N/A,TRUE,"GENERAL";"TAB4",#N/A,TRUE,"GENERAL";"TAB5",#N/A,TRUE,"GENERAL"}</definedName>
    <definedName name="grfgg34">[17]Validaciones!#REF!</definedName>
    <definedName name="grgbrgb">[17]Validaciones!#REF!</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hidden="1">{"via1",#N/A,TRUE,"general";"via2",#N/A,TRUE,"general";"via3",#N/A,TRUE,"general"}</definedName>
    <definedName name="grghrt">[17]Validaciones!#REF!</definedName>
    <definedName name="grhrth">[17]Validaciones!#REF!</definedName>
    <definedName name="grl" localSheetId="8">#REF!</definedName>
    <definedName name="grl" localSheetId="9">#REF!</definedName>
    <definedName name="grl" localSheetId="10">#REF!</definedName>
    <definedName name="grl" localSheetId="11">#REF!</definedName>
    <definedName name="grl" localSheetId="12">#REF!</definedName>
    <definedName name="grl" localSheetId="13">#REF!</definedName>
    <definedName name="grl" localSheetId="14">#REF!</definedName>
    <definedName name="grl" localSheetId="15">#REF!</definedName>
    <definedName name="grl" localSheetId="16">#REF!</definedName>
    <definedName name="grl" localSheetId="17">#REF!</definedName>
    <definedName name="grl" localSheetId="18">#REF!</definedName>
    <definedName name="grl" localSheetId="19">#REF!</definedName>
    <definedName name="grl" localSheetId="20">#REF!</definedName>
    <definedName name="grl" localSheetId="21">#REF!</definedName>
    <definedName name="grl" localSheetId="22">#REF!</definedName>
    <definedName name="grl" localSheetId="23">#REF!</definedName>
    <definedName name="grl">#REF!</definedName>
    <definedName name="grpbr">[17]Validaciones!#REF!</definedName>
    <definedName name="grtger">[17]Validaciones!#REF!</definedName>
    <definedName name="grtgresr">[17]Validaciones!#REF!</definedName>
    <definedName name="GRTV" localSheetId="8">[26]!absc</definedName>
    <definedName name="GRTV" localSheetId="10">[26]!absc</definedName>
    <definedName name="GRTV" localSheetId="11">[26]!absc</definedName>
    <definedName name="GRTV" localSheetId="12">[26]!absc</definedName>
    <definedName name="GRTV" localSheetId="13">[26]!absc</definedName>
    <definedName name="GRTV" localSheetId="14">[26]!absc</definedName>
    <definedName name="GRTV" localSheetId="15">[26]!absc</definedName>
    <definedName name="GRTV" localSheetId="16">[26]!absc</definedName>
    <definedName name="GRTV" localSheetId="17">[26]!absc</definedName>
    <definedName name="GRTV" localSheetId="18">[26]!absc</definedName>
    <definedName name="GRTV" localSheetId="19">[26]!absc</definedName>
    <definedName name="GRTV" localSheetId="20">[26]!absc</definedName>
    <definedName name="GRTV" localSheetId="21">[26]!absc</definedName>
    <definedName name="GRTV" localSheetId="22">[26]!absc</definedName>
    <definedName name="GRTV" localSheetId="23">[26]!absc</definedName>
    <definedName name="GRTV" localSheetId="7">[26]!absc</definedName>
    <definedName name="GRTV" localSheetId="4">[26]!absc</definedName>
    <definedName name="GRTV" localSheetId="6">[26]!absc</definedName>
    <definedName name="GRTV">[26]!absc</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hidden="1">{"TAB1",#N/A,TRUE,"GENERAL";"TAB2",#N/A,TRUE,"GENERAL";"TAB3",#N/A,TRUE,"GENERAL";"TAB4",#N/A,TRUE,"GENERAL";"TAB5",#N/A,TRUE,"GENERAL"}</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#REF!</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hidden="1">{"TAB1",#N/A,TRUE,"GENERAL";"TAB2",#N/A,TRUE,"GENERAL";"TAB3",#N/A,TRUE,"GENERAL";"TAB4",#N/A,TRUE,"GENERAL";"TAB5",#N/A,TRUE,"GENERAL"}</definedName>
    <definedName name="gsdgr">[17]Validaciones!#REF!</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hidden="1">{"via1",#N/A,TRUE,"general";"via2",#N/A,TRUE,"general";"via3",#N/A,TRUE,"general"}</definedName>
    <definedName name="GSG">[17]Validaciones!#REF!</definedName>
    <definedName name="gsrgar">[17]Validaciones!#REF!</definedName>
    <definedName name="GT" localSheetId="8">IF([41]!LG=9,[41]!FES,"")</definedName>
    <definedName name="GT" localSheetId="10">IF([41]!LG=9,[41]!FES,"")</definedName>
    <definedName name="GT" localSheetId="11">IF([41]!LG=9,[41]!FES,"")</definedName>
    <definedName name="GT" localSheetId="12">IF([41]!LG=9,[41]!FES,"")</definedName>
    <definedName name="GT" localSheetId="13">IF([41]!LG=9,[41]!FES,"")</definedName>
    <definedName name="GT" localSheetId="14">IF([41]!LG=9,[41]!FES,"")</definedName>
    <definedName name="GT" localSheetId="15">IF([41]!LG=9,[41]!FES,"")</definedName>
    <definedName name="GT" localSheetId="16">IF([41]!LG=9,[41]!FES,"")</definedName>
    <definedName name="GT" localSheetId="17">IF([41]!LG=9,[41]!FES,"")</definedName>
    <definedName name="GT" localSheetId="18">IF([41]!LG=9,[41]!FES,"")</definedName>
    <definedName name="GT" localSheetId="19">IF([41]!LG=9,[41]!FES,"")</definedName>
    <definedName name="GT" localSheetId="20">IF([41]!LG=9,[41]!FES,"")</definedName>
    <definedName name="GT" localSheetId="21">IF([41]!LG=9,[41]!FES,"")</definedName>
    <definedName name="GT" localSheetId="22">IF([41]!LG=9,[41]!FES,"")</definedName>
    <definedName name="GT" localSheetId="23">IF([41]!LG=9,[41]!FES,"")</definedName>
    <definedName name="GT" localSheetId="7">IF([41]!LG=9,[41]!FES,"")</definedName>
    <definedName name="GT" localSheetId="4">IF([41]!LG=9,[41]!FES,"")</definedName>
    <definedName name="GT" localSheetId="6">IF([41]!LG=9,[41]!FES,"")</definedName>
    <definedName name="GT">IF([41]!LG=9,[41]!FES,"")</definedName>
    <definedName name="gtdeee">[17]Validaciones!#REF!</definedName>
    <definedName name="gte" localSheetId="8">#REF!</definedName>
    <definedName name="gte" localSheetId="9">#REF!</definedName>
    <definedName name="gte" localSheetId="10">#REF!</definedName>
    <definedName name="gte" localSheetId="11">#REF!</definedName>
    <definedName name="gte" localSheetId="12">#REF!</definedName>
    <definedName name="gte" localSheetId="13">#REF!</definedName>
    <definedName name="gte" localSheetId="14">#REF!</definedName>
    <definedName name="gte" localSheetId="15">#REF!</definedName>
    <definedName name="gte" localSheetId="16">#REF!</definedName>
    <definedName name="gte" localSheetId="17">#REF!</definedName>
    <definedName name="gte" localSheetId="18">#REF!</definedName>
    <definedName name="gte" localSheetId="19">#REF!</definedName>
    <definedName name="gte" localSheetId="20">#REF!</definedName>
    <definedName name="gte" localSheetId="21">#REF!</definedName>
    <definedName name="gte" localSheetId="22">#REF!</definedName>
    <definedName name="gte" localSheetId="23">#REF!</definedName>
    <definedName name="gte">#REF!</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hidden="1">{"via1",#N/A,TRUE,"general";"via2",#N/A,TRUE,"general";"via3",#N/A,TRUE,"general"}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hidden="1">{"TAB1",#N/A,TRUE,"GENERAL";"TAB2",#N/A,TRUE,"GENERAL";"TAB3",#N/A,TRUE,"GENERAL";"TAB4",#N/A,TRUE,"GENERAL";"TAB5",#N/A,TRUE,"GENERAL"}</definedName>
    <definedName name="GTI" localSheetId="8">#REF!</definedName>
    <definedName name="GTI" localSheetId="9">#REF!</definedName>
    <definedName name="GTI" localSheetId="10">#REF!</definedName>
    <definedName name="GTI" localSheetId="11">#REF!</definedName>
    <definedName name="GTI" localSheetId="12">#REF!</definedName>
    <definedName name="GTI" localSheetId="13">#REF!</definedName>
    <definedName name="GTI" localSheetId="14">#REF!</definedName>
    <definedName name="GTI" localSheetId="15">#REF!</definedName>
    <definedName name="GTI" localSheetId="16">#REF!</definedName>
    <definedName name="GTI" localSheetId="17">#REF!</definedName>
    <definedName name="GTI" localSheetId="18">#REF!</definedName>
    <definedName name="GTI" localSheetId="19">#REF!</definedName>
    <definedName name="GTI" localSheetId="20">#REF!</definedName>
    <definedName name="GTI" localSheetId="21">#REF!</definedName>
    <definedName name="GTI" localSheetId="22">#REF!</definedName>
    <definedName name="GTI" localSheetId="23">#REF!</definedName>
    <definedName name="GTI">#REF!</definedName>
    <definedName name="gxcfdfsg" localSheetId="8">[14]!absc</definedName>
    <definedName name="gxcfdfsg" localSheetId="10">[14]!absc</definedName>
    <definedName name="gxcfdfsg" localSheetId="11">[14]!absc</definedName>
    <definedName name="gxcfdfsg" localSheetId="12">[14]!absc</definedName>
    <definedName name="gxcfdfsg" localSheetId="13">[14]!absc</definedName>
    <definedName name="gxcfdfsg" localSheetId="14">[14]!absc</definedName>
    <definedName name="gxcfdfsg" localSheetId="15">[14]!absc</definedName>
    <definedName name="gxcfdfsg" localSheetId="16">[14]!absc</definedName>
    <definedName name="gxcfdfsg" localSheetId="17">[14]!absc</definedName>
    <definedName name="gxcfdfsg" localSheetId="18">[14]!absc</definedName>
    <definedName name="gxcfdfsg" localSheetId="19">[14]!absc</definedName>
    <definedName name="gxcfdfsg" localSheetId="20">[14]!absc</definedName>
    <definedName name="gxcfdfsg" localSheetId="21">[14]!absc</definedName>
    <definedName name="gxcfdfsg" localSheetId="22">[14]!absc</definedName>
    <definedName name="gxcfdfsg" localSheetId="23">[14]!absc</definedName>
    <definedName name="gxcfdfsg" localSheetId="7">[14]!absc</definedName>
    <definedName name="gxcfdfsg" localSheetId="4">[14]!absc</definedName>
    <definedName name="gxcfdfsg" localSheetId="6">[14]!absc</definedName>
    <definedName name="gxcfdfsg">[14]!absc</definedName>
    <definedName name="gy" localSheetId="8">#REF!</definedName>
    <definedName name="gy" localSheetId="9">#REF!</definedName>
    <definedName name="gy" localSheetId="10">#REF!</definedName>
    <definedName name="gy" localSheetId="11">#REF!</definedName>
    <definedName name="gy" localSheetId="12">#REF!</definedName>
    <definedName name="gy" localSheetId="13">#REF!</definedName>
    <definedName name="gy" localSheetId="14">#REF!</definedName>
    <definedName name="gy" localSheetId="15">#REF!</definedName>
    <definedName name="gy" localSheetId="16">#REF!</definedName>
    <definedName name="gy" localSheetId="17">#REF!</definedName>
    <definedName name="gy" localSheetId="18">#REF!</definedName>
    <definedName name="gy" localSheetId="19">#REF!</definedName>
    <definedName name="gy" localSheetId="20">#REF!</definedName>
    <definedName name="gy" localSheetId="21">#REF!</definedName>
    <definedName name="gy" localSheetId="22">#REF!</definedName>
    <definedName name="gy" localSheetId="23">#REF!</definedName>
    <definedName name="gy">#REF!</definedName>
    <definedName name="GZSDFG">[17]Validaciones!#REF!</definedName>
    <definedName name="h">#REF!</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hidden="1">{"via1",#N/A,TRUE,"general";"via2",#N/A,TRUE,"general";"via3",#N/A,TRUE,"general"}</definedName>
    <definedName name="ha" localSheetId="8">#REF!</definedName>
    <definedName name="ha" localSheetId="9">#REF!</definedName>
    <definedName name="ha" localSheetId="10">#REF!</definedName>
    <definedName name="ha" localSheetId="11">#REF!</definedName>
    <definedName name="ha" localSheetId="12">#REF!</definedName>
    <definedName name="ha" localSheetId="13">#REF!</definedName>
    <definedName name="ha" localSheetId="14">#REF!</definedName>
    <definedName name="ha" localSheetId="15">#REF!</definedName>
    <definedName name="ha" localSheetId="16">#REF!</definedName>
    <definedName name="ha" localSheetId="17">#REF!</definedName>
    <definedName name="ha" localSheetId="18">#REF!</definedName>
    <definedName name="ha" localSheetId="19">#REF!</definedName>
    <definedName name="ha" localSheetId="20">#REF!</definedName>
    <definedName name="ha" localSheetId="21">#REF!</definedName>
    <definedName name="ha" localSheetId="22">#REF!</definedName>
    <definedName name="ha" localSheetId="23">#REF!</definedName>
    <definedName name="ha">#REF!</definedName>
    <definedName name="HARVEST" hidden="1">#REF!</definedName>
    <definedName name="HAVERMMON" localSheetId="8">[27]!absc</definedName>
    <definedName name="HAVERMMON" localSheetId="10">[27]!absc</definedName>
    <definedName name="HAVERMMON" localSheetId="11">[27]!absc</definedName>
    <definedName name="HAVERMMON" localSheetId="12">[27]!absc</definedName>
    <definedName name="HAVERMMON" localSheetId="13">[27]!absc</definedName>
    <definedName name="HAVERMMON" localSheetId="14">[27]!absc</definedName>
    <definedName name="HAVERMMON" localSheetId="15">[27]!absc</definedName>
    <definedName name="HAVERMMON" localSheetId="16">[27]!absc</definedName>
    <definedName name="HAVERMMON" localSheetId="17">[27]!absc</definedName>
    <definedName name="HAVERMMON" localSheetId="18">[27]!absc</definedName>
    <definedName name="HAVERMMON" localSheetId="19">[27]!absc</definedName>
    <definedName name="HAVERMMON" localSheetId="20">[27]!absc</definedName>
    <definedName name="HAVERMMON" localSheetId="21">[27]!absc</definedName>
    <definedName name="HAVERMMON" localSheetId="22">[27]!absc</definedName>
    <definedName name="HAVERMMON" localSheetId="23">[27]!absc</definedName>
    <definedName name="HAVERMMON" localSheetId="7">[27]!absc</definedName>
    <definedName name="HAVERMMON" localSheetId="4">[27]!absc</definedName>
    <definedName name="HAVERMMON" localSheetId="6">[27]!absc</definedName>
    <definedName name="HAVERMMON">[27]!absc</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hidden="1">{"TAB1",#N/A,TRUE,"GENERAL";"TAB2",#N/A,TRUE,"GENERAL";"TAB3",#N/A,TRUE,"GENERAL";"TAB4",#N/A,TRUE,"GENERAL";"TAB5",#N/A,TRUE,"GENERAL"}</definedName>
    <definedName name="HBJ" localSheetId="8">[23]!absc</definedName>
    <definedName name="HBJ" localSheetId="10">[23]!absc</definedName>
    <definedName name="HBJ" localSheetId="11">[23]!absc</definedName>
    <definedName name="HBJ" localSheetId="12">[23]!absc</definedName>
    <definedName name="HBJ" localSheetId="13">[23]!absc</definedName>
    <definedName name="HBJ" localSheetId="14">[23]!absc</definedName>
    <definedName name="HBJ" localSheetId="15">[23]!absc</definedName>
    <definedName name="HBJ" localSheetId="16">[23]!absc</definedName>
    <definedName name="HBJ" localSheetId="17">[23]!absc</definedName>
    <definedName name="HBJ" localSheetId="18">[23]!absc</definedName>
    <definedName name="HBJ" localSheetId="19">[23]!absc</definedName>
    <definedName name="HBJ" localSheetId="20">[23]!absc</definedName>
    <definedName name="HBJ" localSheetId="21">[23]!absc</definedName>
    <definedName name="HBJ" localSheetId="22">[23]!absc</definedName>
    <definedName name="HBJ" localSheetId="23">[23]!absc</definedName>
    <definedName name="HBJ" localSheetId="7">[23]!absc</definedName>
    <definedName name="HBJ" localSheetId="4">[23]!absc</definedName>
    <definedName name="HBJ" localSheetId="6">[23]!absc</definedName>
    <definedName name="HBJ">[23]!absc</definedName>
    <definedName name="hcfgnctf">[17]Validaciones!#REF!</definedName>
    <definedName name="hdertged">[17]Validaciones!#REF!</definedName>
    <definedName name="hdf">[17]Validaciones!#REF!</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hidden="1">{"via1",#N/A,TRUE,"general";"via2",#N/A,TRUE,"general";"via3",#N/A,TRUE,"general"}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hidden="1">{"TAB1",#N/A,TRUE,"GENERAL";"TAB2",#N/A,TRUE,"GENERAL";"TAB3",#N/A,TRUE,"GENERAL";"TAB4",#N/A,TRUE,"GENERAL";"TAB5",#N/A,TRUE,"GENERAL"}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hidden="1">{"via1",#N/A,TRUE,"general";"via2",#N/A,TRUE,"general";"via3",#N/A,TRUE,"general"}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hidden="1">{"TAB1",#N/A,TRUE,"GENERAL";"TAB2",#N/A,TRUE,"GENERAL";"TAB3",#N/A,TRUE,"GENERAL";"TAB4",#N/A,TRUE,"GENERAL";"TAB5",#N/A,TRUE,"GENERAL"}</definedName>
    <definedName name="hdhfgs">[17]Validaciones!#REF!</definedName>
    <definedName name="hdyhr">[17]Validaciones!#REF!</definedName>
    <definedName name="Header_Row" localSheetId="8">ROW(#REF!)</definedName>
    <definedName name="Header_Row" localSheetId="9">ROW(#REF!)</definedName>
    <definedName name="Header_Row" localSheetId="10">ROW(#REF!)</definedName>
    <definedName name="Header_Row" localSheetId="11">ROW(#REF!)</definedName>
    <definedName name="Header_Row" localSheetId="12">ROW(#REF!)</definedName>
    <definedName name="Header_Row" localSheetId="13">ROW(#REF!)</definedName>
    <definedName name="Header_Row" localSheetId="14">ROW(#REF!)</definedName>
    <definedName name="Header_Row" localSheetId="15">ROW(#REF!)</definedName>
    <definedName name="Header_Row" localSheetId="16">ROW(#REF!)</definedName>
    <definedName name="Header_Row" localSheetId="17">ROW(#REF!)</definedName>
    <definedName name="Header_Row" localSheetId="18">ROW(#REF!)</definedName>
    <definedName name="Header_Row" localSheetId="19">ROW(#REF!)</definedName>
    <definedName name="Header_Row" localSheetId="20">ROW(#REF!)</definedName>
    <definedName name="Header_Row" localSheetId="21">ROW(#REF!)</definedName>
    <definedName name="Header_Row" localSheetId="22">ROW(#REF!)</definedName>
    <definedName name="Header_Row" localSheetId="23">ROW(#REF!)</definedName>
    <definedName name="Header_Row">ROW(#REF!)</definedName>
    <definedName name="Herr" localSheetId="8">#REF!</definedName>
    <definedName name="Herr" localSheetId="9">#REF!</definedName>
    <definedName name="Herr" localSheetId="10">#REF!</definedName>
    <definedName name="Herr" localSheetId="11">#REF!</definedName>
    <definedName name="Herr" localSheetId="12">#REF!</definedName>
    <definedName name="Herr" localSheetId="13">#REF!</definedName>
    <definedName name="Herr" localSheetId="14">#REF!</definedName>
    <definedName name="Herr" localSheetId="15">#REF!</definedName>
    <definedName name="Herr" localSheetId="16">#REF!</definedName>
    <definedName name="Herr" localSheetId="17">#REF!</definedName>
    <definedName name="Herr" localSheetId="18">#REF!</definedName>
    <definedName name="Herr" localSheetId="19">#REF!</definedName>
    <definedName name="Herr" localSheetId="20">#REF!</definedName>
    <definedName name="Herr" localSheetId="21">#REF!</definedName>
    <definedName name="Herr" localSheetId="22">#REF!</definedName>
    <definedName name="Herr" localSheetId="23">#REF!</definedName>
    <definedName name="Herr">#REF!</definedName>
    <definedName name="Herra_CINCO" localSheetId="8">#REF!</definedName>
    <definedName name="Herra_CINCO" localSheetId="9">#REF!</definedName>
    <definedName name="Herra_CINCO" localSheetId="10">#REF!</definedName>
    <definedName name="Herra_CINCO" localSheetId="11">#REF!</definedName>
    <definedName name="Herra_CINCO" localSheetId="12">#REF!</definedName>
    <definedName name="Herra_CINCO" localSheetId="13">#REF!</definedName>
    <definedName name="Herra_CINCO" localSheetId="14">#REF!</definedName>
    <definedName name="Herra_CINCO" localSheetId="15">#REF!</definedName>
    <definedName name="Herra_CINCO" localSheetId="16">#REF!</definedName>
    <definedName name="Herra_CINCO" localSheetId="17">#REF!</definedName>
    <definedName name="Herra_CINCO" localSheetId="18">#REF!</definedName>
    <definedName name="Herra_CINCO" localSheetId="19">#REF!</definedName>
    <definedName name="Herra_CINCO" localSheetId="20">#REF!</definedName>
    <definedName name="Herra_CINCO" localSheetId="21">#REF!</definedName>
    <definedName name="Herra_CINCO" localSheetId="22">#REF!</definedName>
    <definedName name="Herra_CINCO" localSheetId="23">#REF!</definedName>
    <definedName name="Herra_CINCO">#REF!</definedName>
    <definedName name="Herra_CUATRO" localSheetId="8">#REF!</definedName>
    <definedName name="Herra_CUATRO" localSheetId="9">#REF!</definedName>
    <definedName name="Herra_CUATRO" localSheetId="10">#REF!</definedName>
    <definedName name="Herra_CUATRO" localSheetId="11">#REF!</definedName>
    <definedName name="Herra_CUATRO" localSheetId="12">#REF!</definedName>
    <definedName name="Herra_CUATRO" localSheetId="13">#REF!</definedName>
    <definedName name="Herra_CUATRO" localSheetId="14">#REF!</definedName>
    <definedName name="Herra_CUATRO" localSheetId="15">#REF!</definedName>
    <definedName name="Herra_CUATRO" localSheetId="16">#REF!</definedName>
    <definedName name="Herra_CUATRO" localSheetId="17">#REF!</definedName>
    <definedName name="Herra_CUATRO" localSheetId="18">#REF!</definedName>
    <definedName name="Herra_CUATRO" localSheetId="19">#REF!</definedName>
    <definedName name="Herra_CUATRO" localSheetId="20">#REF!</definedName>
    <definedName name="Herra_CUATRO" localSheetId="21">#REF!</definedName>
    <definedName name="Herra_CUATRO" localSheetId="22">#REF!</definedName>
    <definedName name="Herra_CUATRO" localSheetId="23">#REF!</definedName>
    <definedName name="Herra_CUATRO">#REF!</definedName>
    <definedName name="Herra_DOS" localSheetId="8">#REF!</definedName>
    <definedName name="Herra_DOS" localSheetId="9">#REF!</definedName>
    <definedName name="Herra_DOS" localSheetId="10">#REF!</definedName>
    <definedName name="Herra_DOS" localSheetId="11">#REF!</definedName>
    <definedName name="Herra_DOS" localSheetId="12">#REF!</definedName>
    <definedName name="Herra_DOS" localSheetId="13">#REF!</definedName>
    <definedName name="Herra_DOS" localSheetId="14">#REF!</definedName>
    <definedName name="Herra_DOS" localSheetId="15">#REF!</definedName>
    <definedName name="Herra_DOS" localSheetId="16">#REF!</definedName>
    <definedName name="Herra_DOS" localSheetId="17">#REF!</definedName>
    <definedName name="Herra_DOS" localSheetId="18">#REF!</definedName>
    <definedName name="Herra_DOS" localSheetId="19">#REF!</definedName>
    <definedName name="Herra_DOS" localSheetId="20">#REF!</definedName>
    <definedName name="Herra_DOS" localSheetId="21">#REF!</definedName>
    <definedName name="Herra_DOS" localSheetId="22">#REF!</definedName>
    <definedName name="Herra_DOS" localSheetId="23">#REF!</definedName>
    <definedName name="Herra_DOS">#REF!</definedName>
    <definedName name="Herra_SEIS" localSheetId="8">#REF!</definedName>
    <definedName name="Herra_SEIS" localSheetId="9">#REF!</definedName>
    <definedName name="Herra_SEIS" localSheetId="10">#REF!</definedName>
    <definedName name="Herra_SEIS" localSheetId="11">#REF!</definedName>
    <definedName name="Herra_SEIS" localSheetId="12">#REF!</definedName>
    <definedName name="Herra_SEIS" localSheetId="13">#REF!</definedName>
    <definedName name="Herra_SEIS" localSheetId="14">#REF!</definedName>
    <definedName name="Herra_SEIS" localSheetId="15">#REF!</definedName>
    <definedName name="Herra_SEIS" localSheetId="16">#REF!</definedName>
    <definedName name="Herra_SEIS" localSheetId="17">#REF!</definedName>
    <definedName name="Herra_SEIS" localSheetId="18">#REF!</definedName>
    <definedName name="Herra_SEIS" localSheetId="19">#REF!</definedName>
    <definedName name="Herra_SEIS" localSheetId="20">#REF!</definedName>
    <definedName name="Herra_SEIS" localSheetId="21">#REF!</definedName>
    <definedName name="Herra_SEIS" localSheetId="22">#REF!</definedName>
    <definedName name="Herra_SEIS" localSheetId="23">#REF!</definedName>
    <definedName name="Herra_SEIS">#REF!</definedName>
    <definedName name="Herra_SIETE" localSheetId="8">#REF!</definedName>
    <definedName name="Herra_SIETE" localSheetId="9">#REF!</definedName>
    <definedName name="Herra_SIETE" localSheetId="10">#REF!</definedName>
    <definedName name="Herra_SIETE" localSheetId="11">#REF!</definedName>
    <definedName name="Herra_SIETE" localSheetId="12">#REF!</definedName>
    <definedName name="Herra_SIETE" localSheetId="13">#REF!</definedName>
    <definedName name="Herra_SIETE" localSheetId="14">#REF!</definedName>
    <definedName name="Herra_SIETE" localSheetId="15">#REF!</definedName>
    <definedName name="Herra_SIETE" localSheetId="16">#REF!</definedName>
    <definedName name="Herra_SIETE" localSheetId="17">#REF!</definedName>
    <definedName name="Herra_SIETE" localSheetId="18">#REF!</definedName>
    <definedName name="Herra_SIETE" localSheetId="19">#REF!</definedName>
    <definedName name="Herra_SIETE" localSheetId="20">#REF!</definedName>
    <definedName name="Herra_SIETE" localSheetId="21">#REF!</definedName>
    <definedName name="Herra_SIETE" localSheetId="22">#REF!</definedName>
    <definedName name="Herra_SIETE" localSheetId="23">#REF!</definedName>
    <definedName name="Herra_SIETE">#REF!</definedName>
    <definedName name="Herra_TRES" localSheetId="8">#REF!</definedName>
    <definedName name="Herra_TRES" localSheetId="9">#REF!</definedName>
    <definedName name="Herra_TRES" localSheetId="10">#REF!</definedName>
    <definedName name="Herra_TRES" localSheetId="11">#REF!</definedName>
    <definedName name="Herra_TRES" localSheetId="12">#REF!</definedName>
    <definedName name="Herra_TRES" localSheetId="13">#REF!</definedName>
    <definedName name="Herra_TRES" localSheetId="14">#REF!</definedName>
    <definedName name="Herra_TRES" localSheetId="15">#REF!</definedName>
    <definedName name="Herra_TRES" localSheetId="16">#REF!</definedName>
    <definedName name="Herra_TRES" localSheetId="17">#REF!</definedName>
    <definedName name="Herra_TRES" localSheetId="18">#REF!</definedName>
    <definedName name="Herra_TRES" localSheetId="19">#REF!</definedName>
    <definedName name="Herra_TRES" localSheetId="20">#REF!</definedName>
    <definedName name="Herra_TRES" localSheetId="21">#REF!</definedName>
    <definedName name="Herra_TRES" localSheetId="22">#REF!</definedName>
    <definedName name="Herra_TRES" localSheetId="23">#REF!</definedName>
    <definedName name="Herra_TRES">#REF!</definedName>
    <definedName name="Herra_UNO" localSheetId="8">#REF!</definedName>
    <definedName name="Herra_UNO" localSheetId="9">#REF!</definedName>
    <definedName name="Herra_UNO" localSheetId="10">#REF!</definedName>
    <definedName name="Herra_UNO" localSheetId="11">#REF!</definedName>
    <definedName name="Herra_UNO" localSheetId="12">#REF!</definedName>
    <definedName name="Herra_UNO" localSheetId="13">#REF!</definedName>
    <definedName name="Herra_UNO" localSheetId="14">#REF!</definedName>
    <definedName name="Herra_UNO" localSheetId="15">#REF!</definedName>
    <definedName name="Herra_UNO" localSheetId="16">#REF!</definedName>
    <definedName name="Herra_UNO" localSheetId="17">#REF!</definedName>
    <definedName name="Herra_UNO" localSheetId="18">#REF!</definedName>
    <definedName name="Herra_UNO" localSheetId="19">#REF!</definedName>
    <definedName name="Herra_UNO" localSheetId="20">#REF!</definedName>
    <definedName name="Herra_UNO" localSheetId="21">#REF!</definedName>
    <definedName name="Herra_UNO" localSheetId="22">#REF!</definedName>
    <definedName name="Herra_UNO" localSheetId="23">#REF!</definedName>
    <definedName name="Herra_UNO">#REF!</definedName>
    <definedName name="hfgfggfgfhg">#REF!</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hidden="1">{"via1",#N/A,TRUE,"general";"via2",#N/A,TRUE,"general";"via3",#N/A,TRUE,"general"}</definedName>
    <definedName name="HFGJFG" localSheetId="8">[26]!absc</definedName>
    <definedName name="HFGJFG" localSheetId="10">[26]!absc</definedName>
    <definedName name="HFGJFG" localSheetId="11">[26]!absc</definedName>
    <definedName name="HFGJFG" localSheetId="12">[26]!absc</definedName>
    <definedName name="HFGJFG" localSheetId="13">[26]!absc</definedName>
    <definedName name="HFGJFG" localSheetId="14">[26]!absc</definedName>
    <definedName name="HFGJFG" localSheetId="15">[26]!absc</definedName>
    <definedName name="HFGJFG" localSheetId="16">[26]!absc</definedName>
    <definedName name="HFGJFG" localSheetId="17">[26]!absc</definedName>
    <definedName name="HFGJFG" localSheetId="18">[26]!absc</definedName>
    <definedName name="HFGJFG" localSheetId="19">[26]!absc</definedName>
    <definedName name="HFGJFG" localSheetId="20">[26]!absc</definedName>
    <definedName name="HFGJFG" localSheetId="21">[26]!absc</definedName>
    <definedName name="HFGJFG" localSheetId="22">[26]!absc</definedName>
    <definedName name="HFGJFG" localSheetId="23">[26]!absc</definedName>
    <definedName name="HFGJFG" localSheetId="7">[26]!absc</definedName>
    <definedName name="HFGJFG" localSheetId="4">[26]!absc</definedName>
    <definedName name="HFGJFG" localSheetId="6">[26]!absc</definedName>
    <definedName name="HFGJFG">[26]!absc</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hidden="1">{"TAB1",#N/A,TRUE,"GENERAL";"TAB2",#N/A,TRUE,"GENERAL";"TAB3",#N/A,TRUE,"GENERAL";"TAB4",#N/A,TRUE,"GENERAL";"TAB5",#N/A,TRUE,"GENERAL"}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hidden="1">{"via1",#N/A,TRUE,"general";"via2",#N/A,TRUE,"general";"via3",#N/A,TRUE,"general"}</definedName>
    <definedName name="hftuy">[17]Validaciones!#REF!</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hidden="1">{"via1",#N/A,TRUE,"general";"via2",#N/A,TRUE,"general";"via3",#N/A,TRUE,"general"}</definedName>
    <definedName name="HGFDF2" localSheetId="8">[14]!absc</definedName>
    <definedName name="HGFDF2" localSheetId="10">[14]!absc</definedName>
    <definedName name="HGFDF2" localSheetId="11">[14]!absc</definedName>
    <definedName name="HGFDF2" localSheetId="12">[14]!absc</definedName>
    <definedName name="HGFDF2" localSheetId="13">[14]!absc</definedName>
    <definedName name="HGFDF2" localSheetId="14">[14]!absc</definedName>
    <definedName name="HGFDF2" localSheetId="15">[14]!absc</definedName>
    <definedName name="HGFDF2" localSheetId="16">[14]!absc</definedName>
    <definedName name="HGFDF2" localSheetId="17">[14]!absc</definedName>
    <definedName name="HGFDF2" localSheetId="18">[14]!absc</definedName>
    <definedName name="HGFDF2" localSheetId="19">[14]!absc</definedName>
    <definedName name="HGFDF2" localSheetId="20">[14]!absc</definedName>
    <definedName name="HGFDF2" localSheetId="21">[14]!absc</definedName>
    <definedName name="HGFDF2" localSheetId="22">[14]!absc</definedName>
    <definedName name="HGFDF2" localSheetId="23">[14]!absc</definedName>
    <definedName name="HGFDF2" localSheetId="7">[14]!absc</definedName>
    <definedName name="HGFDF2" localSheetId="4">[14]!absc</definedName>
    <definedName name="HGFDF2" localSheetId="6">[14]!absc</definedName>
    <definedName name="HGFDF2">[14]!absc</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hidden="1">{"via1",#N/A,TRUE,"general";"via2",#N/A,TRUE,"general";"via3",#N/A,TRUE,"general"}</definedName>
    <definedName name="hggkjok" localSheetId="8">#REF!</definedName>
    <definedName name="hggkjok" localSheetId="9">#REF!</definedName>
    <definedName name="hggkjok" localSheetId="10">#REF!</definedName>
    <definedName name="hggkjok" localSheetId="11">#REF!</definedName>
    <definedName name="hggkjok" localSheetId="12">#REF!</definedName>
    <definedName name="hggkjok" localSheetId="13">#REF!</definedName>
    <definedName name="hggkjok" localSheetId="14">#REF!</definedName>
    <definedName name="hggkjok" localSheetId="15">#REF!</definedName>
    <definedName name="hggkjok" localSheetId="16">#REF!</definedName>
    <definedName name="hggkjok" localSheetId="17">#REF!</definedName>
    <definedName name="hggkjok" localSheetId="18">#REF!</definedName>
    <definedName name="hggkjok" localSheetId="19">#REF!</definedName>
    <definedName name="hggkjok" localSheetId="20">#REF!</definedName>
    <definedName name="hggkjok" localSheetId="21">#REF!</definedName>
    <definedName name="hggkjok" localSheetId="22">#REF!</definedName>
    <definedName name="hggkjok" localSheetId="23">#REF!</definedName>
    <definedName name="hggkjok">#REF!</definedName>
    <definedName name="hghfg">#REF!</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hidden="1">{"TAB1",#N/A,TRUE,"GENERAL";"TAB2",#N/A,TRUE,"GENERAL";"TAB3",#N/A,TRUE,"GENERAL";"TAB4",#N/A,TRUE,"GENERAL";"TAB5",#N/A,TRUE,"GENERAL"}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hidden="1">{"via1",#N/A,TRUE,"general";"via2",#N/A,TRUE,"general";"via3",#N/A,TRUE,"general"}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hidden="1">{"TAB1",#N/A,TRUE,"GENERAL";"TAB2",#N/A,TRUE,"GENERAL";"TAB3",#N/A,TRUE,"GENERAL";"TAB4",#N/A,TRUE,"GENERAL";"TAB5",#N/A,TRUE,"GENERAL"}</definedName>
    <definedName name="hgt" localSheetId="8">#REF!</definedName>
    <definedName name="hgt" localSheetId="9">#REF!</definedName>
    <definedName name="hgt" localSheetId="10">#REF!</definedName>
    <definedName name="hgt" localSheetId="11">#REF!</definedName>
    <definedName name="hgt" localSheetId="12">#REF!</definedName>
    <definedName name="hgt" localSheetId="13">#REF!</definedName>
    <definedName name="hgt" localSheetId="14">#REF!</definedName>
    <definedName name="hgt" localSheetId="15">#REF!</definedName>
    <definedName name="hgt" localSheetId="16">#REF!</definedName>
    <definedName name="hgt" localSheetId="17">#REF!</definedName>
    <definedName name="hgt" localSheetId="18">#REF!</definedName>
    <definedName name="hgt" localSheetId="19">#REF!</definedName>
    <definedName name="hgt" localSheetId="20">#REF!</definedName>
    <definedName name="hgt" localSheetId="21">#REF!</definedName>
    <definedName name="hgt" localSheetId="22">#REF!</definedName>
    <definedName name="hgt" localSheetId="23">#REF!</definedName>
    <definedName name="hgt">#REF!</definedName>
    <definedName name="hgu" localSheetId="8">#REF!</definedName>
    <definedName name="hgu" localSheetId="9">#REF!</definedName>
    <definedName name="hgu" localSheetId="10">#REF!</definedName>
    <definedName name="hgu" localSheetId="11">#REF!</definedName>
    <definedName name="hgu" localSheetId="12">#REF!</definedName>
    <definedName name="hgu" localSheetId="13">#REF!</definedName>
    <definedName name="hgu" localSheetId="14">#REF!</definedName>
    <definedName name="hgu" localSheetId="15">#REF!</definedName>
    <definedName name="hgu" localSheetId="16">#REF!</definedName>
    <definedName name="hgu" localSheetId="17">#REF!</definedName>
    <definedName name="hgu" localSheetId="18">#REF!</definedName>
    <definedName name="hgu" localSheetId="19">#REF!</definedName>
    <definedName name="hgu" localSheetId="20">#REF!</definedName>
    <definedName name="hgu" localSheetId="21">#REF!</definedName>
    <definedName name="hgu" localSheetId="22">#REF!</definedName>
    <definedName name="hgu" localSheetId="23">#REF!</definedName>
    <definedName name="hgu">#REF!</definedName>
    <definedName name="hh" localSheetId="8">#REF!</definedName>
    <definedName name="hh" localSheetId="9">#REF!</definedName>
    <definedName name="hh" localSheetId="10">#REF!</definedName>
    <definedName name="hh" localSheetId="11">#REF!</definedName>
    <definedName name="hh" localSheetId="12">#REF!</definedName>
    <definedName name="hh" localSheetId="13">#REF!</definedName>
    <definedName name="hh" localSheetId="14">#REF!</definedName>
    <definedName name="hh" localSheetId="15">#REF!</definedName>
    <definedName name="hh" localSheetId="16">#REF!</definedName>
    <definedName name="hh" localSheetId="17">#REF!</definedName>
    <definedName name="hh" localSheetId="18">#REF!</definedName>
    <definedName name="hh" localSheetId="19">#REF!</definedName>
    <definedName name="hh" localSheetId="20">#REF!</definedName>
    <definedName name="hh" localSheetId="21">#REF!</definedName>
    <definedName name="hh" localSheetId="22">#REF!</definedName>
    <definedName name="hh" localSheetId="23">#REF!</definedName>
    <definedName name="hh">#REF!</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hidden="1">{"TAB1",#N/A,TRUE,"GENERAL";"TAB2",#N/A,TRUE,"GENERAL";"TAB3",#N/A,TRUE,"GENERAL";"TAB4",#N/A,TRUE,"GENERAL";"TAB5",#N/A,TRUE,"GENERAL"}</definedName>
    <definedName name="hhhgfffghhh">#REF!</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hidden="1">{"via1",#N/A,TRUE,"general";"via2",#N/A,TRUE,"general";"via3",#N/A,TRUE,"general"}</definedName>
    <definedName name="HHHHHHHHHHH">#REF!</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hidden="1">{"TAB1",#N/A,TRUE,"GENERAL";"TAB2",#N/A,TRUE,"GENERAL";"TAB3",#N/A,TRUE,"GENERAL";"TAB4",#N/A,TRUE,"GENERAL";"TAB5",#N/A,TRUE,"GENERAL"}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hidden="1">{"via1",#N/A,TRUE,"general";"via2",#N/A,TRUE,"general";"via3",#N/A,TRUE,"general"}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hidden="1">{"TAB1",#N/A,TRUE,"GENERAL";"TAB2",#N/A,TRUE,"GENERAL";"TAB3",#N/A,TRUE,"GENERAL";"TAB4",#N/A,TRUE,"GENERAL";"TAB5",#N/A,TRUE,"GENERAL"}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hidden="1">{"via1",#N/A,TRUE,"general";"via2",#N/A,TRUE,"general";"via3",#N/A,TRUE,"general"}</definedName>
    <definedName name="hj" localSheetId="8">#REF!</definedName>
    <definedName name="hj" localSheetId="9">#REF!</definedName>
    <definedName name="hj" localSheetId="10">#REF!</definedName>
    <definedName name="hj" localSheetId="11">#REF!</definedName>
    <definedName name="hj" localSheetId="12">#REF!</definedName>
    <definedName name="hj" localSheetId="13">#REF!</definedName>
    <definedName name="hj" localSheetId="14">#REF!</definedName>
    <definedName name="hj" localSheetId="15">#REF!</definedName>
    <definedName name="hj" localSheetId="16">#REF!</definedName>
    <definedName name="hj" localSheetId="17">#REF!</definedName>
    <definedName name="hj" localSheetId="18">#REF!</definedName>
    <definedName name="hj" localSheetId="19">#REF!</definedName>
    <definedName name="hj" localSheetId="20">#REF!</definedName>
    <definedName name="hj" localSheetId="21">#REF!</definedName>
    <definedName name="hj" localSheetId="22">#REF!</definedName>
    <definedName name="hj" localSheetId="23">#REF!</definedName>
    <definedName name="hj">#REF!</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hidden="1">{"via1",#N/A,TRUE,"general";"via2",#N/A,TRUE,"general";"via3",#N/A,TRUE,"general"}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hidden="1">{"TAB1",#N/A,TRUE,"GENERAL";"TAB2",#N/A,TRUE,"GENERAL";"TAB3",#N/A,TRUE,"GENERAL";"TAB4",#N/A,TRUE,"GENERAL";"TAB5",#N/A,TRUE,"GENERAL"}</definedName>
    <definedName name="HJGHJG" localSheetId="8">[13]!absc</definedName>
    <definedName name="HJGHJG" localSheetId="10">[13]!absc</definedName>
    <definedName name="HJGHJG" localSheetId="11">[13]!absc</definedName>
    <definedName name="HJGHJG" localSheetId="12">[13]!absc</definedName>
    <definedName name="HJGHJG" localSheetId="13">[13]!absc</definedName>
    <definedName name="HJGHJG" localSheetId="14">[13]!absc</definedName>
    <definedName name="HJGHJG" localSheetId="15">[13]!absc</definedName>
    <definedName name="HJGHJG" localSheetId="16">[13]!absc</definedName>
    <definedName name="HJGHJG" localSheetId="17">[13]!absc</definedName>
    <definedName name="HJGHJG" localSheetId="18">[13]!absc</definedName>
    <definedName name="HJGHJG" localSheetId="19">[13]!absc</definedName>
    <definedName name="HJGHJG" localSheetId="20">[13]!absc</definedName>
    <definedName name="HJGHJG" localSheetId="21">[13]!absc</definedName>
    <definedName name="HJGHJG" localSheetId="22">[13]!absc</definedName>
    <definedName name="HJGHJG" localSheetId="23">[13]!absc</definedName>
    <definedName name="HJGHJG" localSheetId="7">[13]!absc</definedName>
    <definedName name="HJGHJG" localSheetId="4">[13]!absc</definedName>
    <definedName name="HJGHJG" localSheetId="6">[13]!absc</definedName>
    <definedName name="HJGHJG">[13]!absc</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hidden="1">{"TAB1",#N/A,TRUE,"GENERAL";"TAB2",#N/A,TRUE,"GENERAL";"TAB3",#N/A,TRUE,"GENERAL";"TAB4",#N/A,TRUE,"GENERAL";"TAB5",#N/A,TRUE,"GENERAL"}</definedName>
    <definedName name="hjk" localSheetId="8">#REF!</definedName>
    <definedName name="hjk" localSheetId="9">#REF!</definedName>
    <definedName name="hjk" localSheetId="10">#REF!</definedName>
    <definedName name="hjk" localSheetId="11">#REF!</definedName>
    <definedName name="hjk" localSheetId="12">#REF!</definedName>
    <definedName name="hjk" localSheetId="13">#REF!</definedName>
    <definedName name="hjk" localSheetId="14">#REF!</definedName>
    <definedName name="hjk" localSheetId="15">#REF!</definedName>
    <definedName name="hjk" localSheetId="16">#REF!</definedName>
    <definedName name="hjk" localSheetId="17">#REF!</definedName>
    <definedName name="hjk" localSheetId="18">#REF!</definedName>
    <definedName name="hjk" localSheetId="19">#REF!</definedName>
    <definedName name="hjk" localSheetId="20">#REF!</definedName>
    <definedName name="hjk" localSheetId="21">#REF!</definedName>
    <definedName name="hjk" localSheetId="22">#REF!</definedName>
    <definedName name="hjk" localSheetId="23">#REF!</definedName>
    <definedName name="hjk">#REF!</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hidden="1">{"via1",#N/A,TRUE,"general";"via2",#N/A,TRUE,"general";"via3",#N/A,TRUE,"general"}</definedName>
    <definedName name="hkgfgfkgf">#REF!</definedName>
    <definedName name="hkljkl">[17]Validaciones!#REF!</definedName>
    <definedName name="hl" localSheetId="8">#REF!</definedName>
    <definedName name="hl" localSheetId="9">#REF!</definedName>
    <definedName name="hl" localSheetId="10">#REF!</definedName>
    <definedName name="hl" localSheetId="11">#REF!</definedName>
    <definedName name="hl" localSheetId="12">#REF!</definedName>
    <definedName name="hl" localSheetId="13">#REF!</definedName>
    <definedName name="hl" localSheetId="14">#REF!</definedName>
    <definedName name="hl" localSheetId="15">#REF!</definedName>
    <definedName name="hl" localSheetId="16">#REF!</definedName>
    <definedName name="hl" localSheetId="17">#REF!</definedName>
    <definedName name="hl" localSheetId="18">#REF!</definedName>
    <definedName name="hl" localSheetId="19">#REF!</definedName>
    <definedName name="hl" localSheetId="20">#REF!</definedName>
    <definedName name="hl" localSheetId="21">#REF!</definedName>
    <definedName name="hl" localSheetId="22">#REF!</definedName>
    <definedName name="hl" localSheetId="23">#REF!</definedName>
    <definedName name="hl">#REF!</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hidden="1">{"TAB1",#N/A,TRUE,"GENERAL";"TAB2",#N/A,TRUE,"GENERAL";"TAB3",#N/A,TRUE,"GENERAL";"TAB4",#N/A,TRUE,"GENERAL";"TAB5",#N/A,TRUE,"GENERAL"}</definedName>
    <definedName name="HNFKLÑFG" localSheetId="8">[13]!absc</definedName>
    <definedName name="HNFKLÑFG" localSheetId="10">[13]!absc</definedName>
    <definedName name="HNFKLÑFG" localSheetId="11">[13]!absc</definedName>
    <definedName name="HNFKLÑFG" localSheetId="12">[13]!absc</definedName>
    <definedName name="HNFKLÑFG" localSheetId="13">[13]!absc</definedName>
    <definedName name="HNFKLÑFG" localSheetId="14">[13]!absc</definedName>
    <definedName name="HNFKLÑFG" localSheetId="15">[13]!absc</definedName>
    <definedName name="HNFKLÑFG" localSheetId="16">[13]!absc</definedName>
    <definedName name="HNFKLÑFG" localSheetId="17">[13]!absc</definedName>
    <definedName name="HNFKLÑFG" localSheetId="18">[13]!absc</definedName>
    <definedName name="HNFKLÑFG" localSheetId="19">[13]!absc</definedName>
    <definedName name="HNFKLÑFG" localSheetId="20">[13]!absc</definedName>
    <definedName name="HNFKLÑFG" localSheetId="21">[13]!absc</definedName>
    <definedName name="HNFKLÑFG" localSheetId="22">[13]!absc</definedName>
    <definedName name="HNFKLÑFG" localSheetId="23">[13]!absc</definedName>
    <definedName name="HNFKLÑFG" localSheetId="7">[13]!absc</definedName>
    <definedName name="HNFKLÑFG" localSheetId="4">[13]!absc</definedName>
    <definedName name="HNFKLÑFG" localSheetId="6">[13]!absc</definedName>
    <definedName name="HNFKLÑFG">[13]!absc</definedName>
    <definedName name="hnhnf" localSheetId="8">[13]!absc</definedName>
    <definedName name="hnhnf" localSheetId="10">[13]!absc</definedName>
    <definedName name="hnhnf" localSheetId="11">[13]!absc</definedName>
    <definedName name="hnhnf" localSheetId="12">[13]!absc</definedName>
    <definedName name="hnhnf" localSheetId="13">[13]!absc</definedName>
    <definedName name="hnhnf" localSheetId="14">[13]!absc</definedName>
    <definedName name="hnhnf" localSheetId="15">[13]!absc</definedName>
    <definedName name="hnhnf" localSheetId="16">[13]!absc</definedName>
    <definedName name="hnhnf" localSheetId="17">[13]!absc</definedName>
    <definedName name="hnhnf" localSheetId="18">[13]!absc</definedName>
    <definedName name="hnhnf" localSheetId="19">[13]!absc</definedName>
    <definedName name="hnhnf" localSheetId="20">[13]!absc</definedName>
    <definedName name="hnhnf" localSheetId="21">[13]!absc</definedName>
    <definedName name="hnhnf" localSheetId="22">[13]!absc</definedName>
    <definedName name="hnhnf" localSheetId="23">[13]!absc</definedName>
    <definedName name="hnhnf" localSheetId="7">[13]!absc</definedName>
    <definedName name="hnhnf" localSheetId="4">[13]!absc</definedName>
    <definedName name="hnhnf" localSheetId="6">[13]!absc</definedName>
    <definedName name="hnhnf">[13]!absc</definedName>
    <definedName name="hnt" localSheetId="8">#REF!</definedName>
    <definedName name="hnt" localSheetId="9">#REF!</definedName>
    <definedName name="hnt" localSheetId="10">#REF!</definedName>
    <definedName name="hnt" localSheetId="11">#REF!</definedName>
    <definedName name="hnt" localSheetId="12">#REF!</definedName>
    <definedName name="hnt" localSheetId="13">#REF!</definedName>
    <definedName name="hnt" localSheetId="14">#REF!</definedName>
    <definedName name="hnt" localSheetId="15">#REF!</definedName>
    <definedName name="hnt" localSheetId="16">#REF!</definedName>
    <definedName name="hnt" localSheetId="17">#REF!</definedName>
    <definedName name="hnt" localSheetId="18">#REF!</definedName>
    <definedName name="hnt" localSheetId="19">#REF!</definedName>
    <definedName name="hnt" localSheetId="20">#REF!</definedName>
    <definedName name="hnt" localSheetId="21">#REF!</definedName>
    <definedName name="hnt" localSheetId="22">#REF!</definedName>
    <definedName name="hnt" localSheetId="23">#REF!</definedName>
    <definedName name="hnt">#REF!</definedName>
    <definedName name="HOJA" localSheetId="8">DATE(YEAR([61]!Loan_Start),MONTH([61]!Loan_Start)+Payment_Number,DAY([61]!Loan_Start))</definedName>
    <definedName name="HOJA" localSheetId="9">DATE(YEAR([61]!Loan_Start),MONTH([61]!Loan_Start)+Payment_Number,DAY([61]!Loan_Start))</definedName>
    <definedName name="HOJA" localSheetId="10">DATE(YEAR([61]!Loan_Start),MONTH([61]!Loan_Start)+Payment_Number,DAY([61]!Loan_Start))</definedName>
    <definedName name="HOJA" localSheetId="11">DATE(YEAR([61]!Loan_Start),MONTH([61]!Loan_Start)+Payment_Number,DAY([61]!Loan_Start))</definedName>
    <definedName name="HOJA" localSheetId="12">DATE(YEAR([61]!Loan_Start),MONTH([61]!Loan_Start)+Payment_Number,DAY([61]!Loan_Start))</definedName>
    <definedName name="HOJA" localSheetId="13">DATE(YEAR([61]!Loan_Start),MONTH([61]!Loan_Start)+Payment_Number,DAY([61]!Loan_Start))</definedName>
    <definedName name="HOJA" localSheetId="14">DATE(YEAR([61]!Loan_Start),MONTH([61]!Loan_Start)+Payment_Number,DAY([61]!Loan_Start))</definedName>
    <definedName name="HOJA" localSheetId="15">DATE(YEAR([61]!Loan_Start),MONTH([61]!Loan_Start)+Payment_Number,DAY([61]!Loan_Start))</definedName>
    <definedName name="HOJA" localSheetId="16">DATE(YEAR([61]!Loan_Start),MONTH([61]!Loan_Start)+Payment_Number,DAY([61]!Loan_Start))</definedName>
    <definedName name="HOJA" localSheetId="17">DATE(YEAR([61]!Loan_Start),MONTH([61]!Loan_Start)+Payment_Number,DAY([61]!Loan_Start))</definedName>
    <definedName name="HOJA" localSheetId="18">DATE(YEAR([61]!Loan_Start),MONTH([61]!Loan_Start)+Payment_Number,DAY([61]!Loan_Start))</definedName>
    <definedName name="HOJA" localSheetId="19">DATE(YEAR([61]!Loan_Start),MONTH([61]!Loan_Start)+Payment_Number,DAY([61]!Loan_Start))</definedName>
    <definedName name="HOJA" localSheetId="20">DATE(YEAR([61]!Loan_Start),MONTH([61]!Loan_Start)+Payment_Number,DAY([61]!Loan_Start))</definedName>
    <definedName name="HOJA" localSheetId="21">DATE(YEAR([61]!Loan_Start),MONTH([61]!Loan_Start)+Payment_Number,DAY([61]!Loan_Start))</definedName>
    <definedName name="HOJA" localSheetId="22">DATE(YEAR([61]!Loan_Start),MONTH([61]!Loan_Start)+Payment_Number,DAY([61]!Loan_Start))</definedName>
    <definedName name="HOJA" localSheetId="23">DATE(YEAR([61]!Loan_Start),MONTH([61]!Loan_Start)+Payment_Number,DAY([61]!Loan_Start))</definedName>
    <definedName name="HOJA" localSheetId="7">DATE(YEAR([61]!Loan_Start),MONTH([61]!Loan_Start)+Payment_Number,DAY([61]!Loan_Start))</definedName>
    <definedName name="HOJA" localSheetId="4">DATE(YEAR([61]!Loan_Start),MONTH([61]!Loan_Start)+Payment_Number,DAY([61]!Loan_Start))</definedName>
    <definedName name="HOJA" localSheetId="6">DATE(YEAR([61]!Loan_Start),MONTH([61]!Loan_Start)+Payment_Number,DAY([61]!Loan_Start))</definedName>
    <definedName name="HOJA">DATE(YEAR([61]!Loan_Start),MONTH([61]!Loan_Start)+Payment_Number,DAY([61]!Loan_Start))</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#REF!</definedName>
    <definedName name="HOJA444" localSheetId="8">DATE(YEAR([61]!Loan_Start),MONTH([61]!Loan_Start)+Payment_Number,DAY([61]!Loan_Start))</definedName>
    <definedName name="HOJA444" localSheetId="9">DATE(YEAR([61]!Loan_Start),MONTH([61]!Loan_Start)+Payment_Number,DAY([61]!Loan_Start))</definedName>
    <definedName name="HOJA444" localSheetId="10">DATE(YEAR([61]!Loan_Start),MONTH([61]!Loan_Start)+Payment_Number,DAY([61]!Loan_Start))</definedName>
    <definedName name="HOJA444" localSheetId="11">DATE(YEAR([61]!Loan_Start),MONTH([61]!Loan_Start)+Payment_Number,DAY([61]!Loan_Start))</definedName>
    <definedName name="HOJA444" localSheetId="12">DATE(YEAR([61]!Loan_Start),MONTH([61]!Loan_Start)+Payment_Number,DAY([61]!Loan_Start))</definedName>
    <definedName name="HOJA444" localSheetId="13">DATE(YEAR([61]!Loan_Start),MONTH([61]!Loan_Start)+Payment_Number,DAY([61]!Loan_Start))</definedName>
    <definedName name="HOJA444" localSheetId="14">DATE(YEAR([61]!Loan_Start),MONTH([61]!Loan_Start)+Payment_Number,DAY([61]!Loan_Start))</definedName>
    <definedName name="HOJA444" localSheetId="15">DATE(YEAR([61]!Loan_Start),MONTH([61]!Loan_Start)+Payment_Number,DAY([61]!Loan_Start))</definedName>
    <definedName name="HOJA444" localSheetId="16">DATE(YEAR([61]!Loan_Start),MONTH([61]!Loan_Start)+Payment_Number,DAY([61]!Loan_Start))</definedName>
    <definedName name="HOJA444" localSheetId="17">DATE(YEAR([61]!Loan_Start),MONTH([61]!Loan_Start)+Payment_Number,DAY([61]!Loan_Start))</definedName>
    <definedName name="HOJA444" localSheetId="18">DATE(YEAR([61]!Loan_Start),MONTH([61]!Loan_Start)+Payment_Number,DAY([61]!Loan_Start))</definedName>
    <definedName name="HOJA444" localSheetId="19">DATE(YEAR([61]!Loan_Start),MONTH([61]!Loan_Start)+Payment_Number,DAY([61]!Loan_Start))</definedName>
    <definedName name="HOJA444" localSheetId="20">DATE(YEAR([61]!Loan_Start),MONTH([61]!Loan_Start)+Payment_Number,DAY([61]!Loan_Start))</definedName>
    <definedName name="HOJA444" localSheetId="21">DATE(YEAR([61]!Loan_Start),MONTH([61]!Loan_Start)+Payment_Number,DAY([61]!Loan_Start))</definedName>
    <definedName name="HOJA444" localSheetId="22">DATE(YEAR([61]!Loan_Start),MONTH([61]!Loan_Start)+Payment_Number,DAY([61]!Loan_Start))</definedName>
    <definedName name="HOJA444" localSheetId="23">DATE(YEAR([61]!Loan_Start),MONTH([61]!Loan_Start)+Payment_Number,DAY([61]!Loan_Start))</definedName>
    <definedName name="HOJA444" localSheetId="7">DATE(YEAR([61]!Loan_Start),MONTH([61]!Loan_Start)+Payment_Number,DAY([61]!Loan_Start))</definedName>
    <definedName name="HOJA444" localSheetId="4">DATE(YEAR([61]!Loan_Start),MONTH([61]!Loan_Start)+Payment_Number,DAY([61]!Loan_Start))</definedName>
    <definedName name="HOJA444" localSheetId="6">DATE(YEAR([61]!Loan_Start),MONTH([61]!Loan_Start)+Payment_Number,DAY([61]!Loan_Start))</definedName>
    <definedName name="HOJA444">DATE(YEAR([61]!Loan_Start),MONTH([61]!Loan_Start)+Payment_Number,DAY([61]!Loan_Start))</definedName>
    <definedName name="HOLIER" localSheetId="8">[23]!absc</definedName>
    <definedName name="HOLIER" localSheetId="10">[23]!absc</definedName>
    <definedName name="HOLIER" localSheetId="11">[23]!absc</definedName>
    <definedName name="HOLIER" localSheetId="12">[23]!absc</definedName>
    <definedName name="HOLIER" localSheetId="13">[23]!absc</definedName>
    <definedName name="HOLIER" localSheetId="14">[23]!absc</definedName>
    <definedName name="HOLIER" localSheetId="15">[23]!absc</definedName>
    <definedName name="HOLIER" localSheetId="16">[23]!absc</definedName>
    <definedName name="HOLIER" localSheetId="17">[23]!absc</definedName>
    <definedName name="HOLIER" localSheetId="18">[23]!absc</definedName>
    <definedName name="HOLIER" localSheetId="19">[23]!absc</definedName>
    <definedName name="HOLIER" localSheetId="20">[23]!absc</definedName>
    <definedName name="HOLIER" localSheetId="21">[23]!absc</definedName>
    <definedName name="HOLIER" localSheetId="22">[23]!absc</definedName>
    <definedName name="HOLIER" localSheetId="23">[23]!absc</definedName>
    <definedName name="HOLIER" localSheetId="7">[23]!absc</definedName>
    <definedName name="HOLIER" localSheetId="4">[23]!absc</definedName>
    <definedName name="HOLIER" localSheetId="6">[23]!absc</definedName>
    <definedName name="HOLIER">[23]!absc</definedName>
    <definedName name="HonoraProfesionales">#REF!</definedName>
    <definedName name="HonoraTecnicos">#REF!</definedName>
    <definedName name="hp" localSheetId="8">#REF!</definedName>
    <definedName name="hp" localSheetId="9">#REF!</definedName>
    <definedName name="hp" localSheetId="10">#REF!</definedName>
    <definedName name="hp" localSheetId="11">#REF!</definedName>
    <definedName name="hp" localSheetId="12">#REF!</definedName>
    <definedName name="hp" localSheetId="13">#REF!</definedName>
    <definedName name="hp" localSheetId="14">#REF!</definedName>
    <definedName name="hp" localSheetId="15">#REF!</definedName>
    <definedName name="hp" localSheetId="16">#REF!</definedName>
    <definedName name="hp" localSheetId="17">#REF!</definedName>
    <definedName name="hp" localSheetId="18">#REF!</definedName>
    <definedName name="hp" localSheetId="19">#REF!</definedName>
    <definedName name="hp" localSheetId="20">#REF!</definedName>
    <definedName name="hp" localSheetId="21">#REF!</definedName>
    <definedName name="hp" localSheetId="22">#REF!</definedName>
    <definedName name="hp" localSheetId="23">#REF!</definedName>
    <definedName name="hp">#REF!</definedName>
    <definedName name="hqi" localSheetId="8">#REF!</definedName>
    <definedName name="hqi" localSheetId="9">#REF!</definedName>
    <definedName name="hqi" localSheetId="10">#REF!</definedName>
    <definedName name="hqi" localSheetId="11">#REF!</definedName>
    <definedName name="hqi" localSheetId="12">#REF!</definedName>
    <definedName name="hqi" localSheetId="13">#REF!</definedName>
    <definedName name="hqi" localSheetId="14">#REF!</definedName>
    <definedName name="hqi" localSheetId="15">#REF!</definedName>
    <definedName name="hqi" localSheetId="16">#REF!</definedName>
    <definedName name="hqi" localSheetId="17">#REF!</definedName>
    <definedName name="hqi" localSheetId="18">#REF!</definedName>
    <definedName name="hqi" localSheetId="19">#REF!</definedName>
    <definedName name="hqi" localSheetId="20">#REF!</definedName>
    <definedName name="hqi" localSheetId="21">#REF!</definedName>
    <definedName name="hqi" localSheetId="22">#REF!</definedName>
    <definedName name="hqi" localSheetId="23">#REF!</definedName>
    <definedName name="hqi">#REF!</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hidden="1">{"TAB1",#N/A,TRUE,"GENERAL";"TAB2",#N/A,TRUE,"GENERAL";"TAB3",#N/A,TRUE,"GENERAL";"TAB4",#N/A,TRUE,"GENERAL";"TAB5",#N/A,TRUE,"GENERAL"}</definedName>
    <definedName name="hrthrt">[17]Validaciones!#REF!</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hidden="1">{"TAB1",#N/A,TRUE,"GENERAL";"TAB2",#N/A,TRUE,"GENERAL";"TAB3",#N/A,TRUE,"GENERAL";"TAB4",#N/A,TRUE,"GENERAL";"TAB5",#N/A,TRUE,"GENERAL"}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hidden="1">{"via1",#N/A,TRUE,"general";"via2",#N/A,TRUE,"general";"via3",#N/A,TRUE,"general"}</definedName>
    <definedName name="ht" localSheetId="8">#REF!</definedName>
    <definedName name="ht" localSheetId="9">#REF!</definedName>
    <definedName name="ht" localSheetId="10">#REF!</definedName>
    <definedName name="ht" localSheetId="11">#REF!</definedName>
    <definedName name="ht" localSheetId="12">#REF!</definedName>
    <definedName name="ht" localSheetId="13">#REF!</definedName>
    <definedName name="ht" localSheetId="14">#REF!</definedName>
    <definedName name="ht" localSheetId="15">#REF!</definedName>
    <definedName name="ht" localSheetId="16">#REF!</definedName>
    <definedName name="ht" localSheetId="17">#REF!</definedName>
    <definedName name="ht" localSheetId="18">#REF!</definedName>
    <definedName name="ht" localSheetId="19">#REF!</definedName>
    <definedName name="ht" localSheetId="20">#REF!</definedName>
    <definedName name="ht" localSheetId="21">#REF!</definedName>
    <definedName name="ht" localSheetId="22">#REF!</definedName>
    <definedName name="ht" localSheetId="23">#REF!</definedName>
    <definedName name="ht">#REF!</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hidden="1">{"TAB1",#N/A,TRUE,"GENERAL";"TAB2",#N/A,TRUE,"GENERAL";"TAB3",#N/A,TRUE,"GENERAL";"TAB4",#N/A,TRUE,"GENERAL";"TAB5",#N/A,TRUE,"GENERAL"}</definedName>
    <definedName name="htk" localSheetId="8">#REF!</definedName>
    <definedName name="htk" localSheetId="9">#REF!</definedName>
    <definedName name="htk" localSheetId="10">#REF!</definedName>
    <definedName name="htk" localSheetId="11">#REF!</definedName>
    <definedName name="htk" localSheetId="12">#REF!</definedName>
    <definedName name="htk" localSheetId="13">#REF!</definedName>
    <definedName name="htk" localSheetId="14">#REF!</definedName>
    <definedName name="htk" localSheetId="15">#REF!</definedName>
    <definedName name="htk" localSheetId="16">#REF!</definedName>
    <definedName name="htk" localSheetId="17">#REF!</definedName>
    <definedName name="htk" localSheetId="18">#REF!</definedName>
    <definedName name="htk" localSheetId="19">#REF!</definedName>
    <definedName name="htk" localSheetId="20">#REF!</definedName>
    <definedName name="htk" localSheetId="21">#REF!</definedName>
    <definedName name="htk" localSheetId="22">#REF!</definedName>
    <definedName name="htk" localSheetId="23">#REF!</definedName>
    <definedName name="htk">#REF!</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hidden="1">{"via1",#N/A,TRUE,"general";"via2",#N/A,TRUE,"general";"via3",#N/A,TRUE,"general"}</definedName>
    <definedName name="htsh">[17]Validaciones!#REF!</definedName>
    <definedName name="HTSHTDRT">[17]Validaciones!#REF!</definedName>
    <definedName name="HVBHJ" localSheetId="8">[7]!absc</definedName>
    <definedName name="HVBHJ" localSheetId="10">[7]!absc</definedName>
    <definedName name="HVBHJ" localSheetId="11">[7]!absc</definedName>
    <definedName name="HVBHJ" localSheetId="12">[7]!absc</definedName>
    <definedName name="HVBHJ" localSheetId="13">[7]!absc</definedName>
    <definedName name="HVBHJ" localSheetId="14">[7]!absc</definedName>
    <definedName name="HVBHJ" localSheetId="15">[7]!absc</definedName>
    <definedName name="HVBHJ" localSheetId="16">[7]!absc</definedName>
    <definedName name="HVBHJ" localSheetId="17">[7]!absc</definedName>
    <definedName name="HVBHJ" localSheetId="18">[7]!absc</definedName>
    <definedName name="HVBHJ" localSheetId="19">[7]!absc</definedName>
    <definedName name="HVBHJ" localSheetId="20">[7]!absc</definedName>
    <definedName name="HVBHJ" localSheetId="21">[7]!absc</definedName>
    <definedName name="HVBHJ" localSheetId="22">[7]!absc</definedName>
    <definedName name="HVBHJ" localSheetId="23">[7]!absc</definedName>
    <definedName name="HVBHJ" localSheetId="7">[7]!absc</definedName>
    <definedName name="HVBHJ" localSheetId="4">[7]!absc</definedName>
    <definedName name="HVBHJ" localSheetId="6">[7]!absc</definedName>
    <definedName name="HVBHJ">[7]!absc</definedName>
    <definedName name="HYD5TNFH" localSheetId="8">[27]!absc</definedName>
    <definedName name="HYD5TNFH" localSheetId="10">[27]!absc</definedName>
    <definedName name="HYD5TNFH" localSheetId="11">[27]!absc</definedName>
    <definedName name="HYD5TNFH" localSheetId="12">[27]!absc</definedName>
    <definedName name="HYD5TNFH" localSheetId="13">[27]!absc</definedName>
    <definedName name="HYD5TNFH" localSheetId="14">[27]!absc</definedName>
    <definedName name="HYD5TNFH" localSheetId="15">[27]!absc</definedName>
    <definedName name="HYD5TNFH" localSheetId="16">[27]!absc</definedName>
    <definedName name="HYD5TNFH" localSheetId="17">[27]!absc</definedName>
    <definedName name="HYD5TNFH" localSheetId="18">[27]!absc</definedName>
    <definedName name="HYD5TNFH" localSheetId="19">[27]!absc</definedName>
    <definedName name="HYD5TNFH" localSheetId="20">[27]!absc</definedName>
    <definedName name="HYD5TNFH" localSheetId="21">[27]!absc</definedName>
    <definedName name="HYD5TNFH" localSheetId="22">[27]!absc</definedName>
    <definedName name="HYD5TNFH" localSheetId="23">[27]!absc</definedName>
    <definedName name="HYD5TNFH" localSheetId="7">[27]!absc</definedName>
    <definedName name="HYD5TNFH" localSheetId="4">[27]!absc</definedName>
    <definedName name="HYD5TNFH" localSheetId="6">[27]!absc</definedName>
    <definedName name="HYD5TNFH">[27]!absc</definedName>
    <definedName name="hyf6u">[17]Validaciones!#REF!</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hidden="1">{"TAB1",#N/A,TRUE,"GENERAL";"TAB2",#N/A,TRUE,"GENERAL";"TAB3",#N/A,TRUE,"GENERAL";"TAB4",#N/A,TRUE,"GENERAL";"TAB5",#N/A,TRUE,"GENERAL"}</definedName>
    <definedName name="HYJUJ" localSheetId="8">[27]!absc</definedName>
    <definedName name="HYJUJ" localSheetId="10">[27]!absc</definedName>
    <definedName name="HYJUJ" localSheetId="11">[27]!absc</definedName>
    <definedName name="HYJUJ" localSheetId="12">[27]!absc</definedName>
    <definedName name="HYJUJ" localSheetId="13">[27]!absc</definedName>
    <definedName name="HYJUJ" localSheetId="14">[27]!absc</definedName>
    <definedName name="HYJUJ" localSheetId="15">[27]!absc</definedName>
    <definedName name="HYJUJ" localSheetId="16">[27]!absc</definedName>
    <definedName name="HYJUJ" localSheetId="17">[27]!absc</definedName>
    <definedName name="HYJUJ" localSheetId="18">[27]!absc</definedName>
    <definedName name="HYJUJ" localSheetId="19">[27]!absc</definedName>
    <definedName name="HYJUJ" localSheetId="20">[27]!absc</definedName>
    <definedName name="HYJUJ" localSheetId="21">[27]!absc</definedName>
    <definedName name="HYJUJ" localSheetId="22">[27]!absc</definedName>
    <definedName name="HYJUJ" localSheetId="23">[27]!absc</definedName>
    <definedName name="HYJUJ" localSheetId="7">[27]!absc</definedName>
    <definedName name="HYJUJ" localSheetId="4">[27]!absc</definedName>
    <definedName name="HYJUJ" localSheetId="6">[27]!absc</definedName>
    <definedName name="HYJUJ">[27]!absc</definedName>
    <definedName name="HYT" localSheetId="8">#REF!</definedName>
    <definedName name="HYT" localSheetId="9">#REF!</definedName>
    <definedName name="HYT" localSheetId="10">#REF!</definedName>
    <definedName name="HYT" localSheetId="11">#REF!</definedName>
    <definedName name="HYT" localSheetId="12">#REF!</definedName>
    <definedName name="HYT" localSheetId="13">#REF!</definedName>
    <definedName name="HYT" localSheetId="14">#REF!</definedName>
    <definedName name="HYT" localSheetId="15">#REF!</definedName>
    <definedName name="HYT" localSheetId="16">#REF!</definedName>
    <definedName name="HYT" localSheetId="17">#REF!</definedName>
    <definedName name="HYT" localSheetId="18">#REF!</definedName>
    <definedName name="HYT" localSheetId="19">#REF!</definedName>
    <definedName name="HYT" localSheetId="20">#REF!</definedName>
    <definedName name="HYT" localSheetId="21">#REF!</definedName>
    <definedName name="HYT" localSheetId="22">#REF!</definedName>
    <definedName name="HYT" localSheetId="23">#REF!</definedName>
    <definedName name="HYT">#REF!</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hidden="1">{"via1",#N/A,TRUE,"general";"via2",#N/A,TRUE,"general";"via3",#N/A,TRUE,"general"}</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#REF!</definedName>
    <definedName name="i8fgb">[17]Validaciones!#REF!</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hidden="1">{"TAB1",#N/A,TRUE,"GENERAL";"TAB2",#N/A,TRUE,"GENERAL";"TAB3",#N/A,TRUE,"GENERAL";"TAB4",#N/A,TRUE,"GENERAL";"TAB5",#N/A,TRUE,"GENERAL"}</definedName>
    <definedName name="id" localSheetId="8">#REF!</definedName>
    <definedName name="id" localSheetId="9">#REF!</definedName>
    <definedName name="id" localSheetId="10">#REF!</definedName>
    <definedName name="id" localSheetId="11">#REF!</definedName>
    <definedName name="id" localSheetId="12">#REF!</definedName>
    <definedName name="id" localSheetId="13">#REF!</definedName>
    <definedName name="id" localSheetId="14">#REF!</definedName>
    <definedName name="id" localSheetId="15">#REF!</definedName>
    <definedName name="id" localSheetId="16">#REF!</definedName>
    <definedName name="id" localSheetId="17">#REF!</definedName>
    <definedName name="id" localSheetId="18">#REF!</definedName>
    <definedName name="id" localSheetId="19">#REF!</definedName>
    <definedName name="id" localSheetId="20">#REF!</definedName>
    <definedName name="id" localSheetId="21">#REF!</definedName>
    <definedName name="id" localSheetId="22">#REF!</definedName>
    <definedName name="id" localSheetId="23">#REF!</definedName>
    <definedName name="id">#REF!</definedName>
    <definedName name="identificacion">[17]Validaciones!$AA$3:$AA$5</definedName>
    <definedName name="ig" localSheetId="8">#REF!</definedName>
    <definedName name="ig" localSheetId="9">#REF!</definedName>
    <definedName name="ig" localSheetId="10">#REF!</definedName>
    <definedName name="ig" localSheetId="11">#REF!</definedName>
    <definedName name="ig" localSheetId="12">#REF!</definedName>
    <definedName name="ig" localSheetId="13">#REF!</definedName>
    <definedName name="ig" localSheetId="14">#REF!</definedName>
    <definedName name="ig" localSheetId="15">#REF!</definedName>
    <definedName name="ig" localSheetId="16">#REF!</definedName>
    <definedName name="ig" localSheetId="17">#REF!</definedName>
    <definedName name="ig" localSheetId="18">#REF!</definedName>
    <definedName name="ig" localSheetId="19">#REF!</definedName>
    <definedName name="ig" localSheetId="20">#REF!</definedName>
    <definedName name="ig" localSheetId="21">#REF!</definedName>
    <definedName name="ig" localSheetId="22">#REF!</definedName>
    <definedName name="ig" localSheetId="23">#REF!</definedName>
    <definedName name="ig">#REF!</definedName>
    <definedName name="ii" localSheetId="8">#REF!</definedName>
    <definedName name="ii" localSheetId="9">#REF!</definedName>
    <definedName name="ii" localSheetId="10">#REF!</definedName>
    <definedName name="ii" localSheetId="11">#REF!</definedName>
    <definedName name="ii" localSheetId="12">#REF!</definedName>
    <definedName name="ii" localSheetId="13">#REF!</definedName>
    <definedName name="ii" localSheetId="14">#REF!</definedName>
    <definedName name="ii" localSheetId="15">#REF!</definedName>
    <definedName name="ii" localSheetId="16">#REF!</definedName>
    <definedName name="ii" localSheetId="17">#REF!</definedName>
    <definedName name="ii" localSheetId="18">#REF!</definedName>
    <definedName name="ii" localSheetId="19">#REF!</definedName>
    <definedName name="ii" localSheetId="20">#REF!</definedName>
    <definedName name="ii" localSheetId="21">#REF!</definedName>
    <definedName name="ii" localSheetId="22">#REF!</definedName>
    <definedName name="ii" localSheetId="23">#REF!</definedName>
    <definedName name="ii">#REF!</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hidden="1">{"via1",#N/A,TRUE,"general";"via2",#N/A,TRUE,"general";"via3",#N/A,TRUE,"general"}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hidden="1">{"TAB1",#N/A,TRUE,"GENERAL";"TAB2",#N/A,TRUE,"GENERAL";"TAB3",#N/A,TRUE,"GENERAL";"TAB4",#N/A,TRUE,"GENERAL";"TAB5",#N/A,TRUE,"GENERAL"}</definedName>
    <definedName name="iiva" localSheetId="8">#REF!</definedName>
    <definedName name="iiva" localSheetId="9">#REF!</definedName>
    <definedName name="iiva" localSheetId="10">#REF!</definedName>
    <definedName name="iiva" localSheetId="11">#REF!</definedName>
    <definedName name="iiva" localSheetId="12">#REF!</definedName>
    <definedName name="iiva" localSheetId="13">#REF!</definedName>
    <definedName name="iiva" localSheetId="14">#REF!</definedName>
    <definedName name="iiva" localSheetId="15">#REF!</definedName>
    <definedName name="iiva" localSheetId="16">#REF!</definedName>
    <definedName name="iiva" localSheetId="17">#REF!</definedName>
    <definedName name="iiva" localSheetId="18">#REF!</definedName>
    <definedName name="iiva" localSheetId="19">#REF!</definedName>
    <definedName name="iiva" localSheetId="20">#REF!</definedName>
    <definedName name="iiva" localSheetId="21">#REF!</definedName>
    <definedName name="iiva" localSheetId="22">#REF!</definedName>
    <definedName name="iiva" localSheetId="23">#REF!</definedName>
    <definedName name="iiva">#REF!</definedName>
    <definedName name="ijfise">[17]Validaciones!#REF!</definedName>
    <definedName name="ik" localSheetId="8">#REF!</definedName>
    <definedName name="ik" localSheetId="9">#REF!</definedName>
    <definedName name="ik" localSheetId="10">#REF!</definedName>
    <definedName name="ik" localSheetId="11">#REF!</definedName>
    <definedName name="ik" localSheetId="12">#REF!</definedName>
    <definedName name="ik" localSheetId="13">#REF!</definedName>
    <definedName name="ik" localSheetId="14">#REF!</definedName>
    <definedName name="ik" localSheetId="15">#REF!</definedName>
    <definedName name="ik" localSheetId="16">#REF!</definedName>
    <definedName name="ik" localSheetId="17">#REF!</definedName>
    <definedName name="ik" localSheetId="18">#REF!</definedName>
    <definedName name="ik" localSheetId="19">#REF!</definedName>
    <definedName name="ik" localSheetId="20">#REF!</definedName>
    <definedName name="ik" localSheetId="21">#REF!</definedName>
    <definedName name="ik" localSheetId="22">#REF!</definedName>
    <definedName name="ik" localSheetId="23">#REF!</definedName>
    <definedName name="ik">#REF!</definedName>
    <definedName name="ikj" localSheetId="8">#REF!</definedName>
    <definedName name="ikj" localSheetId="9">#REF!</definedName>
    <definedName name="ikj" localSheetId="10">#REF!</definedName>
    <definedName name="ikj" localSheetId="11">#REF!</definedName>
    <definedName name="ikj" localSheetId="12">#REF!</definedName>
    <definedName name="ikj" localSheetId="13">#REF!</definedName>
    <definedName name="ikj" localSheetId="14">#REF!</definedName>
    <definedName name="ikj" localSheetId="15">#REF!</definedName>
    <definedName name="ikj" localSheetId="16">#REF!</definedName>
    <definedName name="ikj" localSheetId="17">#REF!</definedName>
    <definedName name="ikj" localSheetId="18">#REF!</definedName>
    <definedName name="ikj" localSheetId="19">#REF!</definedName>
    <definedName name="ikj" localSheetId="20">#REF!</definedName>
    <definedName name="ikj" localSheetId="21">#REF!</definedName>
    <definedName name="ikj" localSheetId="22">#REF!</definedName>
    <definedName name="ikj" localSheetId="23">#REF!</definedName>
    <definedName name="ikj">#REF!</definedName>
    <definedName name="IKJHTHG" localSheetId="8">[7]!absc</definedName>
    <definedName name="IKJHTHG" localSheetId="10">[7]!absc</definedName>
    <definedName name="IKJHTHG" localSheetId="11">[7]!absc</definedName>
    <definedName name="IKJHTHG" localSheetId="12">[7]!absc</definedName>
    <definedName name="IKJHTHG" localSheetId="13">[7]!absc</definedName>
    <definedName name="IKJHTHG" localSheetId="14">[7]!absc</definedName>
    <definedName name="IKJHTHG" localSheetId="15">[7]!absc</definedName>
    <definedName name="IKJHTHG" localSheetId="16">[7]!absc</definedName>
    <definedName name="IKJHTHG" localSheetId="17">[7]!absc</definedName>
    <definedName name="IKJHTHG" localSheetId="18">[7]!absc</definedName>
    <definedName name="IKJHTHG" localSheetId="19">[7]!absc</definedName>
    <definedName name="IKJHTHG" localSheetId="20">[7]!absc</definedName>
    <definedName name="IKJHTHG" localSheetId="21">[7]!absc</definedName>
    <definedName name="IKJHTHG" localSheetId="22">[7]!absc</definedName>
    <definedName name="IKJHTHG" localSheetId="23">[7]!absc</definedName>
    <definedName name="IKJHTHG" localSheetId="7">[7]!absc</definedName>
    <definedName name="IKJHTHG" localSheetId="4">[7]!absc</definedName>
    <definedName name="IKJHTHG" localSheetId="6">[7]!absc</definedName>
    <definedName name="IKJHTHG">[7]!absc</definedName>
    <definedName name="ikjpp">#REF!</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ERVISTOS" localSheetId="8">#REF!</definedName>
    <definedName name="IMPERVISTOS" localSheetId="9">#REF!</definedName>
    <definedName name="IMPERVISTOS" localSheetId="10">#REF!</definedName>
    <definedName name="IMPERVISTOS" localSheetId="11">#REF!</definedName>
    <definedName name="IMPERVISTOS" localSheetId="12">#REF!</definedName>
    <definedName name="IMPERVISTOS" localSheetId="13">#REF!</definedName>
    <definedName name="IMPERVISTOS" localSheetId="14">#REF!</definedName>
    <definedName name="IMPERVISTOS" localSheetId="15">#REF!</definedName>
    <definedName name="IMPERVISTOS" localSheetId="16">#REF!</definedName>
    <definedName name="IMPERVISTOS" localSheetId="17">#REF!</definedName>
    <definedName name="IMPERVISTOS" localSheetId="18">#REF!</definedName>
    <definedName name="IMPERVISTOS" localSheetId="19">#REF!</definedName>
    <definedName name="IMPERVISTOS" localSheetId="20">#REF!</definedName>
    <definedName name="IMPERVISTOS" localSheetId="21">#REF!</definedName>
    <definedName name="IMPERVISTOS" localSheetId="22">#REF!</definedName>
    <definedName name="IMPERVISTOS" localSheetId="23">#REF!</definedName>
    <definedName name="IMPERVISTOS">#REF!</definedName>
    <definedName name="IMPORTACION" localSheetId="8">#REF!</definedName>
    <definedName name="IMPORTACION" localSheetId="9">#REF!</definedName>
    <definedName name="IMPORTACION" localSheetId="10">#REF!</definedName>
    <definedName name="IMPORTACION" localSheetId="11">#REF!</definedName>
    <definedName name="IMPORTACION" localSheetId="12">#REF!</definedName>
    <definedName name="IMPORTACION" localSheetId="13">#REF!</definedName>
    <definedName name="IMPORTACION" localSheetId="14">#REF!</definedName>
    <definedName name="IMPORTACION" localSheetId="15">#REF!</definedName>
    <definedName name="IMPORTACION" localSheetId="16">#REF!</definedName>
    <definedName name="IMPORTACION" localSheetId="17">#REF!</definedName>
    <definedName name="IMPORTACION" localSheetId="18">#REF!</definedName>
    <definedName name="IMPORTACION" localSheetId="19">#REF!</definedName>
    <definedName name="IMPORTACION" localSheetId="20">#REF!</definedName>
    <definedName name="IMPORTACION" localSheetId="21">#REF!</definedName>
    <definedName name="IMPORTACION" localSheetId="22">#REF!</definedName>
    <definedName name="IMPORTACION" localSheetId="23">#REF!</definedName>
    <definedName name="IMPORTACION">#REF!</definedName>
    <definedName name="ImpPolizasConsultoria">#REF!</definedName>
    <definedName name="ImpPolizasObra">#REF!</definedName>
    <definedName name="IMPREV" localSheetId="8">#REF!</definedName>
    <definedName name="IMPREV" localSheetId="9">#REF!</definedName>
    <definedName name="IMPREV" localSheetId="10">#REF!</definedName>
    <definedName name="IMPREV" localSheetId="11">#REF!</definedName>
    <definedName name="IMPREV" localSheetId="12">#REF!</definedName>
    <definedName name="IMPREV" localSheetId="13">#REF!</definedName>
    <definedName name="IMPREV" localSheetId="14">#REF!</definedName>
    <definedName name="IMPREV" localSheetId="15">#REF!</definedName>
    <definedName name="IMPREV" localSheetId="16">#REF!</definedName>
    <definedName name="IMPREV" localSheetId="17">#REF!</definedName>
    <definedName name="IMPREV" localSheetId="18">#REF!</definedName>
    <definedName name="IMPREV" localSheetId="19">#REF!</definedName>
    <definedName name="IMPREV" localSheetId="20">#REF!</definedName>
    <definedName name="IMPREV" localSheetId="21">#REF!</definedName>
    <definedName name="IMPREV" localSheetId="22">#REF!</definedName>
    <definedName name="IMPREV" localSheetId="23">#REF!</definedName>
    <definedName name="IMPREV">#REF!</definedName>
    <definedName name="imprevistos">[21]DATOS!$B$17</definedName>
    <definedName name="Imprimir_área_IM_1">#REF!</definedName>
    <definedName name="IND">[62]items!$C$4:$J$247</definedName>
    <definedName name="INE" localSheetId="8">#REF!</definedName>
    <definedName name="INE" localSheetId="9">#REF!</definedName>
    <definedName name="INE" localSheetId="10">#REF!</definedName>
    <definedName name="INE" localSheetId="11">#REF!</definedName>
    <definedName name="INE" localSheetId="12">#REF!</definedName>
    <definedName name="INE" localSheetId="13">#REF!</definedName>
    <definedName name="INE" localSheetId="14">#REF!</definedName>
    <definedName name="INE" localSheetId="15">#REF!</definedName>
    <definedName name="INE" localSheetId="16">#REF!</definedName>
    <definedName name="INE" localSheetId="17">#REF!</definedName>
    <definedName name="INE" localSheetId="18">#REF!</definedName>
    <definedName name="INE" localSheetId="19">#REF!</definedName>
    <definedName name="INE" localSheetId="20">#REF!</definedName>
    <definedName name="INE" localSheetId="21">#REF!</definedName>
    <definedName name="INE" localSheetId="22">#REF!</definedName>
    <definedName name="INE" localSheetId="23">#REF!</definedName>
    <definedName name="INE">#REF!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#REF!</definedName>
    <definedName name="INICIO" localSheetId="8">[23]!absc</definedName>
    <definedName name="INICIO" localSheetId="10">[23]!absc</definedName>
    <definedName name="INICIO" localSheetId="11">[23]!absc</definedName>
    <definedName name="INICIO" localSheetId="12">[23]!absc</definedName>
    <definedName name="INICIO" localSheetId="13">[23]!absc</definedName>
    <definedName name="INICIO" localSheetId="14">[23]!absc</definedName>
    <definedName name="INICIO" localSheetId="15">[23]!absc</definedName>
    <definedName name="INICIO" localSheetId="16">[23]!absc</definedName>
    <definedName name="INICIO" localSheetId="17">[23]!absc</definedName>
    <definedName name="INICIO" localSheetId="18">[23]!absc</definedName>
    <definedName name="INICIO" localSheetId="19">[23]!absc</definedName>
    <definedName name="INICIO" localSheetId="20">[23]!absc</definedName>
    <definedName name="INICIO" localSheetId="21">[23]!absc</definedName>
    <definedName name="INICIO" localSheetId="22">[23]!absc</definedName>
    <definedName name="INICIO" localSheetId="23">[23]!absc</definedName>
    <definedName name="INICIO" localSheetId="7">[23]!absc</definedName>
    <definedName name="INICIO" localSheetId="4">[23]!absc</definedName>
    <definedName name="INICIO" localSheetId="6">[23]!absc</definedName>
    <definedName name="INICIO">[23]!absc</definedName>
    <definedName name="inicio_secb">[17]Validaciones!$AN$3</definedName>
    <definedName name="INICIOE" localSheetId="8">[27]!absc</definedName>
    <definedName name="INICIOE" localSheetId="10">[27]!absc</definedName>
    <definedName name="INICIOE" localSheetId="11">[27]!absc</definedName>
    <definedName name="INICIOE" localSheetId="12">[27]!absc</definedName>
    <definedName name="INICIOE" localSheetId="13">[27]!absc</definedName>
    <definedName name="INICIOE" localSheetId="14">[27]!absc</definedName>
    <definedName name="INICIOE" localSheetId="15">[27]!absc</definedName>
    <definedName name="INICIOE" localSheetId="16">[27]!absc</definedName>
    <definedName name="INICIOE" localSheetId="17">[27]!absc</definedName>
    <definedName name="INICIOE" localSheetId="18">[27]!absc</definedName>
    <definedName name="INICIOE" localSheetId="19">[27]!absc</definedName>
    <definedName name="INICIOE" localSheetId="20">[27]!absc</definedName>
    <definedName name="INICIOE" localSheetId="21">[27]!absc</definedName>
    <definedName name="INICIOE" localSheetId="22">[27]!absc</definedName>
    <definedName name="INICIOE" localSheetId="23">[27]!absc</definedName>
    <definedName name="INICIOE" localSheetId="7">[27]!absc</definedName>
    <definedName name="INICIOE" localSheetId="4">[27]!absc</definedName>
    <definedName name="INICIOE" localSheetId="6">[27]!absc</definedName>
    <definedName name="INICIOE">[27]!absc</definedName>
    <definedName name="Instalacion">#REF!</definedName>
    <definedName name="INSTALACIONES" localSheetId="8">#REF!</definedName>
    <definedName name="INSTALACIONES" localSheetId="9">#REF!</definedName>
    <definedName name="INSTALACIONES" localSheetId="10">#REF!</definedName>
    <definedName name="INSTALACIONES" localSheetId="11">#REF!</definedName>
    <definedName name="INSTALACIONES" localSheetId="12">#REF!</definedName>
    <definedName name="INSTALACIONES" localSheetId="13">#REF!</definedName>
    <definedName name="INSTALACIONES" localSheetId="14">#REF!</definedName>
    <definedName name="INSTALACIONES" localSheetId="15">#REF!</definedName>
    <definedName name="INSTALACIONES" localSheetId="16">#REF!</definedName>
    <definedName name="INSTALACIONES" localSheetId="17">#REF!</definedName>
    <definedName name="INSTALACIONES" localSheetId="18">#REF!</definedName>
    <definedName name="INSTALACIONES" localSheetId="19">#REF!</definedName>
    <definedName name="INSTALACIONES" localSheetId="20">#REF!</definedName>
    <definedName name="INSTALACIONES" localSheetId="21">#REF!</definedName>
    <definedName name="INSTALACIONES" localSheetId="22">#REF!</definedName>
    <definedName name="INSTALACIONES" localSheetId="23">#REF!</definedName>
    <definedName name="INSTALACIONES">#REF!</definedName>
    <definedName name="instalpasamuro" localSheetId="8">#REF!</definedName>
    <definedName name="instalpasamuro" localSheetId="9">#REF!</definedName>
    <definedName name="instalpasamuro" localSheetId="10">#REF!</definedName>
    <definedName name="instalpasamuro" localSheetId="11">#REF!</definedName>
    <definedName name="instalpasamuro" localSheetId="12">#REF!</definedName>
    <definedName name="instalpasamuro" localSheetId="13">#REF!</definedName>
    <definedName name="instalpasamuro" localSheetId="14">#REF!</definedName>
    <definedName name="instalpasamuro" localSheetId="15">#REF!</definedName>
    <definedName name="instalpasamuro" localSheetId="16">#REF!</definedName>
    <definedName name="instalpasamuro" localSheetId="17">#REF!</definedName>
    <definedName name="instalpasamuro" localSheetId="18">#REF!</definedName>
    <definedName name="instalpasamuro" localSheetId="19">#REF!</definedName>
    <definedName name="instalpasamuro" localSheetId="20">#REF!</definedName>
    <definedName name="instalpasamuro" localSheetId="21">#REF!</definedName>
    <definedName name="instalpasamuro" localSheetId="22">#REF!</definedName>
    <definedName name="instalpasamuro" localSheetId="23">#REF!</definedName>
    <definedName name="instalpasamuro">#REF!</definedName>
    <definedName name="INSUMO">VLOOKUP([40]apu!$B1,[40]Insumos!$D:$E,2,FALSE)</definedName>
    <definedName name="INSUMOS" localSheetId="8">#REF!</definedName>
    <definedName name="INSUMOS" localSheetId="9">#REF!</definedName>
    <definedName name="INSUMOS" localSheetId="10">#REF!</definedName>
    <definedName name="INSUMOS" localSheetId="11">#REF!</definedName>
    <definedName name="INSUMOS" localSheetId="12">#REF!</definedName>
    <definedName name="INSUMOS" localSheetId="13">#REF!</definedName>
    <definedName name="INSUMOS" localSheetId="14">#REF!</definedName>
    <definedName name="INSUMOS" localSheetId="15">#REF!</definedName>
    <definedName name="INSUMOS" localSheetId="16">#REF!</definedName>
    <definedName name="INSUMOS" localSheetId="17">#REF!</definedName>
    <definedName name="INSUMOS" localSheetId="18">#REF!</definedName>
    <definedName name="INSUMOS" localSheetId="19">#REF!</definedName>
    <definedName name="INSUMOS" localSheetId="20">#REF!</definedName>
    <definedName name="INSUMOS" localSheetId="21">#REF!</definedName>
    <definedName name="INSUMOS" localSheetId="22">#REF!</definedName>
    <definedName name="INSUMOS" localSheetId="23">#REF!</definedName>
    <definedName name="INSUMOS">#REF!</definedName>
    <definedName name="Int" localSheetId="8">#REF!</definedName>
    <definedName name="Int" localSheetId="9">#REF!</definedName>
    <definedName name="Int" localSheetId="10">#REF!</definedName>
    <definedName name="Int" localSheetId="11">#REF!</definedName>
    <definedName name="Int" localSheetId="12">#REF!</definedName>
    <definedName name="Int" localSheetId="13">#REF!</definedName>
    <definedName name="Int" localSheetId="14">#REF!</definedName>
    <definedName name="Int" localSheetId="15">#REF!</definedName>
    <definedName name="Int" localSheetId="16">#REF!</definedName>
    <definedName name="Int" localSheetId="17">#REF!</definedName>
    <definedName name="Int" localSheetId="18">#REF!</definedName>
    <definedName name="Int" localSheetId="19">#REF!</definedName>
    <definedName name="Int" localSheetId="20">#REF!</definedName>
    <definedName name="Int" localSheetId="21">#REF!</definedName>
    <definedName name="Int" localSheetId="22">#REF!</definedName>
    <definedName name="Int" localSheetId="23">#REF!</definedName>
    <definedName name="Int">#REF!</definedName>
    <definedName name="Interest_Rate" localSheetId="8">#REF!</definedName>
    <definedName name="Interest_Rate" localSheetId="9">#REF!</definedName>
    <definedName name="Interest_Rate" localSheetId="10">#REF!</definedName>
    <definedName name="Interest_Rate" localSheetId="11">#REF!</definedName>
    <definedName name="Interest_Rate" localSheetId="12">#REF!</definedName>
    <definedName name="Interest_Rate" localSheetId="13">#REF!</definedName>
    <definedName name="Interest_Rate" localSheetId="14">#REF!</definedName>
    <definedName name="Interest_Rate" localSheetId="15">#REF!</definedName>
    <definedName name="Interest_Rate" localSheetId="16">#REF!</definedName>
    <definedName name="Interest_Rate" localSheetId="17">#REF!</definedName>
    <definedName name="Interest_Rate" localSheetId="18">#REF!</definedName>
    <definedName name="Interest_Rate" localSheetId="19">#REF!</definedName>
    <definedName name="Interest_Rate" localSheetId="20">#REF!</definedName>
    <definedName name="Interest_Rate" localSheetId="21">#REF!</definedName>
    <definedName name="Interest_Rate" localSheetId="22">#REF!</definedName>
    <definedName name="Interest_Rate" localSheetId="23">#REF!</definedName>
    <definedName name="Interest_Rate">#REF!</definedName>
    <definedName name="Interventor">[45]Datos!$B$5</definedName>
    <definedName name="INV_11">'[63]PR 1'!$A$2:$N$655</definedName>
    <definedName name="io" localSheetId="8">#REF!</definedName>
    <definedName name="io" localSheetId="9">#REF!</definedName>
    <definedName name="io" localSheetId="10">#REF!</definedName>
    <definedName name="io" localSheetId="11">#REF!</definedName>
    <definedName name="io" localSheetId="12">#REF!</definedName>
    <definedName name="io" localSheetId="13">#REF!</definedName>
    <definedName name="io" localSheetId="14">#REF!</definedName>
    <definedName name="io" localSheetId="15">#REF!</definedName>
    <definedName name="io" localSheetId="16">#REF!</definedName>
    <definedName name="io" localSheetId="17">#REF!</definedName>
    <definedName name="io" localSheetId="18">#REF!</definedName>
    <definedName name="io" localSheetId="19">#REF!</definedName>
    <definedName name="io" localSheetId="20">#REF!</definedName>
    <definedName name="io" localSheetId="21">#REF!</definedName>
    <definedName name="io" localSheetId="22">#REF!</definedName>
    <definedName name="io" localSheetId="23">#REF!</definedName>
    <definedName name="io">#REF!</definedName>
    <definedName name="iolpñ">[17]Validaciones!#REF!</definedName>
    <definedName name="iopi" localSheetId="8">#REF!</definedName>
    <definedName name="iopi" localSheetId="9">#REF!</definedName>
    <definedName name="iopi" localSheetId="10">#REF!</definedName>
    <definedName name="iopi" localSheetId="11">#REF!</definedName>
    <definedName name="iopi" localSheetId="12">#REF!</definedName>
    <definedName name="iopi" localSheetId="13">#REF!</definedName>
    <definedName name="iopi" localSheetId="14">#REF!</definedName>
    <definedName name="iopi" localSheetId="15">#REF!</definedName>
    <definedName name="iopi" localSheetId="16">#REF!</definedName>
    <definedName name="iopi" localSheetId="17">#REF!</definedName>
    <definedName name="iopi" localSheetId="18">#REF!</definedName>
    <definedName name="iopi" localSheetId="19">#REF!</definedName>
    <definedName name="iopi" localSheetId="20">#REF!</definedName>
    <definedName name="iopi" localSheetId="21">#REF!</definedName>
    <definedName name="iopi" localSheetId="22">#REF!</definedName>
    <definedName name="iopi" localSheetId="23">#REF!</definedName>
    <definedName name="iopi">#REF!</definedName>
    <definedName name="iouylghrt">[17]Validaciones!#REF!</definedName>
    <definedName name="ir" localSheetId="8">#REF!</definedName>
    <definedName name="ir" localSheetId="9">#REF!</definedName>
    <definedName name="ir" localSheetId="10">#REF!</definedName>
    <definedName name="ir" localSheetId="11">#REF!</definedName>
    <definedName name="ir" localSheetId="12">#REF!</definedName>
    <definedName name="ir" localSheetId="13">#REF!</definedName>
    <definedName name="ir" localSheetId="14">#REF!</definedName>
    <definedName name="ir" localSheetId="15">#REF!</definedName>
    <definedName name="ir" localSheetId="16">#REF!</definedName>
    <definedName name="ir" localSheetId="17">#REF!</definedName>
    <definedName name="ir" localSheetId="18">#REF!</definedName>
    <definedName name="ir" localSheetId="19">#REF!</definedName>
    <definedName name="ir" localSheetId="20">#REF!</definedName>
    <definedName name="ir" localSheetId="21">#REF!</definedName>
    <definedName name="ir" localSheetId="22">#REF!</definedName>
    <definedName name="ir" localSheetId="23">#REF!</definedName>
    <definedName name="ir">#REF!</definedName>
    <definedName name="iruyrt">[17]Validaciones!#REF!</definedName>
    <definedName name="it." localSheetId="8">#REF!</definedName>
    <definedName name="it." localSheetId="9">#REF!</definedName>
    <definedName name="it." localSheetId="10">#REF!</definedName>
    <definedName name="it." localSheetId="11">#REF!</definedName>
    <definedName name="it." localSheetId="12">#REF!</definedName>
    <definedName name="it." localSheetId="13">#REF!</definedName>
    <definedName name="it." localSheetId="14">#REF!</definedName>
    <definedName name="it." localSheetId="15">#REF!</definedName>
    <definedName name="it." localSheetId="16">#REF!</definedName>
    <definedName name="it." localSheetId="17">#REF!</definedName>
    <definedName name="it." localSheetId="18">#REF!</definedName>
    <definedName name="it." localSheetId="19">#REF!</definedName>
    <definedName name="it." localSheetId="20">#REF!</definedName>
    <definedName name="it." localSheetId="21">#REF!</definedName>
    <definedName name="it." localSheetId="22">#REF!</definedName>
    <definedName name="it." localSheetId="23">#REF!</definedName>
    <definedName name="it.">#REF!</definedName>
    <definedName name="ITEM">[64]INDICE!$A$8:$G$281</definedName>
    <definedName name="ITEM_APU">[55]Hoja1!$A$2:$G$112</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#REF!</definedName>
    <definedName name="ITEM2.10">[52]APU!$E$14843</definedName>
    <definedName name="ITEM2.11">[52]APU!$E$14904</definedName>
    <definedName name="ITEM2.12">[52]APU!$E$14965</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#REF!</definedName>
    <definedName name="ITEM3.15">[52]APU!$E$8621</definedName>
    <definedName name="ITEM3.16">[52]APU!$E$8682</definedName>
    <definedName name="ITEM3.17">[52]APU!$E$8743</definedName>
    <definedName name="ITEM3.18">[52]APU!$E$8804</definedName>
    <definedName name="ITEM3.19">[52]APU!$E$8865</definedName>
    <definedName name="ITEM3.20">[52]APU!$E$8926</definedName>
    <definedName name="ITEM3.21">[52]APU!$E$11915</definedName>
    <definedName name="ITEM3.22">[52]APU!$E$14477</definedName>
    <definedName name="ITEM3.23">[52]APU!$E$15087</definedName>
    <definedName name="ITEM4.20">[52]APU!$E$9170</definedName>
    <definedName name="ITEM4.21">[52]APU!$E$9231</definedName>
    <definedName name="ITEM4.22">[52]APU!$E$9292</definedName>
    <definedName name="ITEM4.23">[52]APU!$E$9353</definedName>
    <definedName name="ITEM4.24">[52]APU!$E$9414</definedName>
    <definedName name="ITEM4.25">[52]APU!$E$9475</definedName>
    <definedName name="ITEM4.26">[52]APU!$E$9536</definedName>
    <definedName name="ITEM4.27">[52]APU!$E$9597</definedName>
    <definedName name="ITEM4.28">[52]APU!$E$9658</definedName>
    <definedName name="ITEM4.29">[52]APU!$E$9719</definedName>
    <definedName name="ITEM4.30">[52]APU!$E$9780</definedName>
    <definedName name="ITEM4.31">[52]APU!$E$9841</definedName>
    <definedName name="ITEM4.32">[52]APU!$E$9902</definedName>
    <definedName name="ITEM4.33">[52]APU!$E$9963</definedName>
    <definedName name="ITEM4.34">[52]APU!$E$10024</definedName>
    <definedName name="ITEM4.35">[52]APU!$E$11549</definedName>
    <definedName name="ITEM4.36">[52]APU!$E$11610</definedName>
    <definedName name="ITEM4.37">[52]APU!$E$15941</definedName>
    <definedName name="ITEM4.38">[52]APU!$E$15148</definedName>
    <definedName name="ITEM4.39">[52]APU!$E$14233</definedName>
    <definedName name="ITEM4.40">[52]APU!$E$14294</definedName>
    <definedName name="ITEM4.41">[52]APU!$E$14355</definedName>
    <definedName name="ITEM4.42">[52]APU!$E$14416</definedName>
    <definedName name="ITEM4.43">[52]APU!$E$14538</definedName>
    <definedName name="ITEM4.44">[52]APU!$E$16002</definedName>
    <definedName name="ITEM4.45">[52]APU!$E$16063</definedName>
    <definedName name="ITEM4.46">[52]APU!$E$14660</definedName>
    <definedName name="ITEM5.100">[52]APU!$E$12403</definedName>
    <definedName name="ITEM5.101">[52]APU!$E$12464</definedName>
    <definedName name="ITEM5.104">[52]APU!$E$12525</definedName>
    <definedName name="ITEM5.105">[52]APU!$E$12586</definedName>
    <definedName name="ITEM5.106">[52]APU!$E$12647</definedName>
    <definedName name="ITEM5.107">[52]APU!$E$12708</definedName>
    <definedName name="ITEM5.108">[52]APU!$E$12769</definedName>
    <definedName name="ITEM5.109">[52]APU!$E$12830</definedName>
    <definedName name="ITEM5.111">[52]APU!$E$12891</definedName>
    <definedName name="ITEM5.112">[52]APU!$E$12952</definedName>
    <definedName name="ITEM5.113">[52]APU!$E$14721</definedName>
    <definedName name="ITEM5.114">[52]APU!$E$14782</definedName>
    <definedName name="ITEM5.115">[52]APU!$E$15026</definedName>
    <definedName name="ITEM5.53">[52]APU!$E$10085</definedName>
    <definedName name="ITEM5.54">[52]APU!$E$10146</definedName>
    <definedName name="ITEM5.55">[52]APU!$E$10207</definedName>
    <definedName name="ITEM5.56">[52]APU!$E$10268</definedName>
    <definedName name="ITEM5.57">[52]APU!$E$10329</definedName>
    <definedName name="ITEM5.58">[52]APU!$E$10390</definedName>
    <definedName name="ITEM5.59">[52]APU!$E$10451</definedName>
    <definedName name="ITEM5.60">[52]APU!$E$10512</definedName>
    <definedName name="ITEM5.61">[52]APU!$E$10573</definedName>
    <definedName name="ITEM5.62">[52]APU!$E$10634</definedName>
    <definedName name="ITEM5.63">[52]APU!$E$10695</definedName>
    <definedName name="ITEM5.64">[52]APU!$E$10756</definedName>
    <definedName name="ITEM5.65">[52]APU!$E$10817</definedName>
    <definedName name="ITEM5.66">[52]APU!$E$10878</definedName>
    <definedName name="ITEM5.67">[52]APU!$E$10939</definedName>
    <definedName name="ITEM5.68">[52]APU!$E$11000</definedName>
    <definedName name="ITEM5.69">[52]APU!$E$11061</definedName>
    <definedName name="ITEM5.70">[52]APU!$E$11122</definedName>
    <definedName name="ITEM5.71">[52]APU!$E$11183</definedName>
    <definedName name="ITEM5.72">[52]APU!$E$11976</definedName>
    <definedName name="ITEM5.73">[52]APU!$E$12037</definedName>
    <definedName name="ITEM5.74">[52]APU!$E$12098</definedName>
    <definedName name="ITEM5.77">[52]APU!$E$12159</definedName>
    <definedName name="ITEM5.78">[52]APU!$E$12281</definedName>
    <definedName name="ITEM5.79">[52]APU!$E$12342</definedName>
    <definedName name="ITEM5.80">[52]APU!$E$12220</definedName>
    <definedName name="ITEM5.82">[52]APU!$E$13989</definedName>
    <definedName name="ITEM5.83">[52]APU!$E$14050</definedName>
    <definedName name="ITEM5.84">[52]APU!$E$13318</definedName>
    <definedName name="ITEM5.85">[52]APU!$E$13379</definedName>
    <definedName name="ITEM5.86">[52]APU!$E$13440</definedName>
    <definedName name="ITEM5.87">[52]APU!$E$13501</definedName>
    <definedName name="ITEM5.88">[52]APU!$E$13562</definedName>
    <definedName name="ITEM5.89">[52]APU!$E$13623</definedName>
    <definedName name="ITEM5.90">[52]APU!$E$13684</definedName>
    <definedName name="ITEM5.91">[52]APU!$E$13745</definedName>
    <definedName name="ITEM5.92">[52]APU!$E$13806</definedName>
    <definedName name="ITEM5.93">[52]APU!$E$13867</definedName>
    <definedName name="ITEM5.94">[52]APU!$E$13928</definedName>
    <definedName name="ITEM5.95">[52]APU!$E$13013</definedName>
    <definedName name="ITEM5.96">[52]APU!$E$13074</definedName>
    <definedName name="ITEM5.97">[52]APU!$E$13135</definedName>
    <definedName name="ITEM5.98">[52]APU!$E$13196</definedName>
    <definedName name="ITEM5.99">[52]APU!$E$13257</definedName>
    <definedName name="ITEM521">[48]ITEMS!$A$522</definedName>
    <definedName name="ITEM7.1">[52]APU!$E$7589</definedName>
    <definedName name="ITEM7.10">[52]APU!$E$8138</definedName>
    <definedName name="ITEM7.11">[52]APU!$E$8199</definedName>
    <definedName name="ITEM7.12">[52]APU!$E$8259</definedName>
    <definedName name="ITEM7.13">[52]APU!$E$8320</definedName>
    <definedName name="ITEM7.14">[52]APU!$E$8381</definedName>
    <definedName name="ITEM7.15">[52]APU!$E$8442</definedName>
    <definedName name="ITEM7.16">[52]APU!$E$8560</definedName>
    <definedName name="ITEM7.17">[52]APU!$E$11244</definedName>
    <definedName name="ITEM7.18">[52]APU!$E$11305</definedName>
    <definedName name="ITEM7.19">[52]APU!$E$11366</definedName>
    <definedName name="ITEM7.2">[52]APU!$E$7650</definedName>
    <definedName name="ITEM7.20">[52]APU!$E$11427</definedName>
    <definedName name="ITEM7.21">[52]APU!$E$11488</definedName>
    <definedName name="ITEM7.22">[52]APU!$E$11671</definedName>
    <definedName name="ITEM7.23">[52]APU!$E$11732</definedName>
    <definedName name="ITEM7.24">[52]APU!$E$14599</definedName>
    <definedName name="ITEM7.25">[52]APU!$E$15209</definedName>
    <definedName name="ITEM7.26">[52]APU!$E$15270</definedName>
    <definedName name="ITEM7.27">[52]APU!$E$15331</definedName>
    <definedName name="ITEM7.28">[52]APU!$E$15392</definedName>
    <definedName name="ITEM7.29">[52]APU!$E$15453</definedName>
    <definedName name="ITEM7.3">[52]APU!$E$7711</definedName>
    <definedName name="ITEM7.30">[52]APU!$E$15514</definedName>
    <definedName name="ITEM7.31">[52]APU!$E$15575</definedName>
    <definedName name="ITEM7.32">[52]APU!$E$15636</definedName>
    <definedName name="ITEM7.33">[52]APU!$E$15697</definedName>
    <definedName name="ITEM7.34">[52]APU!$E$15758</definedName>
    <definedName name="ITEM7.35">[52]APU!$E$15819</definedName>
    <definedName name="ITEM7.4">[52]APU!$E$7772</definedName>
    <definedName name="ITEM7.5">[52]APU!$E$7833</definedName>
    <definedName name="ITEM7.6">[52]APU!$E$7894</definedName>
    <definedName name="ITEM7.7">[52]APU!$E$7955</definedName>
    <definedName name="ITEM7.8">[52]APU!$E$8016</definedName>
    <definedName name="ITEM7.9">[52]APU!$E$8077</definedName>
    <definedName name="items">[21]ITEMS!$B$6:$B$176</definedName>
    <definedName name="Iterar" localSheetId="8">#REF!</definedName>
    <definedName name="Iterar" localSheetId="9">#REF!</definedName>
    <definedName name="Iterar" localSheetId="10">#REF!</definedName>
    <definedName name="Iterar" localSheetId="11">#REF!</definedName>
    <definedName name="Iterar" localSheetId="12">#REF!</definedName>
    <definedName name="Iterar" localSheetId="13">#REF!</definedName>
    <definedName name="Iterar" localSheetId="14">#REF!</definedName>
    <definedName name="Iterar" localSheetId="15">#REF!</definedName>
    <definedName name="Iterar" localSheetId="16">#REF!</definedName>
    <definedName name="Iterar" localSheetId="17">#REF!</definedName>
    <definedName name="Iterar" localSheetId="18">#REF!</definedName>
    <definedName name="Iterar" localSheetId="19">#REF!</definedName>
    <definedName name="Iterar" localSheetId="20">#REF!</definedName>
    <definedName name="Iterar" localSheetId="21">#REF!</definedName>
    <definedName name="Iterar" localSheetId="22">#REF!</definedName>
    <definedName name="Iterar" localSheetId="23">#REF!</definedName>
    <definedName name="Iterar">#REF!</definedName>
    <definedName name="ITUIBITR" localSheetId="8">[7]!absc</definedName>
    <definedName name="ITUIBITR" localSheetId="10">[7]!absc</definedName>
    <definedName name="ITUIBITR" localSheetId="11">[7]!absc</definedName>
    <definedName name="ITUIBITR" localSheetId="12">[7]!absc</definedName>
    <definedName name="ITUIBITR" localSheetId="13">[7]!absc</definedName>
    <definedName name="ITUIBITR" localSheetId="14">[7]!absc</definedName>
    <definedName name="ITUIBITR" localSheetId="15">[7]!absc</definedName>
    <definedName name="ITUIBITR" localSheetId="16">[7]!absc</definedName>
    <definedName name="ITUIBITR" localSheetId="17">[7]!absc</definedName>
    <definedName name="ITUIBITR" localSheetId="18">[7]!absc</definedName>
    <definedName name="ITUIBITR" localSheetId="19">[7]!absc</definedName>
    <definedName name="ITUIBITR" localSheetId="20">[7]!absc</definedName>
    <definedName name="ITUIBITR" localSheetId="21">[7]!absc</definedName>
    <definedName name="ITUIBITR" localSheetId="22">[7]!absc</definedName>
    <definedName name="ITUIBITR" localSheetId="23">[7]!absc</definedName>
    <definedName name="ITUIBITR" localSheetId="7">[7]!absc</definedName>
    <definedName name="ITUIBITR" localSheetId="4">[7]!absc</definedName>
    <definedName name="ITUIBITR" localSheetId="6">[7]!absc</definedName>
    <definedName name="ITUIBITR">[7]!absc</definedName>
    <definedName name="IUH">#REF!</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hidden="1">{"TAB1",#N/A,TRUE,"GENERAL";"TAB2",#N/A,TRUE,"GENERAL";"TAB3",#N/A,TRUE,"GENERAL";"TAB4",#N/A,TRUE,"GENERAL";"TAB5",#N/A,TRUE,"GENERAL"}</definedName>
    <definedName name="IUK" localSheetId="8">[24]!absc</definedName>
    <definedName name="IUK" localSheetId="10">[24]!absc</definedName>
    <definedName name="IUK" localSheetId="11">[24]!absc</definedName>
    <definedName name="IUK" localSheetId="12">[24]!absc</definedName>
    <definedName name="IUK" localSheetId="13">[24]!absc</definedName>
    <definedName name="IUK" localSheetId="14">[24]!absc</definedName>
    <definedName name="IUK" localSheetId="15">[24]!absc</definedName>
    <definedName name="IUK" localSheetId="16">[24]!absc</definedName>
    <definedName name="IUK" localSheetId="17">[24]!absc</definedName>
    <definedName name="IUK" localSheetId="18">[24]!absc</definedName>
    <definedName name="IUK" localSheetId="19">[24]!absc</definedName>
    <definedName name="IUK" localSheetId="20">[24]!absc</definedName>
    <definedName name="IUK" localSheetId="21">[24]!absc</definedName>
    <definedName name="IUK" localSheetId="22">[24]!absc</definedName>
    <definedName name="IUK" localSheetId="23">[24]!absc</definedName>
    <definedName name="IUK" localSheetId="7">[24]!absc</definedName>
    <definedName name="IUK" localSheetId="4">[24]!absc</definedName>
    <definedName name="IUK" localSheetId="6">[24]!absc</definedName>
    <definedName name="IUK">[24]!absc</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hidden="1">{"via1",#N/A,TRUE,"general";"via2",#N/A,TRUE,"general";"via3",#N/A,TRUE,"general"}</definedName>
    <definedName name="iutndf" localSheetId="8">[26]!absc</definedName>
    <definedName name="iutndf" localSheetId="10">[26]!absc</definedName>
    <definedName name="iutndf" localSheetId="11">[26]!absc</definedName>
    <definedName name="iutndf" localSheetId="12">[26]!absc</definedName>
    <definedName name="iutndf" localSheetId="13">[26]!absc</definedName>
    <definedName name="iutndf" localSheetId="14">[26]!absc</definedName>
    <definedName name="iutndf" localSheetId="15">[26]!absc</definedName>
    <definedName name="iutndf" localSheetId="16">[26]!absc</definedName>
    <definedName name="iutndf" localSheetId="17">[26]!absc</definedName>
    <definedName name="iutndf" localSheetId="18">[26]!absc</definedName>
    <definedName name="iutndf" localSheetId="19">[26]!absc</definedName>
    <definedName name="iutndf" localSheetId="20">[26]!absc</definedName>
    <definedName name="iutndf" localSheetId="21">[26]!absc</definedName>
    <definedName name="iutndf" localSheetId="22">[26]!absc</definedName>
    <definedName name="iutndf" localSheetId="23">[26]!absc</definedName>
    <definedName name="iutndf" localSheetId="7">[26]!absc</definedName>
    <definedName name="iutndf" localSheetId="4">[26]!absc</definedName>
    <definedName name="iutndf" localSheetId="6">[26]!absc</definedName>
    <definedName name="iutndf">[26]!absc</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#REF!</definedName>
    <definedName name="IVA_UTIL" localSheetId="8">#REF!</definedName>
    <definedName name="IVA_UTIL" localSheetId="9">#REF!</definedName>
    <definedName name="IVA_UTIL" localSheetId="10">#REF!</definedName>
    <definedName name="IVA_UTIL" localSheetId="11">#REF!</definedName>
    <definedName name="IVA_UTIL" localSheetId="12">#REF!</definedName>
    <definedName name="IVA_UTIL" localSheetId="13">#REF!</definedName>
    <definedName name="IVA_UTIL" localSheetId="14">#REF!</definedName>
    <definedName name="IVA_UTIL" localSheetId="15">#REF!</definedName>
    <definedName name="IVA_UTIL" localSheetId="16">#REF!</definedName>
    <definedName name="IVA_UTIL" localSheetId="17">#REF!</definedName>
    <definedName name="IVA_UTIL" localSheetId="18">#REF!</definedName>
    <definedName name="IVA_UTIL" localSheetId="19">#REF!</definedName>
    <definedName name="IVA_UTIL" localSheetId="20">#REF!</definedName>
    <definedName name="IVA_UTIL" localSheetId="21">#REF!</definedName>
    <definedName name="IVA_UTIL" localSheetId="22">#REF!</definedName>
    <definedName name="IVA_UTIL" localSheetId="23">#REF!</definedName>
    <definedName name="IVA_UTIL">#REF!</definedName>
    <definedName name="IVAConsultoria">#REF!</definedName>
    <definedName name="IVASobreUtilidad">#REF!</definedName>
    <definedName name="IvaSUtl">[18]PRESUPUESTO!#REF!</definedName>
    <definedName name="IVOFERTA" localSheetId="8">#REF!</definedName>
    <definedName name="IVOFERTA" localSheetId="9">#REF!</definedName>
    <definedName name="IVOFERTA" localSheetId="10">#REF!</definedName>
    <definedName name="IVOFERTA" localSheetId="11">#REF!</definedName>
    <definedName name="IVOFERTA" localSheetId="12">#REF!</definedName>
    <definedName name="IVOFERTA" localSheetId="13">#REF!</definedName>
    <definedName name="IVOFERTA" localSheetId="14">#REF!</definedName>
    <definedName name="IVOFERTA" localSheetId="15">#REF!</definedName>
    <definedName name="IVOFERTA" localSheetId="16">#REF!</definedName>
    <definedName name="IVOFERTA" localSheetId="17">#REF!</definedName>
    <definedName name="IVOFERTA" localSheetId="18">#REF!</definedName>
    <definedName name="IVOFERTA" localSheetId="19">#REF!</definedName>
    <definedName name="IVOFERTA" localSheetId="20">#REF!</definedName>
    <definedName name="IVOFERTA" localSheetId="21">#REF!</definedName>
    <definedName name="IVOFERTA" localSheetId="22">#REF!</definedName>
    <definedName name="IVOFERTA" localSheetId="23">#REF!</definedName>
    <definedName name="IVOFERTA">#REF!</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hidden="1">{"via1",#N/A,TRUE,"general";"via2",#N/A,TRUE,"general";"via3",#N/A,TRUE,"general"}</definedName>
    <definedName name="IZQ_AUX">LEFT([40]Auxiliares!$B1,2)</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hidden="1">{"TAB1",#N/A,TRUE,"GENERAL";"TAB2",#N/A,TRUE,"GENERAL";"TAB3",#N/A,TRUE,"GENERAL";"TAB4",#N/A,TRUE,"GENERAL";"TAB5",#N/A,TRUE,"GENERAL"}</definedName>
    <definedName name="jasinto" localSheetId="8">[23]!absc</definedName>
    <definedName name="jasinto" localSheetId="10">[23]!absc</definedName>
    <definedName name="jasinto" localSheetId="11">[23]!absc</definedName>
    <definedName name="jasinto" localSheetId="12">[23]!absc</definedName>
    <definedName name="jasinto" localSheetId="13">[23]!absc</definedName>
    <definedName name="jasinto" localSheetId="14">[23]!absc</definedName>
    <definedName name="jasinto" localSheetId="15">[23]!absc</definedName>
    <definedName name="jasinto" localSheetId="16">[23]!absc</definedName>
    <definedName name="jasinto" localSheetId="17">[23]!absc</definedName>
    <definedName name="jasinto" localSheetId="18">[23]!absc</definedName>
    <definedName name="jasinto" localSheetId="19">[23]!absc</definedName>
    <definedName name="jasinto" localSheetId="20">[23]!absc</definedName>
    <definedName name="jasinto" localSheetId="21">[23]!absc</definedName>
    <definedName name="jasinto" localSheetId="22">[23]!absc</definedName>
    <definedName name="jasinto" localSheetId="23">[23]!absc</definedName>
    <definedName name="jasinto" localSheetId="7">[23]!absc</definedName>
    <definedName name="jasinto" localSheetId="4">[23]!absc</definedName>
    <definedName name="jasinto" localSheetId="6">[23]!absc</definedName>
    <definedName name="jasinto">[23]!absc</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hidden="1">{"via1",#N/A,TRUE,"general";"via2",#N/A,TRUE,"general";"via3",#N/A,TRUE,"general"}</definedName>
    <definedName name="jdgfdhd">[17]Validaciones!#REF!</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hidden="1">{"TAB1",#N/A,TRUE,"GENERAL";"TAB2",#N/A,TRUE,"GENERAL";"TAB3",#N/A,TRUE,"GENERAL";"TAB4",#N/A,TRUE,"GENERAL";"TAB5",#N/A,TRUE,"GENERAL"}</definedName>
    <definedName name="JFGJJ" localSheetId="8">[65]!absc</definedName>
    <definedName name="JFGJJ" localSheetId="10">[65]!absc</definedName>
    <definedName name="JFGJJ" localSheetId="11">[65]!absc</definedName>
    <definedName name="JFGJJ" localSheetId="12">[65]!absc</definedName>
    <definedName name="JFGJJ" localSheetId="13">[65]!absc</definedName>
    <definedName name="JFGJJ" localSheetId="14">[65]!absc</definedName>
    <definedName name="JFGJJ" localSheetId="15">[65]!absc</definedName>
    <definedName name="JFGJJ" localSheetId="16">[65]!absc</definedName>
    <definedName name="JFGJJ" localSheetId="17">[65]!absc</definedName>
    <definedName name="JFGJJ" localSheetId="18">[65]!absc</definedName>
    <definedName name="JFGJJ" localSheetId="19">[65]!absc</definedName>
    <definedName name="JFGJJ" localSheetId="20">[65]!absc</definedName>
    <definedName name="JFGJJ" localSheetId="21">[65]!absc</definedName>
    <definedName name="JFGJJ" localSheetId="22">[65]!absc</definedName>
    <definedName name="JFGJJ" localSheetId="23">[65]!absc</definedName>
    <definedName name="JFGJJ" localSheetId="7">[65]!absc</definedName>
    <definedName name="JFGJJ" localSheetId="4">[65]!absc</definedName>
    <definedName name="JFGJJ" localSheetId="6">[65]!absc</definedName>
    <definedName name="JFGJJ">[65]!absc</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hidden="1">{"TAB1",#N/A,TRUE,"GENERAL";"TAB2",#N/A,TRUE,"GENERAL";"TAB3",#N/A,TRUE,"GENERAL";"TAB4",#N/A,TRUE,"GENERAL";"TAB5",#N/A,TRUE,"GENERAL"}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hidden="1">{"via1",#N/A,TRUE,"general";"via2",#N/A,TRUE,"general";"via3",#N/A,TRUE,"general"}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hidden="1">{"TAB1",#N/A,TRUE,"GENERAL";"TAB2",#N/A,TRUE,"GENERAL";"TAB3",#N/A,TRUE,"GENERAL";"TAB4",#N/A,TRUE,"GENERAL";"TAB5",#N/A,TRUE,"GENERAL"}</definedName>
    <definedName name="jgiosjtg">[17]Validaciones!#REF!</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hidden="1">{"TAB1",#N/A,TRUE,"GENERAL";"TAB2",#N/A,TRUE,"GENERAL";"TAB3",#N/A,TRUE,"GENERAL";"TAB4",#N/A,TRUE,"GENERAL";"TAB5",#N/A,TRUE,"GENERAL"}</definedName>
    <definedName name="JGJG" localSheetId="8">[65]!absc</definedName>
    <definedName name="JGJG" localSheetId="10">[65]!absc</definedName>
    <definedName name="JGJG" localSheetId="11">[65]!absc</definedName>
    <definedName name="JGJG" localSheetId="12">[65]!absc</definedName>
    <definedName name="JGJG" localSheetId="13">[65]!absc</definedName>
    <definedName name="JGJG" localSheetId="14">[65]!absc</definedName>
    <definedName name="JGJG" localSheetId="15">[65]!absc</definedName>
    <definedName name="JGJG" localSheetId="16">[65]!absc</definedName>
    <definedName name="JGJG" localSheetId="17">[65]!absc</definedName>
    <definedName name="JGJG" localSheetId="18">[65]!absc</definedName>
    <definedName name="JGJG" localSheetId="19">[65]!absc</definedName>
    <definedName name="JGJG" localSheetId="20">[65]!absc</definedName>
    <definedName name="JGJG" localSheetId="21">[65]!absc</definedName>
    <definedName name="JGJG" localSheetId="22">[65]!absc</definedName>
    <definedName name="JGJG" localSheetId="23">[65]!absc</definedName>
    <definedName name="JGJG" localSheetId="7">[65]!absc</definedName>
    <definedName name="JGJG" localSheetId="4">[65]!absc</definedName>
    <definedName name="JGJG" localSheetId="6">[65]!absc</definedName>
    <definedName name="JGJG">[65]!absc</definedName>
    <definedName name="jgjgfjkgfjk">#REF!</definedName>
    <definedName name="jgjghfjgj">#REF!</definedName>
    <definedName name="jgycdf">[17]Validaciones!#REF!</definedName>
    <definedName name="jgycj">[17]Validaciones!#REF!</definedName>
    <definedName name="jh" localSheetId="8">#REF!</definedName>
    <definedName name="jh" localSheetId="9">#REF!</definedName>
    <definedName name="jh" localSheetId="10">#REF!</definedName>
    <definedName name="jh" localSheetId="11">#REF!</definedName>
    <definedName name="jh" localSheetId="12">#REF!</definedName>
    <definedName name="jh" localSheetId="13">#REF!</definedName>
    <definedName name="jh" localSheetId="14">#REF!</definedName>
    <definedName name="jh" localSheetId="15">#REF!</definedName>
    <definedName name="jh" localSheetId="16">#REF!</definedName>
    <definedName name="jh" localSheetId="17">#REF!</definedName>
    <definedName name="jh" localSheetId="18">#REF!</definedName>
    <definedName name="jh" localSheetId="19">#REF!</definedName>
    <definedName name="jh" localSheetId="20">#REF!</definedName>
    <definedName name="jh" localSheetId="21">#REF!</definedName>
    <definedName name="jh" localSheetId="22">#REF!</definedName>
    <definedName name="jh" localSheetId="23">#REF!</definedName>
    <definedName name="jh">#REF!</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hidden="1">{"TAB1",#N/A,TRUE,"GENERAL";"TAB2",#N/A,TRUE,"GENERAL";"TAB3",#N/A,TRUE,"GENERAL";"TAB4",#N/A,TRUE,"GENERAL";"TAB5",#N/A,TRUE,"GENERAL"}</definedName>
    <definedName name="JHJGHJH" localSheetId="8">[27]!absc</definedName>
    <definedName name="JHJGHJH" localSheetId="10">[27]!absc</definedName>
    <definedName name="JHJGHJH" localSheetId="11">[27]!absc</definedName>
    <definedName name="JHJGHJH" localSheetId="12">[27]!absc</definedName>
    <definedName name="JHJGHJH" localSheetId="13">[27]!absc</definedName>
    <definedName name="JHJGHJH" localSheetId="14">[27]!absc</definedName>
    <definedName name="JHJGHJH" localSheetId="15">[27]!absc</definedName>
    <definedName name="JHJGHJH" localSheetId="16">[27]!absc</definedName>
    <definedName name="JHJGHJH" localSheetId="17">[27]!absc</definedName>
    <definedName name="JHJGHJH" localSheetId="18">[27]!absc</definedName>
    <definedName name="JHJGHJH" localSheetId="19">[27]!absc</definedName>
    <definedName name="JHJGHJH" localSheetId="20">[27]!absc</definedName>
    <definedName name="JHJGHJH" localSheetId="21">[27]!absc</definedName>
    <definedName name="JHJGHJH" localSheetId="22">[27]!absc</definedName>
    <definedName name="JHJGHJH" localSheetId="23">[27]!absc</definedName>
    <definedName name="JHJGHJH" localSheetId="7">[27]!absc</definedName>
    <definedName name="JHJGHJH" localSheetId="4">[27]!absc</definedName>
    <definedName name="JHJGHJH" localSheetId="6">[27]!absc</definedName>
    <definedName name="JHJGHJH">[27]!absc</definedName>
    <definedName name="JHJK" localSheetId="8">[27]!absc</definedName>
    <definedName name="JHJK" localSheetId="10">[27]!absc</definedName>
    <definedName name="JHJK" localSheetId="11">[27]!absc</definedName>
    <definedName name="JHJK" localSheetId="12">[27]!absc</definedName>
    <definedName name="JHJK" localSheetId="13">[27]!absc</definedName>
    <definedName name="JHJK" localSheetId="14">[27]!absc</definedName>
    <definedName name="JHJK" localSheetId="15">[27]!absc</definedName>
    <definedName name="JHJK" localSheetId="16">[27]!absc</definedName>
    <definedName name="JHJK" localSheetId="17">[27]!absc</definedName>
    <definedName name="JHJK" localSheetId="18">[27]!absc</definedName>
    <definedName name="JHJK" localSheetId="19">[27]!absc</definedName>
    <definedName name="JHJK" localSheetId="20">[27]!absc</definedName>
    <definedName name="JHJK" localSheetId="21">[27]!absc</definedName>
    <definedName name="JHJK" localSheetId="22">[27]!absc</definedName>
    <definedName name="JHJK" localSheetId="23">[27]!absc</definedName>
    <definedName name="JHJK" localSheetId="7">[27]!absc</definedName>
    <definedName name="JHJK" localSheetId="4">[27]!absc</definedName>
    <definedName name="JHJK" localSheetId="6">[27]!absc</definedName>
    <definedName name="JHJK">[27]!absc</definedName>
    <definedName name="JHJKHJK" localSheetId="8">[7]!absc</definedName>
    <definedName name="JHJKHJK" localSheetId="10">[7]!absc</definedName>
    <definedName name="JHJKHJK" localSheetId="11">[7]!absc</definedName>
    <definedName name="JHJKHJK" localSheetId="12">[7]!absc</definedName>
    <definedName name="JHJKHJK" localSheetId="13">[7]!absc</definedName>
    <definedName name="JHJKHJK" localSheetId="14">[7]!absc</definedName>
    <definedName name="JHJKHJK" localSheetId="15">[7]!absc</definedName>
    <definedName name="JHJKHJK" localSheetId="16">[7]!absc</definedName>
    <definedName name="JHJKHJK" localSheetId="17">[7]!absc</definedName>
    <definedName name="JHJKHJK" localSheetId="18">[7]!absc</definedName>
    <definedName name="JHJKHJK" localSheetId="19">[7]!absc</definedName>
    <definedName name="JHJKHJK" localSheetId="20">[7]!absc</definedName>
    <definedName name="JHJKHJK" localSheetId="21">[7]!absc</definedName>
    <definedName name="JHJKHJK" localSheetId="22">[7]!absc</definedName>
    <definedName name="JHJKHJK" localSheetId="23">[7]!absc</definedName>
    <definedName name="JHJKHJK" localSheetId="7">[7]!absc</definedName>
    <definedName name="JHJKHJK" localSheetId="4">[7]!absc</definedName>
    <definedName name="JHJKHJK" localSheetId="6">[7]!absc</definedName>
    <definedName name="JHJKHJK">[7]!absc</definedName>
    <definedName name="JHJKHJKH" localSheetId="8">[26]!absc</definedName>
    <definedName name="JHJKHJKH" localSheetId="10">[26]!absc</definedName>
    <definedName name="JHJKHJKH" localSheetId="11">[26]!absc</definedName>
    <definedName name="JHJKHJKH" localSheetId="12">[26]!absc</definedName>
    <definedName name="JHJKHJKH" localSheetId="13">[26]!absc</definedName>
    <definedName name="JHJKHJKH" localSheetId="14">[26]!absc</definedName>
    <definedName name="JHJKHJKH" localSheetId="15">[26]!absc</definedName>
    <definedName name="JHJKHJKH" localSheetId="16">[26]!absc</definedName>
    <definedName name="JHJKHJKH" localSheetId="17">[26]!absc</definedName>
    <definedName name="JHJKHJKH" localSheetId="18">[26]!absc</definedName>
    <definedName name="JHJKHJKH" localSheetId="19">[26]!absc</definedName>
    <definedName name="JHJKHJKH" localSheetId="20">[26]!absc</definedName>
    <definedName name="JHJKHJKH" localSheetId="21">[26]!absc</definedName>
    <definedName name="JHJKHJKH" localSheetId="22">[26]!absc</definedName>
    <definedName name="JHJKHJKH" localSheetId="23">[26]!absc</definedName>
    <definedName name="JHJKHJKH" localSheetId="7">[26]!absc</definedName>
    <definedName name="JHJKHJKH" localSheetId="4">[26]!absc</definedName>
    <definedName name="JHJKHJKH" localSheetId="6">[26]!absc</definedName>
    <definedName name="JHJKHJKH">[26]!absc</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hidden="1">{"via1",#N/A,TRUE,"general";"via2",#N/A,TRUE,"general";"via3",#N/A,TRUE,"general"}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hidden="1">{"TAB1",#N/A,TRUE,"GENERAL";"TAB2",#N/A,TRUE,"GENERAL";"TAB3",#N/A,TRUE,"GENERAL";"TAB4",#N/A,TRUE,"GENERAL";"TAB5",#N/A,TRUE,"GENERAL"}</definedName>
    <definedName name="JHKHJKHJK" localSheetId="8">[7]!absc</definedName>
    <definedName name="JHKHJKHJK" localSheetId="10">[7]!absc</definedName>
    <definedName name="JHKHJKHJK" localSheetId="11">[7]!absc</definedName>
    <definedName name="JHKHJKHJK" localSheetId="12">[7]!absc</definedName>
    <definedName name="JHKHJKHJK" localSheetId="13">[7]!absc</definedName>
    <definedName name="JHKHJKHJK" localSheetId="14">[7]!absc</definedName>
    <definedName name="JHKHJKHJK" localSheetId="15">[7]!absc</definedName>
    <definedName name="JHKHJKHJK" localSheetId="16">[7]!absc</definedName>
    <definedName name="JHKHJKHJK" localSheetId="17">[7]!absc</definedName>
    <definedName name="JHKHJKHJK" localSheetId="18">[7]!absc</definedName>
    <definedName name="JHKHJKHJK" localSheetId="19">[7]!absc</definedName>
    <definedName name="JHKHJKHJK" localSheetId="20">[7]!absc</definedName>
    <definedName name="JHKHJKHJK" localSheetId="21">[7]!absc</definedName>
    <definedName name="JHKHJKHJK" localSheetId="22">[7]!absc</definedName>
    <definedName name="JHKHJKHJK" localSheetId="23">[7]!absc</definedName>
    <definedName name="JHKHJKHJK" localSheetId="7">[7]!absc</definedName>
    <definedName name="JHKHJKHJK" localSheetId="4">[7]!absc</definedName>
    <definedName name="JHKHJKHJK" localSheetId="6">[7]!absc</definedName>
    <definedName name="JHKHJKHJK">[7]!absc</definedName>
    <definedName name="JHKHK" localSheetId="8">[7]!absc</definedName>
    <definedName name="JHKHK" localSheetId="10">[7]!absc</definedName>
    <definedName name="JHKHK" localSheetId="11">[7]!absc</definedName>
    <definedName name="JHKHK" localSheetId="12">[7]!absc</definedName>
    <definedName name="JHKHK" localSheetId="13">[7]!absc</definedName>
    <definedName name="JHKHK" localSheetId="14">[7]!absc</definedName>
    <definedName name="JHKHK" localSheetId="15">[7]!absc</definedName>
    <definedName name="JHKHK" localSheetId="16">[7]!absc</definedName>
    <definedName name="JHKHK" localSheetId="17">[7]!absc</definedName>
    <definedName name="JHKHK" localSheetId="18">[7]!absc</definedName>
    <definedName name="JHKHK" localSheetId="19">[7]!absc</definedName>
    <definedName name="JHKHK" localSheetId="20">[7]!absc</definedName>
    <definedName name="JHKHK" localSheetId="21">[7]!absc</definedName>
    <definedName name="JHKHK" localSheetId="22">[7]!absc</definedName>
    <definedName name="JHKHK" localSheetId="23">[7]!absc</definedName>
    <definedName name="JHKHK" localSheetId="7">[7]!absc</definedName>
    <definedName name="JHKHK" localSheetId="4">[7]!absc</definedName>
    <definedName name="JHKHK" localSheetId="6">[7]!absc</definedName>
    <definedName name="JHKHK">[7]!absc</definedName>
    <definedName name="jhtruy">[17]Validaciones!#REF!</definedName>
    <definedName name="JIFDG" localSheetId="8">[13]!absc</definedName>
    <definedName name="JIFDG" localSheetId="10">[13]!absc</definedName>
    <definedName name="JIFDG" localSheetId="11">[13]!absc</definedName>
    <definedName name="JIFDG" localSheetId="12">[13]!absc</definedName>
    <definedName name="JIFDG" localSheetId="13">[13]!absc</definedName>
    <definedName name="JIFDG" localSheetId="14">[13]!absc</definedName>
    <definedName name="JIFDG" localSheetId="15">[13]!absc</definedName>
    <definedName name="JIFDG" localSheetId="16">[13]!absc</definedName>
    <definedName name="JIFDG" localSheetId="17">[13]!absc</definedName>
    <definedName name="JIFDG" localSheetId="18">[13]!absc</definedName>
    <definedName name="JIFDG" localSheetId="19">[13]!absc</definedName>
    <definedName name="JIFDG" localSheetId="20">[13]!absc</definedName>
    <definedName name="JIFDG" localSheetId="21">[13]!absc</definedName>
    <definedName name="JIFDG" localSheetId="22">[13]!absc</definedName>
    <definedName name="JIFDG" localSheetId="23">[13]!absc</definedName>
    <definedName name="JIFDG" localSheetId="7">[13]!absc</definedName>
    <definedName name="JIFDG" localSheetId="4">[13]!absc</definedName>
    <definedName name="JIFDG" localSheetId="6">[13]!absc</definedName>
    <definedName name="JIFDG">[13]!absc</definedName>
    <definedName name="jigerio">[17]Validaciones!#REF!</definedName>
    <definedName name="jilojhi">[17]Validaciones!#REF!</definedName>
    <definedName name="jj" localSheetId="8">#REF!</definedName>
    <definedName name="jj" localSheetId="9">#REF!</definedName>
    <definedName name="jj" localSheetId="10">#REF!</definedName>
    <definedName name="jj" localSheetId="11">#REF!</definedName>
    <definedName name="jj" localSheetId="12">#REF!</definedName>
    <definedName name="jj" localSheetId="13">#REF!</definedName>
    <definedName name="jj" localSheetId="14">#REF!</definedName>
    <definedName name="jj" localSheetId="15">#REF!</definedName>
    <definedName name="jj" localSheetId="16">#REF!</definedName>
    <definedName name="jj" localSheetId="17">#REF!</definedName>
    <definedName name="jj" localSheetId="18">#REF!</definedName>
    <definedName name="jj" localSheetId="19">#REF!</definedName>
    <definedName name="jj" localSheetId="20">#REF!</definedName>
    <definedName name="jj" localSheetId="21">#REF!</definedName>
    <definedName name="jj" localSheetId="22">#REF!</definedName>
    <definedName name="jj" localSheetId="23">#REF!</definedName>
    <definedName name="jj">#REF!</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hidden="1">{"via1",#N/A,TRUE,"general";"via2",#N/A,TRUE,"general";"via3",#N/A,TRUE,"general"}</definedName>
    <definedName name="JJHKHJKJH" localSheetId="8">[27]!absc</definedName>
    <definedName name="JJHKHJKJH" localSheetId="10">[27]!absc</definedName>
    <definedName name="JJHKHJKJH" localSheetId="11">[27]!absc</definedName>
    <definedName name="JJHKHJKJH" localSheetId="12">[27]!absc</definedName>
    <definedName name="JJHKHJKJH" localSheetId="13">[27]!absc</definedName>
    <definedName name="JJHKHJKJH" localSheetId="14">[27]!absc</definedName>
    <definedName name="JJHKHJKJH" localSheetId="15">[27]!absc</definedName>
    <definedName name="JJHKHJKJH" localSheetId="16">[27]!absc</definedName>
    <definedName name="JJHKHJKJH" localSheetId="17">[27]!absc</definedName>
    <definedName name="JJHKHJKJH" localSheetId="18">[27]!absc</definedName>
    <definedName name="JJHKHJKJH" localSheetId="19">[27]!absc</definedName>
    <definedName name="JJHKHJKJH" localSheetId="20">[27]!absc</definedName>
    <definedName name="JJHKHJKJH" localSheetId="21">[27]!absc</definedName>
    <definedName name="JJHKHJKJH" localSheetId="22">[27]!absc</definedName>
    <definedName name="JJHKHJKJH" localSheetId="23">[27]!absc</definedName>
    <definedName name="JJHKHJKJH" localSheetId="7">[27]!absc</definedName>
    <definedName name="JJHKHJKJH" localSheetId="4">[27]!absc</definedName>
    <definedName name="JJHKHJKJH" localSheetId="6">[27]!absc</definedName>
    <definedName name="JJHKHJKJH">[27]!absc</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hidden="1">{"via1",#N/A,TRUE,"general";"via2",#N/A,TRUE,"general";"via3",#N/A,TRUE,"general"}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hidden="1">{"TAB1",#N/A,TRUE,"GENERAL";"TAB2",#N/A,TRUE,"GENERAL";"TAB3",#N/A,TRUE,"GENERAL";"TAB4",#N/A,TRUE,"GENERAL";"TAB5",#N/A,TRUE,"GENERAL"}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hidden="1">{"via1",#N/A,TRUE,"general";"via2",#N/A,TRUE,"general";"via3",#N/A,TRUE,"general"}</definedName>
    <definedName name="jk" localSheetId="8">#REF!</definedName>
    <definedName name="jk" localSheetId="9">#REF!</definedName>
    <definedName name="jk" localSheetId="10">#REF!</definedName>
    <definedName name="jk" localSheetId="11">#REF!</definedName>
    <definedName name="jk" localSheetId="12">#REF!</definedName>
    <definedName name="jk" localSheetId="13">#REF!</definedName>
    <definedName name="jk" localSheetId="14">#REF!</definedName>
    <definedName name="jk" localSheetId="15">#REF!</definedName>
    <definedName name="jk" localSheetId="16">#REF!</definedName>
    <definedName name="jk" localSheetId="17">#REF!</definedName>
    <definedName name="jk" localSheetId="18">#REF!</definedName>
    <definedName name="jk" localSheetId="19">#REF!</definedName>
    <definedName name="jk" localSheetId="20">#REF!</definedName>
    <definedName name="jk" localSheetId="21">#REF!</definedName>
    <definedName name="jk" localSheetId="22">#REF!</definedName>
    <definedName name="jk" localSheetId="23">#REF!</definedName>
    <definedName name="jk">#REF!</definedName>
    <definedName name="JKGK" localSheetId="8">[27]!absc</definedName>
    <definedName name="JKGK" localSheetId="10">[27]!absc</definedName>
    <definedName name="JKGK" localSheetId="11">[27]!absc</definedName>
    <definedName name="JKGK" localSheetId="12">[27]!absc</definedName>
    <definedName name="JKGK" localSheetId="13">[27]!absc</definedName>
    <definedName name="JKGK" localSheetId="14">[27]!absc</definedName>
    <definedName name="JKGK" localSheetId="15">[27]!absc</definedName>
    <definedName name="JKGK" localSheetId="16">[27]!absc</definedName>
    <definedName name="JKGK" localSheetId="17">[27]!absc</definedName>
    <definedName name="JKGK" localSheetId="18">[27]!absc</definedName>
    <definedName name="JKGK" localSheetId="19">[27]!absc</definedName>
    <definedName name="JKGK" localSheetId="20">[27]!absc</definedName>
    <definedName name="JKGK" localSheetId="21">[27]!absc</definedName>
    <definedName name="JKGK" localSheetId="22">[27]!absc</definedName>
    <definedName name="JKGK" localSheetId="23">[27]!absc</definedName>
    <definedName name="JKGK" localSheetId="7">[27]!absc</definedName>
    <definedName name="JKGK" localSheetId="4">[27]!absc</definedName>
    <definedName name="JKGK" localSheetId="6">[27]!absc</definedName>
    <definedName name="JKGK">[27]!absc</definedName>
    <definedName name="JKJGKG" localSheetId="8">[27]!absc</definedName>
    <definedName name="JKJGKG" localSheetId="10">[27]!absc</definedName>
    <definedName name="JKJGKG" localSheetId="11">[27]!absc</definedName>
    <definedName name="JKJGKG" localSheetId="12">[27]!absc</definedName>
    <definedName name="JKJGKG" localSheetId="13">[27]!absc</definedName>
    <definedName name="JKJGKG" localSheetId="14">[27]!absc</definedName>
    <definedName name="JKJGKG" localSheetId="15">[27]!absc</definedName>
    <definedName name="JKJGKG" localSheetId="16">[27]!absc</definedName>
    <definedName name="JKJGKG" localSheetId="17">[27]!absc</definedName>
    <definedName name="JKJGKG" localSheetId="18">[27]!absc</definedName>
    <definedName name="JKJGKG" localSheetId="19">[27]!absc</definedName>
    <definedName name="JKJGKG" localSheetId="20">[27]!absc</definedName>
    <definedName name="JKJGKG" localSheetId="21">[27]!absc</definedName>
    <definedName name="JKJGKG" localSheetId="22">[27]!absc</definedName>
    <definedName name="JKJGKG" localSheetId="23">[27]!absc</definedName>
    <definedName name="JKJGKG" localSheetId="7">[27]!absc</definedName>
    <definedName name="JKJGKG" localSheetId="4">[27]!absc</definedName>
    <definedName name="JKJGKG" localSheetId="6">[27]!absc</definedName>
    <definedName name="JKJGKG">[27]!absc</definedName>
    <definedName name="JKJHKHK" localSheetId="8">[14]!absc</definedName>
    <definedName name="JKJHKHK" localSheetId="10">[14]!absc</definedName>
    <definedName name="JKJHKHK" localSheetId="11">[14]!absc</definedName>
    <definedName name="JKJHKHK" localSheetId="12">[14]!absc</definedName>
    <definedName name="JKJHKHK" localSheetId="13">[14]!absc</definedName>
    <definedName name="JKJHKHK" localSheetId="14">[14]!absc</definedName>
    <definedName name="JKJHKHK" localSheetId="15">[14]!absc</definedName>
    <definedName name="JKJHKHK" localSheetId="16">[14]!absc</definedName>
    <definedName name="JKJHKHK" localSheetId="17">[14]!absc</definedName>
    <definedName name="JKJHKHK" localSheetId="18">[14]!absc</definedName>
    <definedName name="JKJHKHK" localSheetId="19">[14]!absc</definedName>
    <definedName name="JKJHKHK" localSheetId="20">[14]!absc</definedName>
    <definedName name="JKJHKHK" localSheetId="21">[14]!absc</definedName>
    <definedName name="JKJHKHK" localSheetId="22">[14]!absc</definedName>
    <definedName name="JKJHKHK" localSheetId="23">[14]!absc</definedName>
    <definedName name="JKJHKHK" localSheetId="7">[14]!absc</definedName>
    <definedName name="JKJHKHK" localSheetId="4">[14]!absc</definedName>
    <definedName name="JKJHKHK" localSheetId="6">[14]!absc</definedName>
    <definedName name="JKJHKHK">[14]!absc</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hidden="1">{"TAB1",#N/A,TRUE,"GENERAL";"TAB2",#N/A,TRUE,"GENERAL";"TAB3",#N/A,TRUE,"GENERAL";"TAB4",#N/A,TRUE,"GENERAL";"TAB5",#N/A,TRUE,"GENERAL"}</definedName>
    <definedName name="jkl" localSheetId="21" hidden="1">{"TAB1",#N/A,TRUE,"GENERAL";"TAB2",#N/A,TRUE,"GENERAL";"TAB3",#N/A,TRUE,"GENERAL";"TAB4",#N/A,TRUE,"GENERAL";"TAB5",#N/A,TRUE,"GENERAL"}</definedName>
    <definedName name="jkl" localSheetId="22" hidden="1">{"TAB1",#N/A,TRUE,"GENERAL";"TAB2",#N/A,TRUE,"GENERAL";"TAB3",#N/A,TRUE,"GENERAL";"TAB4",#N/A,TRUE,"GENERAL";"TAB5",#N/A,TRUE,"GENERAL"}</definedName>
    <definedName name="jkl" localSheetId="23" hidden="1">{"TAB1",#N/A,TRUE,"GENERAL";"TAB2",#N/A,TRUE,"GENERAL";"TAB3",#N/A,TRUE,"GENERAL";"TAB4",#N/A,TRUE,"GENERAL";"TAB5",#N/A,TRUE,"GENERAL"}</definedName>
    <definedName name="jkl" hidden="1">{"TAB1",#N/A,TRUE,"GENERAL";"TAB2",#N/A,TRUE,"GENERAL";"TAB3",#N/A,TRUE,"GENERAL";"TAB4",#N/A,TRUE,"GENERAL";"TAB5",#N/A,TRUE,"GENERAL"}</definedName>
    <definedName name="JKLJKL" localSheetId="8">[13]!absc</definedName>
    <definedName name="JKLJKL" localSheetId="10">[13]!absc</definedName>
    <definedName name="JKLJKL" localSheetId="11">[13]!absc</definedName>
    <definedName name="JKLJKL" localSheetId="12">[13]!absc</definedName>
    <definedName name="JKLJKL" localSheetId="13">[13]!absc</definedName>
    <definedName name="JKLJKL" localSheetId="14">[13]!absc</definedName>
    <definedName name="JKLJKL" localSheetId="15">[13]!absc</definedName>
    <definedName name="JKLJKL" localSheetId="16">[13]!absc</definedName>
    <definedName name="JKLJKL" localSheetId="17">[13]!absc</definedName>
    <definedName name="JKLJKL" localSheetId="18">[13]!absc</definedName>
    <definedName name="JKLJKL" localSheetId="19">[13]!absc</definedName>
    <definedName name="JKLJKL" localSheetId="20">[13]!absc</definedName>
    <definedName name="JKLJKL" localSheetId="21">[13]!absc</definedName>
    <definedName name="JKLJKL" localSheetId="22">[13]!absc</definedName>
    <definedName name="JKLJKL" localSheetId="23">[13]!absc</definedName>
    <definedName name="JKLJKL" localSheetId="7">[13]!absc</definedName>
    <definedName name="JKLJKL" localSheetId="4">[13]!absc</definedName>
    <definedName name="JKLJKL" localSheetId="6">[13]!absc</definedName>
    <definedName name="JKLJKL">[13]!absc</definedName>
    <definedName name="JKOP">#REF!</definedName>
    <definedName name="jmgvigvy">[17]Validaciones!#REF!</definedName>
    <definedName name="jn" localSheetId="8">#REF!</definedName>
    <definedName name="jn" localSheetId="9">#REF!</definedName>
    <definedName name="jn" localSheetId="10">#REF!</definedName>
    <definedName name="jn" localSheetId="11">#REF!</definedName>
    <definedName name="jn" localSheetId="12">#REF!</definedName>
    <definedName name="jn" localSheetId="13">#REF!</definedName>
    <definedName name="jn" localSheetId="14">#REF!</definedName>
    <definedName name="jn" localSheetId="15">#REF!</definedName>
    <definedName name="jn" localSheetId="16">#REF!</definedName>
    <definedName name="jn" localSheetId="17">#REF!</definedName>
    <definedName name="jn" localSheetId="18">#REF!</definedName>
    <definedName name="jn" localSheetId="19">#REF!</definedName>
    <definedName name="jn" localSheetId="20">#REF!</definedName>
    <definedName name="jn" localSheetId="21">#REF!</definedName>
    <definedName name="jn" localSheetId="22">#REF!</definedName>
    <definedName name="jn" localSheetId="23">#REF!</definedName>
    <definedName name="jn">#REF!</definedName>
    <definedName name="jñ" localSheetId="8">#REF!</definedName>
    <definedName name="jñ" localSheetId="9">#REF!</definedName>
    <definedName name="jñ" localSheetId="10">#REF!</definedName>
    <definedName name="jñ" localSheetId="11">#REF!</definedName>
    <definedName name="jñ" localSheetId="12">#REF!</definedName>
    <definedName name="jñ" localSheetId="13">#REF!</definedName>
    <definedName name="jñ" localSheetId="14">#REF!</definedName>
    <definedName name="jñ" localSheetId="15">#REF!</definedName>
    <definedName name="jñ" localSheetId="16">#REF!</definedName>
    <definedName name="jñ" localSheetId="17">#REF!</definedName>
    <definedName name="jñ" localSheetId="18">#REF!</definedName>
    <definedName name="jñ" localSheetId="19">#REF!</definedName>
    <definedName name="jñ" localSheetId="20">#REF!</definedName>
    <definedName name="jñ" localSheetId="21">#REF!</definedName>
    <definedName name="jñ" localSheetId="22">#REF!</definedName>
    <definedName name="jñ" localSheetId="23">#REF!</definedName>
    <definedName name="jñ">#REF!</definedName>
    <definedName name="jo" localSheetId="8">#REF!</definedName>
    <definedName name="jo" localSheetId="9">#REF!</definedName>
    <definedName name="jo" localSheetId="10">#REF!</definedName>
    <definedName name="jo" localSheetId="11">#REF!</definedName>
    <definedName name="jo" localSheetId="12">#REF!</definedName>
    <definedName name="jo" localSheetId="13">#REF!</definedName>
    <definedName name="jo" localSheetId="14">#REF!</definedName>
    <definedName name="jo" localSheetId="15">#REF!</definedName>
    <definedName name="jo" localSheetId="16">#REF!</definedName>
    <definedName name="jo" localSheetId="17">#REF!</definedName>
    <definedName name="jo" localSheetId="18">#REF!</definedName>
    <definedName name="jo" localSheetId="19">#REF!</definedName>
    <definedName name="jo" localSheetId="20">#REF!</definedName>
    <definedName name="jo" localSheetId="21">#REF!</definedName>
    <definedName name="jo" localSheetId="22">#REF!</definedName>
    <definedName name="jo" localSheetId="23">#REF!</definedName>
    <definedName name="jo">#REF!</definedName>
    <definedName name="JOIJOIJ">'[9]1'!#REF!</definedName>
    <definedName name="JORNAL" localSheetId="8">#REF!</definedName>
    <definedName name="JORNAL" localSheetId="9">#REF!</definedName>
    <definedName name="JORNAL" localSheetId="10">#REF!</definedName>
    <definedName name="JORNAL" localSheetId="11">#REF!</definedName>
    <definedName name="JORNAL" localSheetId="12">#REF!</definedName>
    <definedName name="JORNAL" localSheetId="13">#REF!</definedName>
    <definedName name="JORNAL" localSheetId="14">#REF!</definedName>
    <definedName name="JORNAL" localSheetId="15">#REF!</definedName>
    <definedName name="JORNAL" localSheetId="16">#REF!</definedName>
    <definedName name="JORNAL" localSheetId="17">#REF!</definedName>
    <definedName name="JORNAL" localSheetId="18">#REF!</definedName>
    <definedName name="JORNAL" localSheetId="19">#REF!</definedName>
    <definedName name="JORNAL" localSheetId="20">#REF!</definedName>
    <definedName name="JORNAL" localSheetId="21">#REF!</definedName>
    <definedName name="JORNAL" localSheetId="22">#REF!</definedName>
    <definedName name="JORNAL" localSheetId="23">#REF!</definedName>
    <definedName name="JORNAL">#REF!</definedName>
    <definedName name="JORNALESPERSONAS" localSheetId="8">#REF!</definedName>
    <definedName name="JORNALESPERSONAS" localSheetId="9">#REF!</definedName>
    <definedName name="JORNALESPERSONAS" localSheetId="10">#REF!</definedName>
    <definedName name="JORNALESPERSONAS" localSheetId="11">#REF!</definedName>
    <definedName name="JORNALESPERSONAS" localSheetId="12">#REF!</definedName>
    <definedName name="JORNALESPERSONAS" localSheetId="13">#REF!</definedName>
    <definedName name="JORNALESPERSONAS" localSheetId="14">#REF!</definedName>
    <definedName name="JORNALESPERSONAS" localSheetId="15">#REF!</definedName>
    <definedName name="JORNALESPERSONAS" localSheetId="16">#REF!</definedName>
    <definedName name="JORNALESPERSONAS" localSheetId="17">#REF!</definedName>
    <definedName name="JORNALESPERSONAS" localSheetId="18">#REF!</definedName>
    <definedName name="JORNALESPERSONAS" localSheetId="19">#REF!</definedName>
    <definedName name="JORNALESPERSONAS" localSheetId="20">#REF!</definedName>
    <definedName name="JORNALESPERSONAS" localSheetId="21">#REF!</definedName>
    <definedName name="JORNALESPERSONAS" localSheetId="22">#REF!</definedName>
    <definedName name="JORNALESPERSONAS" localSheetId="23">#REF!</definedName>
    <definedName name="JORNALESPERSONAS">#REF!</definedName>
    <definedName name="JRN">'[66]PRECIOS BÁSICOS'!$A$9:$F$19</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hidden="1">{"via1",#N/A,TRUE,"general";"via2",#N/A,TRUE,"general";"via3",#N/A,TRUE,"general"}</definedName>
    <definedName name="jsdfzor">[17]Validaciones!#REF!</definedName>
    <definedName name="jt" localSheetId="8">#REF!</definedName>
    <definedName name="jt" localSheetId="9">#REF!</definedName>
    <definedName name="jt" localSheetId="10">#REF!</definedName>
    <definedName name="jt" localSheetId="11">#REF!</definedName>
    <definedName name="jt" localSheetId="12">#REF!</definedName>
    <definedName name="jt" localSheetId="13">#REF!</definedName>
    <definedName name="jt" localSheetId="14">#REF!</definedName>
    <definedName name="jt" localSheetId="15">#REF!</definedName>
    <definedName name="jt" localSheetId="16">#REF!</definedName>
    <definedName name="jt" localSheetId="17">#REF!</definedName>
    <definedName name="jt" localSheetId="18">#REF!</definedName>
    <definedName name="jt" localSheetId="19">#REF!</definedName>
    <definedName name="jt" localSheetId="20">#REF!</definedName>
    <definedName name="jt" localSheetId="21">#REF!</definedName>
    <definedName name="jt" localSheetId="22">#REF!</definedName>
    <definedName name="jt" localSheetId="23">#REF!</definedName>
    <definedName name="jt">#REF!</definedName>
    <definedName name="jtydj">[17]Validaciones!#REF!</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hidden="1">{"TAB1",#N/A,TRUE,"GENERAL";"TAB2",#N/A,TRUE,"GENERAL";"TAB3",#N/A,TRUE,"GENERAL";"TAB4",#N/A,TRUE,"GENERAL";"TAB5",#N/A,TRUE,"GENERAL"}</definedName>
    <definedName name="JU">[11]otros!$A$6:$A$1235</definedName>
    <definedName name="judff">[17]Validaciones!#REF!</definedName>
    <definedName name="jui" localSheetId="8">#REF!</definedName>
    <definedName name="jui" localSheetId="9">#REF!</definedName>
    <definedName name="jui" localSheetId="10">#REF!</definedName>
    <definedName name="jui" localSheetId="11">#REF!</definedName>
    <definedName name="jui" localSheetId="12">#REF!</definedName>
    <definedName name="jui" localSheetId="13">#REF!</definedName>
    <definedName name="jui" localSheetId="14">#REF!</definedName>
    <definedName name="jui" localSheetId="15">#REF!</definedName>
    <definedName name="jui" localSheetId="16">#REF!</definedName>
    <definedName name="jui" localSheetId="17">#REF!</definedName>
    <definedName name="jui" localSheetId="18">#REF!</definedName>
    <definedName name="jui" localSheetId="19">#REF!</definedName>
    <definedName name="jui" localSheetId="20">#REF!</definedName>
    <definedName name="jui" localSheetId="21">#REF!</definedName>
    <definedName name="jui" localSheetId="22">#REF!</definedName>
    <definedName name="jui" localSheetId="23">#REF!</definedName>
    <definedName name="jui">#REF!</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hidden="1">{"via1",#N/A,TRUE,"general";"via2",#N/A,TRUE,"general";"via3",#N/A,TRUE,"general"}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 localSheetId="8">#REF!</definedName>
    <definedName name="jun" localSheetId="9">#REF!</definedName>
    <definedName name="jun" localSheetId="10">#REF!</definedName>
    <definedName name="jun" localSheetId="11">#REF!</definedName>
    <definedName name="jun" localSheetId="12">#REF!</definedName>
    <definedName name="jun" localSheetId="13">#REF!</definedName>
    <definedName name="jun" localSheetId="14">#REF!</definedName>
    <definedName name="jun" localSheetId="15">#REF!</definedName>
    <definedName name="jun" localSheetId="16">#REF!</definedName>
    <definedName name="jun" localSheetId="17">#REF!</definedName>
    <definedName name="jun" localSheetId="18">#REF!</definedName>
    <definedName name="jun" localSheetId="19">#REF!</definedName>
    <definedName name="jun" localSheetId="20">#REF!</definedName>
    <definedName name="jun" localSheetId="21">#REF!</definedName>
    <definedName name="jun" localSheetId="22">#REF!</definedName>
    <definedName name="jun" localSheetId="23">#REF!</definedName>
    <definedName name="jun">#REF!</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hidden="1">{"TAB1",#N/A,TRUE,"GENERAL";"TAB2",#N/A,TRUE,"GENERAL";"TAB3",#N/A,TRUE,"GENERAL";"TAB4",#N/A,TRUE,"GENERAL";"TAB5",#N/A,TRUE,"GENERAL"}</definedName>
    <definedName name="juy" localSheetId="8">#REF!</definedName>
    <definedName name="juy" localSheetId="9">#REF!</definedName>
    <definedName name="juy" localSheetId="10">#REF!</definedName>
    <definedName name="juy" localSheetId="11">#REF!</definedName>
    <definedName name="juy" localSheetId="12">#REF!</definedName>
    <definedName name="juy" localSheetId="13">#REF!</definedName>
    <definedName name="juy" localSheetId="14">#REF!</definedName>
    <definedName name="juy" localSheetId="15">#REF!</definedName>
    <definedName name="juy" localSheetId="16">#REF!</definedName>
    <definedName name="juy" localSheetId="17">#REF!</definedName>
    <definedName name="juy" localSheetId="18">#REF!</definedName>
    <definedName name="juy" localSheetId="19">#REF!</definedName>
    <definedName name="juy" localSheetId="20">#REF!</definedName>
    <definedName name="juy" localSheetId="21">#REF!</definedName>
    <definedName name="juy" localSheetId="22">#REF!</definedName>
    <definedName name="juy" localSheetId="23">#REF!</definedName>
    <definedName name="juy">#REF!</definedName>
    <definedName name="juyjfg" localSheetId="8">[27]!absc</definedName>
    <definedName name="juyjfg" localSheetId="10">[27]!absc</definedName>
    <definedName name="juyjfg" localSheetId="11">[27]!absc</definedName>
    <definedName name="juyjfg" localSheetId="12">[27]!absc</definedName>
    <definedName name="juyjfg" localSheetId="13">[27]!absc</definedName>
    <definedName name="juyjfg" localSheetId="14">[27]!absc</definedName>
    <definedName name="juyjfg" localSheetId="15">[27]!absc</definedName>
    <definedName name="juyjfg" localSheetId="16">[27]!absc</definedName>
    <definedName name="juyjfg" localSheetId="17">[27]!absc</definedName>
    <definedName name="juyjfg" localSheetId="18">[27]!absc</definedName>
    <definedName name="juyjfg" localSheetId="19">[27]!absc</definedName>
    <definedName name="juyjfg" localSheetId="20">[27]!absc</definedName>
    <definedName name="juyjfg" localSheetId="21">[27]!absc</definedName>
    <definedName name="juyjfg" localSheetId="22">[27]!absc</definedName>
    <definedName name="juyjfg" localSheetId="23">[27]!absc</definedName>
    <definedName name="juyjfg" localSheetId="7">[27]!absc</definedName>
    <definedName name="juyjfg" localSheetId="4">[27]!absc</definedName>
    <definedName name="juyjfg" localSheetId="6">[27]!absc</definedName>
    <definedName name="juyjfg">[27]!absc</definedName>
    <definedName name="JYD">[17]Validaciones!#REF!</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GHKG" localSheetId="8">[65]!absc</definedName>
    <definedName name="KGHKG" localSheetId="10">[65]!absc</definedName>
    <definedName name="KGHKG" localSheetId="11">[65]!absc</definedName>
    <definedName name="KGHKG" localSheetId="12">[65]!absc</definedName>
    <definedName name="KGHKG" localSheetId="13">[65]!absc</definedName>
    <definedName name="KGHKG" localSheetId="14">[65]!absc</definedName>
    <definedName name="KGHKG" localSheetId="15">[65]!absc</definedName>
    <definedName name="KGHKG" localSheetId="16">[65]!absc</definedName>
    <definedName name="KGHKG" localSheetId="17">[65]!absc</definedName>
    <definedName name="KGHKG" localSheetId="18">[65]!absc</definedName>
    <definedName name="KGHKG" localSheetId="19">[65]!absc</definedName>
    <definedName name="KGHKG" localSheetId="20">[65]!absc</definedName>
    <definedName name="KGHKG" localSheetId="21">[65]!absc</definedName>
    <definedName name="KGHKG" localSheetId="22">[65]!absc</definedName>
    <definedName name="KGHKG" localSheetId="23">[65]!absc</definedName>
    <definedName name="KGHKG" localSheetId="7">[65]!absc</definedName>
    <definedName name="KGHKG" localSheetId="4">[65]!absc</definedName>
    <definedName name="KGHKG" localSheetId="6">[65]!absc</definedName>
    <definedName name="KGHKG">[65]!absc</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hidden="1">{"via1",#N/A,TRUE,"general";"via2",#N/A,TRUE,"general";"via3",#N/A,TRUE,"general"}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hidden="1">{"TAB1",#N/A,TRUE,"GENERAL";"TAB2",#N/A,TRUE,"GENERAL";"TAB3",#N/A,TRUE,"GENERAL";"TAB4",#N/A,TRUE,"GENERAL";"TAB5",#N/A,TRUE,"GENERAL"}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hidden="1">{"via1",#N/A,TRUE,"general";"via2",#N/A,TRUE,"general";"via3",#N/A,TRUE,"general"}</definedName>
    <definedName name="kio" localSheetId="8">#REF!</definedName>
    <definedName name="kio" localSheetId="9">#REF!</definedName>
    <definedName name="kio" localSheetId="10">#REF!</definedName>
    <definedName name="kio" localSheetId="11">#REF!</definedName>
    <definedName name="kio" localSheetId="12">#REF!</definedName>
    <definedName name="kio" localSheetId="13">#REF!</definedName>
    <definedName name="kio" localSheetId="14">#REF!</definedName>
    <definedName name="kio" localSheetId="15">#REF!</definedName>
    <definedName name="kio" localSheetId="16">#REF!</definedName>
    <definedName name="kio" localSheetId="17">#REF!</definedName>
    <definedName name="kio" localSheetId="18">#REF!</definedName>
    <definedName name="kio" localSheetId="19">#REF!</definedName>
    <definedName name="kio" localSheetId="20">#REF!</definedName>
    <definedName name="kio" localSheetId="21">#REF!</definedName>
    <definedName name="kio" localSheetId="22">#REF!</definedName>
    <definedName name="kio" localSheetId="23">#REF!</definedName>
    <definedName name="kio">#REF!</definedName>
    <definedName name="kip" localSheetId="8">#REF!</definedName>
    <definedName name="kip" localSheetId="9">#REF!</definedName>
    <definedName name="kip" localSheetId="10">#REF!</definedName>
    <definedName name="kip" localSheetId="11">#REF!</definedName>
    <definedName name="kip" localSheetId="12">#REF!</definedName>
    <definedName name="kip" localSheetId="13">#REF!</definedName>
    <definedName name="kip" localSheetId="14">#REF!</definedName>
    <definedName name="kip" localSheetId="15">#REF!</definedName>
    <definedName name="kip" localSheetId="16">#REF!</definedName>
    <definedName name="kip" localSheetId="17">#REF!</definedName>
    <definedName name="kip" localSheetId="18">#REF!</definedName>
    <definedName name="kip" localSheetId="19">#REF!</definedName>
    <definedName name="kip" localSheetId="20">#REF!</definedName>
    <definedName name="kip" localSheetId="21">#REF!</definedName>
    <definedName name="kip" localSheetId="22">#REF!</definedName>
    <definedName name="kip" localSheetId="23">#REF!</definedName>
    <definedName name="kip">#REF!</definedName>
    <definedName name="KJ" localSheetId="8">[26]!absc</definedName>
    <definedName name="KJ" localSheetId="10">[26]!absc</definedName>
    <definedName name="KJ" localSheetId="11">[26]!absc</definedName>
    <definedName name="KJ" localSheetId="12">[26]!absc</definedName>
    <definedName name="KJ" localSheetId="13">[26]!absc</definedName>
    <definedName name="KJ" localSheetId="14">[26]!absc</definedName>
    <definedName name="KJ" localSheetId="15">[26]!absc</definedName>
    <definedName name="KJ" localSheetId="16">[26]!absc</definedName>
    <definedName name="KJ" localSheetId="17">[26]!absc</definedName>
    <definedName name="KJ" localSheetId="18">[26]!absc</definedName>
    <definedName name="KJ" localSheetId="19">[26]!absc</definedName>
    <definedName name="KJ" localSheetId="20">[26]!absc</definedName>
    <definedName name="KJ" localSheetId="21">[26]!absc</definedName>
    <definedName name="KJ" localSheetId="22">[26]!absc</definedName>
    <definedName name="KJ" localSheetId="23">[26]!absc</definedName>
    <definedName name="KJ" localSheetId="7">[26]!absc</definedName>
    <definedName name="KJ" localSheetId="4">[26]!absc</definedName>
    <definedName name="KJ" localSheetId="6">[26]!absc</definedName>
    <definedName name="KJ">[26]!absc</definedName>
    <definedName name="KJH" localSheetId="8">#REF!</definedName>
    <definedName name="KJH" localSheetId="9">#REF!</definedName>
    <definedName name="KJH" localSheetId="10">#REF!</definedName>
    <definedName name="KJH" localSheetId="11">#REF!</definedName>
    <definedName name="KJH" localSheetId="12">#REF!</definedName>
    <definedName name="KJH" localSheetId="13">#REF!</definedName>
    <definedName name="KJH" localSheetId="14">#REF!</definedName>
    <definedName name="KJH" localSheetId="15">#REF!</definedName>
    <definedName name="KJH" localSheetId="16">#REF!</definedName>
    <definedName name="KJH" localSheetId="17">#REF!</definedName>
    <definedName name="KJH" localSheetId="18">#REF!</definedName>
    <definedName name="KJH" localSheetId="19">#REF!</definedName>
    <definedName name="KJH" localSheetId="20">#REF!</definedName>
    <definedName name="KJH" localSheetId="21">#REF!</definedName>
    <definedName name="KJH" localSheetId="22">#REF!</definedName>
    <definedName name="KJH" localSheetId="23">#REF!</definedName>
    <definedName name="KJH">#REF!</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hidden="1">{"via1",#N/A,TRUE,"general";"via2",#N/A,TRUE,"general";"via3",#N/A,TRUE,"general"}</definedName>
    <definedName name="KJHKHK" localSheetId="8">[23]!absc</definedName>
    <definedName name="KJHKHK" localSheetId="10">[23]!absc</definedName>
    <definedName name="KJHKHK" localSheetId="11">[23]!absc</definedName>
    <definedName name="KJHKHK" localSheetId="12">[23]!absc</definedName>
    <definedName name="KJHKHK" localSheetId="13">[23]!absc</definedName>
    <definedName name="KJHKHK" localSheetId="14">[23]!absc</definedName>
    <definedName name="KJHKHK" localSheetId="15">[23]!absc</definedName>
    <definedName name="KJHKHK" localSheetId="16">[23]!absc</definedName>
    <definedName name="KJHKHK" localSheetId="17">[23]!absc</definedName>
    <definedName name="KJHKHK" localSheetId="18">[23]!absc</definedName>
    <definedName name="KJHKHK" localSheetId="19">[23]!absc</definedName>
    <definedName name="KJHKHK" localSheetId="20">[23]!absc</definedName>
    <definedName name="KJHKHK" localSheetId="21">[23]!absc</definedName>
    <definedName name="KJHKHK" localSheetId="22">[23]!absc</definedName>
    <definedName name="KJHKHK" localSheetId="23">[23]!absc</definedName>
    <definedName name="KJHKHK" localSheetId="7">[23]!absc</definedName>
    <definedName name="KJHKHK" localSheetId="4">[23]!absc</definedName>
    <definedName name="KJHKHK" localSheetId="6">[23]!absc</definedName>
    <definedName name="KJHKHK">[23]!absc</definedName>
    <definedName name="kjhvikv">[17]Validaciones!#REF!</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hidden="1">{"via1",#N/A,TRUE,"general";"via2",#N/A,TRUE,"general";"via3",#N/A,TRUE,"general"}</definedName>
    <definedName name="KK">#REF!</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hidden="1">{"via1",#N/A,TRUE,"general";"via2",#N/A,TRUE,"general";"via3",#N/A,TRUE,"general"}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hidden="1">{"TAB1",#N/A,TRUE,"GENERAL";"TAB2",#N/A,TRUE,"GENERAL";"TAB3",#N/A,TRUE,"GENERAL";"TAB4",#N/A,TRUE,"GENERAL";"TAB5",#N/A,TRUE,"GENERAL"}</definedName>
    <definedName name="kl" localSheetId="8">#REF!</definedName>
    <definedName name="kl" localSheetId="9">#REF!</definedName>
    <definedName name="kl" localSheetId="10">#REF!</definedName>
    <definedName name="kl" localSheetId="11">#REF!</definedName>
    <definedName name="kl" localSheetId="12">#REF!</definedName>
    <definedName name="kl" localSheetId="13">#REF!</definedName>
    <definedName name="kl" localSheetId="14">#REF!</definedName>
    <definedName name="kl" localSheetId="15">#REF!</definedName>
    <definedName name="kl" localSheetId="16">#REF!</definedName>
    <definedName name="kl" localSheetId="17">#REF!</definedName>
    <definedName name="kl" localSheetId="18">#REF!</definedName>
    <definedName name="kl" localSheetId="19">#REF!</definedName>
    <definedName name="kl" localSheetId="20">#REF!</definedName>
    <definedName name="kl" localSheetId="21">#REF!</definedName>
    <definedName name="kl" localSheetId="22">#REF!</definedName>
    <definedName name="kl" localSheetId="23">#REF!</definedName>
    <definedName name="kl">#REF!</definedName>
    <definedName name="KLKLKL" localSheetId="8">[7]!absc</definedName>
    <definedName name="KLKLKL" localSheetId="10">[7]!absc</definedName>
    <definedName name="KLKLKL" localSheetId="11">[7]!absc</definedName>
    <definedName name="KLKLKL" localSheetId="12">[7]!absc</definedName>
    <definedName name="KLKLKL" localSheetId="13">[7]!absc</definedName>
    <definedName name="KLKLKL" localSheetId="14">[7]!absc</definedName>
    <definedName name="KLKLKL" localSheetId="15">[7]!absc</definedName>
    <definedName name="KLKLKL" localSheetId="16">[7]!absc</definedName>
    <definedName name="KLKLKL" localSheetId="17">[7]!absc</definedName>
    <definedName name="KLKLKL" localSheetId="18">[7]!absc</definedName>
    <definedName name="KLKLKL" localSheetId="19">[7]!absc</definedName>
    <definedName name="KLKLKL" localSheetId="20">[7]!absc</definedName>
    <definedName name="KLKLKL" localSheetId="21">[7]!absc</definedName>
    <definedName name="KLKLKL" localSheetId="22">[7]!absc</definedName>
    <definedName name="KLKLKL" localSheetId="23">[7]!absc</definedName>
    <definedName name="KLKLKL" localSheetId="7">[7]!absc</definedName>
    <definedName name="KLKLKL" localSheetId="4">[7]!absc</definedName>
    <definedName name="KLKLKL" localSheetId="6">[7]!absc</definedName>
    <definedName name="KLKLKL">[7]!absc</definedName>
    <definedName name="kñy" localSheetId="8">#REF!</definedName>
    <definedName name="kñy" localSheetId="9">#REF!</definedName>
    <definedName name="kñy" localSheetId="10">#REF!</definedName>
    <definedName name="kñy" localSheetId="11">#REF!</definedName>
    <definedName name="kñy" localSheetId="12">#REF!</definedName>
    <definedName name="kñy" localSheetId="13">#REF!</definedName>
    <definedName name="kñy" localSheetId="14">#REF!</definedName>
    <definedName name="kñy" localSheetId="15">#REF!</definedName>
    <definedName name="kñy" localSheetId="16">#REF!</definedName>
    <definedName name="kñy" localSheetId="17">#REF!</definedName>
    <definedName name="kñy" localSheetId="18">#REF!</definedName>
    <definedName name="kñy" localSheetId="19">#REF!</definedName>
    <definedName name="kñy" localSheetId="20">#REF!</definedName>
    <definedName name="kñy" localSheetId="21">#REF!</definedName>
    <definedName name="kñy" localSheetId="22">#REF!</definedName>
    <definedName name="kñy" localSheetId="23">#REF!</definedName>
    <definedName name="kñy">#REF!</definedName>
    <definedName name="ko">[67]items!$C$4:$J$247</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hidden="1">{"via1",#N/A,TRUE,"general";"via2",#N/A,TRUE,"general";"via3",#N/A,TRUE,"general"}</definedName>
    <definedName name="KU" hidden="1">#REF!</definedName>
    <definedName name="kuh" localSheetId="8">#REF!</definedName>
    <definedName name="kuh" localSheetId="9">#REF!</definedName>
    <definedName name="kuh" localSheetId="10">#REF!</definedName>
    <definedName name="kuh" localSheetId="11">#REF!</definedName>
    <definedName name="kuh" localSheetId="12">#REF!</definedName>
    <definedName name="kuh" localSheetId="13">#REF!</definedName>
    <definedName name="kuh" localSheetId="14">#REF!</definedName>
    <definedName name="kuh" localSheetId="15">#REF!</definedName>
    <definedName name="kuh" localSheetId="16">#REF!</definedName>
    <definedName name="kuh" localSheetId="17">#REF!</definedName>
    <definedName name="kuh" localSheetId="18">#REF!</definedName>
    <definedName name="kuh" localSheetId="19">#REF!</definedName>
    <definedName name="kuh" localSheetId="20">#REF!</definedName>
    <definedName name="kuh" localSheetId="21">#REF!</definedName>
    <definedName name="kuh" localSheetId="22">#REF!</definedName>
    <definedName name="kuh" localSheetId="23">#REF!</definedName>
    <definedName name="kuh">#REF!</definedName>
    <definedName name="kuy" localSheetId="8">#REF!</definedName>
    <definedName name="kuy" localSheetId="9">#REF!</definedName>
    <definedName name="kuy" localSheetId="10">#REF!</definedName>
    <definedName name="kuy" localSheetId="11">#REF!</definedName>
    <definedName name="kuy" localSheetId="12">#REF!</definedName>
    <definedName name="kuy" localSheetId="13">#REF!</definedName>
    <definedName name="kuy" localSheetId="14">#REF!</definedName>
    <definedName name="kuy" localSheetId="15">#REF!</definedName>
    <definedName name="kuy" localSheetId="16">#REF!</definedName>
    <definedName name="kuy" localSheetId="17">#REF!</definedName>
    <definedName name="kuy" localSheetId="18">#REF!</definedName>
    <definedName name="kuy" localSheetId="19">#REF!</definedName>
    <definedName name="kuy" localSheetId="20">#REF!</definedName>
    <definedName name="kuy" localSheetId="21">#REF!</definedName>
    <definedName name="kuy" localSheetId="22">#REF!</definedName>
    <definedName name="kuy" localSheetId="23">#REF!</definedName>
    <definedName name="kuy">#REF!</definedName>
    <definedName name="kuyig">[17]Validaciones!#REF!</definedName>
    <definedName name="kuyti">[17]Validaciones!#REF!</definedName>
    <definedName name="kynbrf">[17]Validaciones!#REF!</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hidden="1">{"TAB1",#N/A,TRUE,"GENERAL";"TAB2",#N/A,TRUE,"GENERAL";"TAB3",#N/A,TRUE,"GENERAL";"TAB4",#N/A,TRUE,"GENERAL";"TAB5",#N/A,TRUE,"GENERAL"}</definedName>
    <definedName name="kysef">[17]Validaciones!#REF!</definedName>
    <definedName name="l">[68]otros!$A$6:$A$1235</definedName>
    <definedName name="L_L" localSheetId="8">IF('APU 001'!Values_Entered,'APU 001'!Header_Row+'APU 001'!Number_of_Payments,'APU 001'!Header_Row)</definedName>
    <definedName name="L_L" localSheetId="9">IF('APU 002'!Values_Entered,'APU 002'!Header_Row+'APU 002'!Number_of_Payments,'APU 002'!Header_Row)</definedName>
    <definedName name="L_L" localSheetId="10">IF('APU 003'!Values_Entered,'APU 003'!Header_Row+'APU 003'!Number_of_Payments,'APU 003'!Header_Row)</definedName>
    <definedName name="L_L" localSheetId="11">IF('APU 004'!Values_Entered,'APU 004'!Header_Row+'APU 004'!Number_of_Payments,'APU 004'!Header_Row)</definedName>
    <definedName name="L_L" localSheetId="12">IF('APU 005'!Values_Entered,'APU 005'!Header_Row+'APU 005'!Number_of_Payments,'APU 005'!Header_Row)</definedName>
    <definedName name="L_L" localSheetId="13">IF('APU 006'!Values_Entered,'APU 006'!Header_Row+'APU 006'!Number_of_Payments,'APU 006'!Header_Row)</definedName>
    <definedName name="L_L" localSheetId="14">IF('APU 007'!Values_Entered,'APU 007'!Header_Row+'APU 007'!Number_of_Payments,'APU 007'!Header_Row)</definedName>
    <definedName name="L_L" localSheetId="15">IF('APU 008'!Values_Entered,'APU 008'!Header_Row+'APU 008'!Number_of_Payments,'APU 008'!Header_Row)</definedName>
    <definedName name="L_L" localSheetId="16">IF('APU 009'!Values_Entered,'APU 009'!Header_Row+'APU 009'!Number_of_Payments,'APU 009'!Header_Row)</definedName>
    <definedName name="L_L" localSheetId="17">IF('APU 010'!Values_Entered,'APU 010'!Header_Row+'APU 010'!Number_of_Payments,'APU 010'!Header_Row)</definedName>
    <definedName name="L_L" localSheetId="18">IF('APU 011'!Values_Entered,'APU 011'!Header_Row+'APU 011'!Number_of_Payments,'APU 011'!Header_Row)</definedName>
    <definedName name="L_L" localSheetId="19">IF('APU 012'!Values_Entered,'APU 012'!Header_Row+'APU 012'!Number_of_Payments,'APU 012'!Header_Row)</definedName>
    <definedName name="L_L" localSheetId="20">IF('APU 014'!Values_Entered,'APU 014'!Header_Row+'APU 014'!Number_of_Payments,'APU 014'!Header_Row)</definedName>
    <definedName name="L_L" localSheetId="21">IF('APU 015'!Values_Entered,'APU 015'!Header_Row+'APU 015'!Number_of_Payments,'APU 015'!Header_Row)</definedName>
    <definedName name="L_L" localSheetId="22">IF('APU 016'!Values_Entered,'APU 016'!Header_Row+'APU 016'!Number_of_Payments,'APU 016'!Header_Row)</definedName>
    <definedName name="L_L" localSheetId="23">IF('APU 017'!Values_Entered,'APU 017'!Header_Row+'APU 017'!Number_of_Payments,'APU 017'!Header_Row)</definedName>
    <definedName name="L_L">IF(Values_Entered,Header_Row+Number_of_Payments,Header_Row)</definedName>
    <definedName name="Last_Row" localSheetId="8">IF('APU 001'!Values_Entered,'APU 001'!Header_Row+'APU 001'!Number_of_Payments,'APU 001'!Header_Row)</definedName>
    <definedName name="Last_Row" localSheetId="9">IF('APU 002'!Values_Entered,'APU 002'!Header_Row+'APU 002'!Number_of_Payments,'APU 002'!Header_Row)</definedName>
    <definedName name="Last_Row" localSheetId="10">IF('APU 003'!Values_Entered,'APU 003'!Header_Row+'APU 003'!Number_of_Payments,'APU 003'!Header_Row)</definedName>
    <definedName name="Last_Row" localSheetId="11">IF('APU 004'!Values_Entered,'APU 004'!Header_Row+'APU 004'!Number_of_Payments,'APU 004'!Header_Row)</definedName>
    <definedName name="Last_Row" localSheetId="12">IF('APU 005'!Values_Entered,'APU 005'!Header_Row+'APU 005'!Number_of_Payments,'APU 005'!Header_Row)</definedName>
    <definedName name="Last_Row" localSheetId="13">IF('APU 006'!Values_Entered,'APU 006'!Header_Row+'APU 006'!Number_of_Payments,'APU 006'!Header_Row)</definedName>
    <definedName name="Last_Row" localSheetId="14">IF('APU 007'!Values_Entered,'APU 007'!Header_Row+'APU 007'!Number_of_Payments,'APU 007'!Header_Row)</definedName>
    <definedName name="Last_Row" localSheetId="15">IF('APU 008'!Values_Entered,'APU 008'!Header_Row+'APU 008'!Number_of_Payments,'APU 008'!Header_Row)</definedName>
    <definedName name="Last_Row" localSheetId="16">IF('APU 009'!Values_Entered,'APU 009'!Header_Row+'APU 009'!Number_of_Payments,'APU 009'!Header_Row)</definedName>
    <definedName name="Last_Row" localSheetId="17">IF('APU 010'!Values_Entered,'APU 010'!Header_Row+'APU 010'!Number_of_Payments,'APU 010'!Header_Row)</definedName>
    <definedName name="Last_Row" localSheetId="18">IF('APU 011'!Values_Entered,'APU 011'!Header_Row+'APU 011'!Number_of_Payments,'APU 011'!Header_Row)</definedName>
    <definedName name="Last_Row" localSheetId="19">IF('APU 012'!Values_Entered,'APU 012'!Header_Row+'APU 012'!Number_of_Payments,'APU 012'!Header_Row)</definedName>
    <definedName name="Last_Row" localSheetId="20">IF('APU 014'!Values_Entered,'APU 014'!Header_Row+'APU 014'!Number_of_Payments,'APU 014'!Header_Row)</definedName>
    <definedName name="Last_Row" localSheetId="21">IF('APU 015'!Values_Entered,'APU 015'!Header_Row+'APU 015'!Number_of_Payments,'APU 015'!Header_Row)</definedName>
    <definedName name="Last_Row" localSheetId="22">IF('APU 016'!Values_Entered,'APU 016'!Header_Row+'APU 016'!Number_of_Payments,'APU 016'!Header_Row)</definedName>
    <definedName name="Last_Row" localSheetId="23">IF('APU 017'!Values_Entered,'APU 017'!Header_Row+'APU 017'!Number_of_Payments,'APU 017'!Header_Row)</definedName>
    <definedName name="Last_Row">IF(Values_Entered,Header_Row+Number_of_Payments,Header_Row)</definedName>
    <definedName name="LE" localSheetId="8">#REF!</definedName>
    <definedName name="LE" localSheetId="9">#REF!</definedName>
    <definedName name="LE" localSheetId="10">#REF!</definedName>
    <definedName name="LE" localSheetId="11">#REF!</definedName>
    <definedName name="LE" localSheetId="12">#REF!</definedName>
    <definedName name="LE" localSheetId="13">#REF!</definedName>
    <definedName name="LE" localSheetId="14">#REF!</definedName>
    <definedName name="LE" localSheetId="15">#REF!</definedName>
    <definedName name="LE" localSheetId="16">#REF!</definedName>
    <definedName name="LE" localSheetId="17">#REF!</definedName>
    <definedName name="LE" localSheetId="18">#REF!</definedName>
    <definedName name="LE" localSheetId="19">#REF!</definedName>
    <definedName name="LE" localSheetId="20">#REF!</definedName>
    <definedName name="LE" localSheetId="21">#REF!</definedName>
    <definedName name="LE" localSheetId="22">#REF!</definedName>
    <definedName name="LE" localSheetId="23">#REF!</definedName>
    <definedName name="LE">#REF!</definedName>
    <definedName name="leiona">#REF!</definedName>
    <definedName name="LENCY" localSheetId="8">#REF!</definedName>
    <definedName name="LENCY" localSheetId="9">#REF!</definedName>
    <definedName name="LENCY" localSheetId="10">#REF!</definedName>
    <definedName name="LENCY" localSheetId="11">#REF!</definedName>
    <definedName name="LENCY" localSheetId="12">#REF!</definedName>
    <definedName name="LENCY" localSheetId="13">#REF!</definedName>
    <definedName name="LENCY" localSheetId="14">#REF!</definedName>
    <definedName name="LENCY" localSheetId="15">#REF!</definedName>
    <definedName name="LENCY" localSheetId="16">#REF!</definedName>
    <definedName name="LENCY" localSheetId="17">#REF!</definedName>
    <definedName name="LENCY" localSheetId="18">#REF!</definedName>
    <definedName name="LENCY" localSheetId="19">#REF!</definedName>
    <definedName name="LENCY" localSheetId="20">#REF!</definedName>
    <definedName name="LENCY" localSheetId="21">#REF!</definedName>
    <definedName name="LENCY" localSheetId="22">#REF!</definedName>
    <definedName name="LENCY" localSheetId="23">#REF!</definedName>
    <definedName name="LENCY">#REF!</definedName>
    <definedName name="lhskjhdsk">[51]DATOS!#REF!</definedName>
    <definedName name="LINEA">[21]DATOS!$B$16</definedName>
    <definedName name="LISBASE1">'[69]Lista Base'!$A$4:$C$2691</definedName>
    <definedName name="LISBASE2">'[70]Lista Base'!$A$4:$D$1999</definedName>
    <definedName name="List_cuadrillas">[49]Salarios!$D$8:$P$8</definedName>
    <definedName name="LISTADOEQUIPOS">[15]Equipo!$A$16:$A$80</definedName>
    <definedName name="LISTADOMATERIALES">[15]Material!$A$11:$A$1009</definedName>
    <definedName name="LISTADOMO">[15]M.Obra!$A$21:$A$50</definedName>
    <definedName name="LISTADOTRANSPORTES">[15]Transp.!$A$16:$A$50</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hidden="1">{"TAB1",#N/A,TRUE,"GENERAL";"TAB2",#N/A,TRUE,"GENERAL";"TAB3",#N/A,TRUE,"GENERAL";"TAB4",#N/A,TRUE,"GENERAL";"TAB5",#N/A,TRUE,"GENERAL"}</definedName>
    <definedName name="LK" localSheetId="8">[27]!absc</definedName>
    <definedName name="LK" localSheetId="10">[27]!absc</definedName>
    <definedName name="LK" localSheetId="11">[27]!absc</definedName>
    <definedName name="LK" localSheetId="12">[27]!absc</definedName>
    <definedName name="LK" localSheetId="13">[27]!absc</definedName>
    <definedName name="LK" localSheetId="14">[27]!absc</definedName>
    <definedName name="LK" localSheetId="15">[27]!absc</definedName>
    <definedName name="LK" localSheetId="16">[27]!absc</definedName>
    <definedName name="LK" localSheetId="17">[27]!absc</definedName>
    <definedName name="LK" localSheetId="18">[27]!absc</definedName>
    <definedName name="LK" localSheetId="19">[27]!absc</definedName>
    <definedName name="LK" localSheetId="20">[27]!absc</definedName>
    <definedName name="LK" localSheetId="21">[27]!absc</definedName>
    <definedName name="LK" localSheetId="22">[27]!absc</definedName>
    <definedName name="LK" localSheetId="23">[27]!absc</definedName>
    <definedName name="LK" localSheetId="7">[27]!absc</definedName>
    <definedName name="LK" localSheetId="4">[27]!absc</definedName>
    <definedName name="LK" localSheetId="6">[27]!absc</definedName>
    <definedName name="LK">[27]!absc</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hidden="1">{"via1",#N/A,TRUE,"general";"via2",#N/A,TRUE,"general";"via3",#N/A,TRUE,"general"}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hidden="1">{"TAB1",#N/A,TRUE,"GENERAL";"TAB2",#N/A,TRUE,"GENERAL";"TAB3",#N/A,TRUE,"GENERAL";"TAB4",#N/A,TRUE,"GENERAL";"TAB5",#N/A,TRUE,"GENERAL"}</definedName>
    <definedName name="ll" localSheetId="8">#REF!</definedName>
    <definedName name="ll" localSheetId="9">#REF!</definedName>
    <definedName name="ll" localSheetId="10">#REF!</definedName>
    <definedName name="ll" localSheetId="11">#REF!</definedName>
    <definedName name="ll" localSheetId="12">#REF!</definedName>
    <definedName name="ll" localSheetId="13">#REF!</definedName>
    <definedName name="ll" localSheetId="14">#REF!</definedName>
    <definedName name="ll" localSheetId="15">#REF!</definedName>
    <definedName name="ll" localSheetId="16">#REF!</definedName>
    <definedName name="ll" localSheetId="17">#REF!</definedName>
    <definedName name="ll" localSheetId="18">#REF!</definedName>
    <definedName name="ll" localSheetId="19">#REF!</definedName>
    <definedName name="ll" localSheetId="20">#REF!</definedName>
    <definedName name="ll" localSheetId="21">#REF!</definedName>
    <definedName name="ll" localSheetId="22">#REF!</definedName>
    <definedName name="ll" localSheetId="23">#REF!</definedName>
    <definedName name="ll">#REF!</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hidden="1">{"via1",#N/A,TRUE,"general";"via2",#N/A,TRUE,"general";"via3",#N/A,TRUE,"general"}</definedName>
    <definedName name="LÑP" localSheetId="8">#REF!</definedName>
    <definedName name="LÑP" localSheetId="9">#REF!</definedName>
    <definedName name="LÑP" localSheetId="10">#REF!</definedName>
    <definedName name="LÑP" localSheetId="11">#REF!</definedName>
    <definedName name="LÑP" localSheetId="12">#REF!</definedName>
    <definedName name="LÑP" localSheetId="13">#REF!</definedName>
    <definedName name="LÑP" localSheetId="14">#REF!</definedName>
    <definedName name="LÑP" localSheetId="15">#REF!</definedName>
    <definedName name="LÑP" localSheetId="16">#REF!</definedName>
    <definedName name="LÑP" localSheetId="17">#REF!</definedName>
    <definedName name="LÑP" localSheetId="18">#REF!</definedName>
    <definedName name="LÑP" localSheetId="19">#REF!</definedName>
    <definedName name="LÑP" localSheetId="20">#REF!</definedName>
    <definedName name="LÑP" localSheetId="21">#REF!</definedName>
    <definedName name="LÑP" localSheetId="22">#REF!</definedName>
    <definedName name="LÑP" localSheetId="23">#REF!</definedName>
    <definedName name="LÑP">#REF!</definedName>
    <definedName name="LO">#REF!,#REF!,#REF!,#REF!,#REF!,#REF!,#REF!</definedName>
    <definedName name="Loan_Amount" localSheetId="8">#REF!</definedName>
    <definedName name="Loan_Amount" localSheetId="9">#REF!</definedName>
    <definedName name="Loan_Amount" localSheetId="10">#REF!</definedName>
    <definedName name="Loan_Amount" localSheetId="11">#REF!</definedName>
    <definedName name="Loan_Amount" localSheetId="12">#REF!</definedName>
    <definedName name="Loan_Amount" localSheetId="13">#REF!</definedName>
    <definedName name="Loan_Amount" localSheetId="14">#REF!</definedName>
    <definedName name="Loan_Amount" localSheetId="15">#REF!</definedName>
    <definedName name="Loan_Amount" localSheetId="16">#REF!</definedName>
    <definedName name="Loan_Amount" localSheetId="17">#REF!</definedName>
    <definedName name="Loan_Amount" localSheetId="18">#REF!</definedName>
    <definedName name="Loan_Amount" localSheetId="19">#REF!</definedName>
    <definedName name="Loan_Amount" localSheetId="20">#REF!</definedName>
    <definedName name="Loan_Amount" localSheetId="21">#REF!</definedName>
    <definedName name="Loan_Amount" localSheetId="22">#REF!</definedName>
    <definedName name="Loan_Amount" localSheetId="23">#REF!</definedName>
    <definedName name="Loan_Amount">#REF!</definedName>
    <definedName name="Loan_Start" localSheetId="8">#REF!</definedName>
    <definedName name="Loan_Start" localSheetId="9">#REF!</definedName>
    <definedName name="Loan_Start" localSheetId="10">#REF!</definedName>
    <definedName name="Loan_Start" localSheetId="11">#REF!</definedName>
    <definedName name="Loan_Start" localSheetId="12">#REF!</definedName>
    <definedName name="Loan_Start" localSheetId="13">#REF!</definedName>
    <definedName name="Loan_Start" localSheetId="14">#REF!</definedName>
    <definedName name="Loan_Start" localSheetId="15">#REF!</definedName>
    <definedName name="Loan_Start" localSheetId="16">#REF!</definedName>
    <definedName name="Loan_Start" localSheetId="17">#REF!</definedName>
    <definedName name="Loan_Start" localSheetId="18">#REF!</definedName>
    <definedName name="Loan_Start" localSheetId="19">#REF!</definedName>
    <definedName name="Loan_Start" localSheetId="20">#REF!</definedName>
    <definedName name="Loan_Start" localSheetId="21">#REF!</definedName>
    <definedName name="Loan_Start" localSheetId="22">#REF!</definedName>
    <definedName name="Loan_Start" localSheetId="23">#REF!</definedName>
    <definedName name="Loan_Start">#REF!</definedName>
    <definedName name="Loan_Years" localSheetId="8">#REF!</definedName>
    <definedName name="Loan_Years" localSheetId="9">#REF!</definedName>
    <definedName name="Loan_Years" localSheetId="10">#REF!</definedName>
    <definedName name="Loan_Years" localSheetId="11">#REF!</definedName>
    <definedName name="Loan_Years" localSheetId="12">#REF!</definedName>
    <definedName name="Loan_Years" localSheetId="13">#REF!</definedName>
    <definedName name="Loan_Years" localSheetId="14">#REF!</definedName>
    <definedName name="Loan_Years" localSheetId="15">#REF!</definedName>
    <definedName name="Loan_Years" localSheetId="16">#REF!</definedName>
    <definedName name="Loan_Years" localSheetId="17">#REF!</definedName>
    <definedName name="Loan_Years" localSheetId="18">#REF!</definedName>
    <definedName name="Loan_Years" localSheetId="19">#REF!</definedName>
    <definedName name="Loan_Years" localSheetId="20">#REF!</definedName>
    <definedName name="Loan_Years" localSheetId="21">#REF!</definedName>
    <definedName name="Loan_Years" localSheetId="22">#REF!</definedName>
    <definedName name="Loan_Years" localSheetId="23">#REF!</definedName>
    <definedName name="Loan_Years">#REF!</definedName>
    <definedName name="LOCA" localSheetId="8">IF('APU 001'!RICO,'APU 001'!Header_Row+'APU 001'!TUPI,'APU 001'!Header_Row)</definedName>
    <definedName name="LOCA" localSheetId="9">IF('APU 002'!RICO,'APU 002'!Header_Row+'APU 002'!TUPI,'APU 002'!Header_Row)</definedName>
    <definedName name="LOCA" localSheetId="10">IF('APU 003'!RICO,'APU 003'!Header_Row+'APU 003'!TUPI,'APU 003'!Header_Row)</definedName>
    <definedName name="LOCA" localSheetId="11">IF('APU 004'!RICO,'APU 004'!Header_Row+'APU 004'!TUPI,'APU 004'!Header_Row)</definedName>
    <definedName name="LOCA" localSheetId="12">IF('APU 005'!RICO,'APU 005'!Header_Row+'APU 005'!TUPI,'APU 005'!Header_Row)</definedName>
    <definedName name="LOCA" localSheetId="13">IF('APU 006'!RICO,'APU 006'!Header_Row+'APU 006'!TUPI,'APU 006'!Header_Row)</definedName>
    <definedName name="LOCA" localSheetId="14">IF('APU 007'!RICO,'APU 007'!Header_Row+'APU 007'!TUPI,'APU 007'!Header_Row)</definedName>
    <definedName name="LOCA" localSheetId="15">IF('APU 008'!RICO,'APU 008'!Header_Row+'APU 008'!TUPI,'APU 008'!Header_Row)</definedName>
    <definedName name="LOCA" localSheetId="16">IF('APU 009'!RICO,'APU 009'!Header_Row+'APU 009'!TUPI,'APU 009'!Header_Row)</definedName>
    <definedName name="LOCA" localSheetId="17">IF('APU 010'!RICO,'APU 010'!Header_Row+'APU 010'!TUPI,'APU 010'!Header_Row)</definedName>
    <definedName name="LOCA" localSheetId="18">IF('APU 011'!RICO,'APU 011'!Header_Row+'APU 011'!TUPI,'APU 011'!Header_Row)</definedName>
    <definedName name="LOCA" localSheetId="19">IF('APU 012'!RICO,'APU 012'!Header_Row+'APU 012'!TUPI,'APU 012'!Header_Row)</definedName>
    <definedName name="LOCA" localSheetId="20">IF('APU 014'!RICO,'APU 014'!Header_Row+'APU 014'!TUPI,'APU 014'!Header_Row)</definedName>
    <definedName name="LOCA" localSheetId="21">IF('APU 015'!RICO,'APU 015'!Header_Row+'APU 015'!TUPI,'APU 015'!Header_Row)</definedName>
    <definedName name="LOCA" localSheetId="22">IF('APU 016'!RICO,'APU 016'!Header_Row+'APU 016'!TUPI,'APU 016'!Header_Row)</definedName>
    <definedName name="LOCA" localSheetId="23">IF('APU 017'!RICO,'APU 017'!Header_Row+'APU 017'!TUPI,'APU 017'!Header_Row)</definedName>
    <definedName name="LOCA">IF(RICO,Header_Row+TUPI,Header_Row)</definedName>
    <definedName name="LOCA1" localSheetId="8">[27]!absc</definedName>
    <definedName name="LOCA1" localSheetId="10">[27]!absc</definedName>
    <definedName name="LOCA1" localSheetId="11">[27]!absc</definedName>
    <definedName name="LOCA1" localSheetId="12">[27]!absc</definedName>
    <definedName name="LOCA1" localSheetId="13">[27]!absc</definedName>
    <definedName name="LOCA1" localSheetId="14">[27]!absc</definedName>
    <definedName name="LOCA1" localSheetId="15">[27]!absc</definedName>
    <definedName name="LOCA1" localSheetId="16">[27]!absc</definedName>
    <definedName name="LOCA1" localSheetId="17">[27]!absc</definedName>
    <definedName name="LOCA1" localSheetId="18">[27]!absc</definedName>
    <definedName name="LOCA1" localSheetId="19">[27]!absc</definedName>
    <definedName name="LOCA1" localSheetId="20">[27]!absc</definedName>
    <definedName name="LOCA1" localSheetId="21">[27]!absc</definedName>
    <definedName name="LOCA1" localSheetId="22">[27]!absc</definedName>
    <definedName name="LOCA1" localSheetId="23">[27]!absc</definedName>
    <definedName name="LOCA1" localSheetId="7">[27]!absc</definedName>
    <definedName name="LOCA1" localSheetId="4">[27]!absc</definedName>
    <definedName name="LOCA1" localSheetId="6">[27]!absc</definedName>
    <definedName name="LOCA1">[27]!absc</definedName>
    <definedName name="LOCAL" localSheetId="8">#REF!</definedName>
    <definedName name="LOCAL" localSheetId="9">#REF!</definedName>
    <definedName name="LOCAL" localSheetId="10">#REF!</definedName>
    <definedName name="LOCAL" localSheetId="11">#REF!</definedName>
    <definedName name="LOCAL" localSheetId="12">#REF!</definedName>
    <definedName name="LOCAL" localSheetId="13">#REF!</definedName>
    <definedName name="LOCAL" localSheetId="14">#REF!</definedName>
    <definedName name="LOCAL" localSheetId="15">#REF!</definedName>
    <definedName name="LOCAL" localSheetId="16">#REF!</definedName>
    <definedName name="LOCAL" localSheetId="17">#REF!</definedName>
    <definedName name="LOCAL" localSheetId="18">#REF!</definedName>
    <definedName name="LOCAL" localSheetId="19">#REF!</definedName>
    <definedName name="LOCAL" localSheetId="20">#REF!</definedName>
    <definedName name="LOCAL" localSheetId="21">#REF!</definedName>
    <definedName name="LOCAL" localSheetId="22">#REF!</definedName>
    <definedName name="LOCAL" localSheetId="23">#REF!</definedName>
    <definedName name="LOCAL">#REF!</definedName>
    <definedName name="LOI" localSheetId="8">#REF!</definedName>
    <definedName name="LOI" localSheetId="9">#REF!</definedName>
    <definedName name="LOI" localSheetId="10">#REF!</definedName>
    <definedName name="LOI" localSheetId="11">#REF!</definedName>
    <definedName name="LOI" localSheetId="12">#REF!</definedName>
    <definedName name="LOI" localSheetId="13">#REF!</definedName>
    <definedName name="LOI" localSheetId="14">#REF!</definedName>
    <definedName name="LOI" localSheetId="15">#REF!</definedName>
    <definedName name="LOI" localSheetId="16">#REF!</definedName>
    <definedName name="LOI" localSheetId="17">#REF!</definedName>
    <definedName name="LOI" localSheetId="18">#REF!</definedName>
    <definedName name="LOI" localSheetId="19">#REF!</definedName>
    <definedName name="LOI" localSheetId="20">#REF!</definedName>
    <definedName name="LOI" localSheetId="21">#REF!</definedName>
    <definedName name="LOI" localSheetId="22">#REF!</definedName>
    <definedName name="LOI" localSheetId="23">#REF!</definedName>
    <definedName name="LOI">#REF!</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pkefpg">[17]Validaciones!#REF!</definedName>
    <definedName name="LOTE">[17]Validaciones!#REF!</definedName>
    <definedName name="lotes1">[17]Validaciones!$Q$3:$Q$22</definedName>
    <definedName name="Lotes2">[17]Validaciones!#REF!</definedName>
    <definedName name="LOUILU" localSheetId="8">[7]!absc</definedName>
    <definedName name="LOUILU" localSheetId="10">[7]!absc</definedName>
    <definedName name="LOUILU" localSheetId="11">[7]!absc</definedName>
    <definedName name="LOUILU" localSheetId="12">[7]!absc</definedName>
    <definedName name="LOUILU" localSheetId="13">[7]!absc</definedName>
    <definedName name="LOUILU" localSheetId="14">[7]!absc</definedName>
    <definedName name="LOUILU" localSheetId="15">[7]!absc</definedName>
    <definedName name="LOUILU" localSheetId="16">[7]!absc</definedName>
    <definedName name="LOUILU" localSheetId="17">[7]!absc</definedName>
    <definedName name="LOUILU" localSheetId="18">[7]!absc</definedName>
    <definedName name="LOUILU" localSheetId="19">[7]!absc</definedName>
    <definedName name="LOUILU" localSheetId="20">[7]!absc</definedName>
    <definedName name="LOUILU" localSheetId="21">[7]!absc</definedName>
    <definedName name="LOUILU" localSheetId="22">[7]!absc</definedName>
    <definedName name="LOUILU" localSheetId="23">[7]!absc</definedName>
    <definedName name="LOUILU" localSheetId="7">[7]!absc</definedName>
    <definedName name="LOUILU" localSheetId="4">[7]!absc</definedName>
    <definedName name="LOUILU" localSheetId="6">[7]!absc</definedName>
    <definedName name="LOUILU">[7]!absc</definedName>
    <definedName name="LP">'[30]CIRCUITOS CODENSA'!#REF!</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hidden="1">{"via1",#N/A,TRUE,"general";"via2",#N/A,TRUE,"general";"via3",#N/A,TRUE,"general"}</definedName>
    <definedName name="LREAL">#REF!</definedName>
    <definedName name="LUCY" localSheetId="8">OFFSET('APU 001'!Full_Print,0,0,'APU 001'!LOCA)</definedName>
    <definedName name="LUCY" localSheetId="9">OFFSET('APU 002'!Full_Print,0,0,'APU 002'!LOCA)</definedName>
    <definedName name="LUCY" localSheetId="10">OFFSET('APU 003'!Full_Print,0,0,'APU 003'!LOCA)</definedName>
    <definedName name="LUCY" localSheetId="11">OFFSET('APU 004'!Full_Print,0,0,'APU 004'!LOCA)</definedName>
    <definedName name="LUCY" localSheetId="12">OFFSET('APU 005'!Full_Print,0,0,'APU 005'!LOCA)</definedName>
    <definedName name="LUCY" localSheetId="13">OFFSET('APU 006'!Full_Print,0,0,'APU 006'!LOCA)</definedName>
    <definedName name="LUCY" localSheetId="14">OFFSET('APU 007'!Full_Print,0,0,'APU 007'!LOCA)</definedName>
    <definedName name="LUCY" localSheetId="15">OFFSET('APU 008'!Full_Print,0,0,'APU 008'!LOCA)</definedName>
    <definedName name="LUCY" localSheetId="16">OFFSET('APU 009'!Full_Print,0,0,'APU 009'!LOCA)</definedName>
    <definedName name="LUCY" localSheetId="17">OFFSET('APU 010'!Full_Print,0,0,'APU 010'!LOCA)</definedName>
    <definedName name="LUCY" localSheetId="18">OFFSET('APU 011'!Full_Print,0,0,'APU 011'!LOCA)</definedName>
    <definedName name="LUCY" localSheetId="19">OFFSET('APU 012'!Full_Print,0,0,'APU 012'!LOCA)</definedName>
    <definedName name="LUCY" localSheetId="20">OFFSET('APU 014'!Full_Print,0,0,'APU 014'!LOCA)</definedName>
    <definedName name="LUCY" localSheetId="21">OFFSET('APU 015'!Full_Print,0,0,'APU 015'!LOCA)</definedName>
    <definedName name="LUCY" localSheetId="22">OFFSET('APU 016'!Full_Print,0,0,'APU 016'!LOCA)</definedName>
    <definedName name="LUCY" localSheetId="23">OFFSET('APU 017'!Full_Print,0,0,'APU 017'!LOCA)</definedName>
    <definedName name="LUCY">OFFSET(Full_Print,0,0,LOCA)</definedName>
    <definedName name="LUGAR_CC">'[39]Datos Generales'!$C$6</definedName>
    <definedName name="luiolñ">[17]Validaciones!#REF!</definedName>
    <definedName name="luis">[68]materiales!$A$7:$A$1317</definedName>
    <definedName name="m">'[71]LISTA DE CANTIDADES'!$A$7:$X$1122</definedName>
    <definedName name="M.O" comment="Mano de obra">[33]M.Obra!$B$35:$B$42</definedName>
    <definedName name="mac">#REF!</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hidden="1">{"via1",#N/A,TRUE,"general";"via2",#N/A,TRUE,"general";"via3",#N/A,TRUE,"general"}</definedName>
    <definedName name="MALO4006" localSheetId="8">#REF!</definedName>
    <definedName name="MALO4006" localSheetId="9">#REF!</definedName>
    <definedName name="MALO4006" localSheetId="10">#REF!</definedName>
    <definedName name="MALO4006" localSheetId="11">#REF!</definedName>
    <definedName name="MALO4006" localSheetId="12">#REF!</definedName>
    <definedName name="MALO4006" localSheetId="13">#REF!</definedName>
    <definedName name="MALO4006" localSheetId="14">#REF!</definedName>
    <definedName name="MALO4006" localSheetId="15">#REF!</definedName>
    <definedName name="MALO4006" localSheetId="16">#REF!</definedName>
    <definedName name="MALO4006" localSheetId="17">#REF!</definedName>
    <definedName name="MALO4006" localSheetId="18">#REF!</definedName>
    <definedName name="MALO4006" localSheetId="19">#REF!</definedName>
    <definedName name="MALO4006" localSheetId="20">#REF!</definedName>
    <definedName name="MALO4006" localSheetId="21">#REF!</definedName>
    <definedName name="MALO4006" localSheetId="22">#REF!</definedName>
    <definedName name="MALO4006" localSheetId="23">#REF!</definedName>
    <definedName name="MALO4006">#REF!</definedName>
    <definedName name="MALO4006A" localSheetId="8">#REF!</definedName>
    <definedName name="MALO4006A" localSheetId="9">#REF!</definedName>
    <definedName name="MALO4006A" localSheetId="10">#REF!</definedName>
    <definedName name="MALO4006A" localSheetId="11">#REF!</definedName>
    <definedName name="MALO4006A" localSheetId="12">#REF!</definedName>
    <definedName name="MALO4006A" localSheetId="13">#REF!</definedName>
    <definedName name="MALO4006A" localSheetId="14">#REF!</definedName>
    <definedName name="MALO4006A" localSheetId="15">#REF!</definedName>
    <definedName name="MALO4006A" localSheetId="16">#REF!</definedName>
    <definedName name="MALO4006A" localSheetId="17">#REF!</definedName>
    <definedName name="MALO4006A" localSheetId="18">#REF!</definedName>
    <definedName name="MALO4006A" localSheetId="19">#REF!</definedName>
    <definedName name="MALO4006A" localSheetId="20">#REF!</definedName>
    <definedName name="MALO4006A" localSheetId="21">#REF!</definedName>
    <definedName name="MALO4006A" localSheetId="22">#REF!</definedName>
    <definedName name="MALO4006A" localSheetId="23">#REF!</definedName>
    <definedName name="MALO4006A">#REF!</definedName>
    <definedName name="MALO40CN01" localSheetId="8">#REF!</definedName>
    <definedName name="MALO40CN01" localSheetId="9">#REF!</definedName>
    <definedName name="MALO40CN01" localSheetId="10">#REF!</definedName>
    <definedName name="MALO40CN01" localSheetId="11">#REF!</definedName>
    <definedName name="MALO40CN01" localSheetId="12">#REF!</definedName>
    <definedName name="MALO40CN01" localSheetId="13">#REF!</definedName>
    <definedName name="MALO40CN01" localSheetId="14">#REF!</definedName>
    <definedName name="MALO40CN01" localSheetId="15">#REF!</definedName>
    <definedName name="MALO40CN01" localSheetId="16">#REF!</definedName>
    <definedName name="MALO40CN01" localSheetId="17">#REF!</definedName>
    <definedName name="MALO40CN01" localSheetId="18">#REF!</definedName>
    <definedName name="MALO40CN01" localSheetId="19">#REF!</definedName>
    <definedName name="MALO40CN01" localSheetId="20">#REF!</definedName>
    <definedName name="MALO40CN01" localSheetId="21">#REF!</definedName>
    <definedName name="MALO40CN01" localSheetId="22">#REF!</definedName>
    <definedName name="MALO40CN01" localSheetId="23">#REF!</definedName>
    <definedName name="MALO40CN01">#REF!</definedName>
    <definedName name="MALO40CNA" localSheetId="8">#REF!</definedName>
    <definedName name="MALO40CNA" localSheetId="9">#REF!</definedName>
    <definedName name="MALO40CNA" localSheetId="10">#REF!</definedName>
    <definedName name="MALO40CNA" localSheetId="11">#REF!</definedName>
    <definedName name="MALO40CNA" localSheetId="12">#REF!</definedName>
    <definedName name="MALO40CNA" localSheetId="13">#REF!</definedName>
    <definedName name="MALO40CNA" localSheetId="14">#REF!</definedName>
    <definedName name="MALO40CNA" localSheetId="15">#REF!</definedName>
    <definedName name="MALO40CNA" localSheetId="16">#REF!</definedName>
    <definedName name="MALO40CNA" localSheetId="17">#REF!</definedName>
    <definedName name="MALO40CNA" localSheetId="18">#REF!</definedName>
    <definedName name="MALO40CNA" localSheetId="19">#REF!</definedName>
    <definedName name="MALO40CNA" localSheetId="20">#REF!</definedName>
    <definedName name="MALO40CNA" localSheetId="21">#REF!</definedName>
    <definedName name="MALO40CNA" localSheetId="22">#REF!</definedName>
    <definedName name="MALO40CNA" localSheetId="23">#REF!</definedName>
    <definedName name="MALO40CNA">#REF!</definedName>
    <definedName name="MALO40CNB" localSheetId="8">#REF!</definedName>
    <definedName name="MALO40CNB" localSheetId="9">#REF!</definedName>
    <definedName name="MALO40CNB" localSheetId="10">#REF!</definedName>
    <definedName name="MALO40CNB" localSheetId="11">#REF!</definedName>
    <definedName name="MALO40CNB" localSheetId="12">#REF!</definedName>
    <definedName name="MALO40CNB" localSheetId="13">#REF!</definedName>
    <definedName name="MALO40CNB" localSheetId="14">#REF!</definedName>
    <definedName name="MALO40CNB" localSheetId="15">#REF!</definedName>
    <definedName name="MALO40CNB" localSheetId="16">#REF!</definedName>
    <definedName name="MALO40CNB" localSheetId="17">#REF!</definedName>
    <definedName name="MALO40CNB" localSheetId="18">#REF!</definedName>
    <definedName name="MALO40CNB" localSheetId="19">#REF!</definedName>
    <definedName name="MALO40CNB" localSheetId="20">#REF!</definedName>
    <definedName name="MALO40CNB" localSheetId="21">#REF!</definedName>
    <definedName name="MALO40CNB" localSheetId="22">#REF!</definedName>
    <definedName name="MALO40CNB" localSheetId="23">#REF!</definedName>
    <definedName name="MALO40CNB">#REF!</definedName>
    <definedName name="MALO55CN01" localSheetId="8">#REF!</definedName>
    <definedName name="MALO55CN01" localSheetId="9">#REF!</definedName>
    <definedName name="MALO55CN01" localSheetId="10">#REF!</definedName>
    <definedName name="MALO55CN01" localSheetId="11">#REF!</definedName>
    <definedName name="MALO55CN01" localSheetId="12">#REF!</definedName>
    <definedName name="MALO55CN01" localSheetId="13">#REF!</definedName>
    <definedName name="MALO55CN01" localSheetId="14">#REF!</definedName>
    <definedName name="MALO55CN01" localSheetId="15">#REF!</definedName>
    <definedName name="MALO55CN01" localSheetId="16">#REF!</definedName>
    <definedName name="MALO55CN01" localSheetId="17">#REF!</definedName>
    <definedName name="MALO55CN01" localSheetId="18">#REF!</definedName>
    <definedName name="MALO55CN01" localSheetId="19">#REF!</definedName>
    <definedName name="MALO55CN01" localSheetId="20">#REF!</definedName>
    <definedName name="MALO55CN01" localSheetId="21">#REF!</definedName>
    <definedName name="MALO55CN01" localSheetId="22">#REF!</definedName>
    <definedName name="MALO55CN01" localSheetId="23">#REF!</definedName>
    <definedName name="MALO55CN01">#REF!</definedName>
    <definedName name="MALO55CN03" localSheetId="8">#REF!</definedName>
    <definedName name="MALO55CN03" localSheetId="9">#REF!</definedName>
    <definedName name="MALO55CN03" localSheetId="10">#REF!</definedName>
    <definedName name="MALO55CN03" localSheetId="11">#REF!</definedName>
    <definedName name="MALO55CN03" localSheetId="12">#REF!</definedName>
    <definedName name="MALO55CN03" localSheetId="13">#REF!</definedName>
    <definedName name="MALO55CN03" localSheetId="14">#REF!</definedName>
    <definedName name="MALO55CN03" localSheetId="15">#REF!</definedName>
    <definedName name="MALO55CN03" localSheetId="16">#REF!</definedName>
    <definedName name="MALO55CN03" localSheetId="17">#REF!</definedName>
    <definedName name="MALO55CN03" localSheetId="18">#REF!</definedName>
    <definedName name="MALO55CN03" localSheetId="19">#REF!</definedName>
    <definedName name="MALO55CN03" localSheetId="20">#REF!</definedName>
    <definedName name="MALO55CN03" localSheetId="21">#REF!</definedName>
    <definedName name="MALO55CN03" localSheetId="22">#REF!</definedName>
    <definedName name="MALO55CN03" localSheetId="23">#REF!</definedName>
    <definedName name="MALO55CN03">#REF!</definedName>
    <definedName name="MALO5607" localSheetId="8">#REF!</definedName>
    <definedName name="MALO5607" localSheetId="9">#REF!</definedName>
    <definedName name="MALO5607" localSheetId="10">#REF!</definedName>
    <definedName name="MALO5607" localSheetId="11">#REF!</definedName>
    <definedName name="MALO5607" localSheetId="12">#REF!</definedName>
    <definedName name="MALO5607" localSheetId="13">#REF!</definedName>
    <definedName name="MALO5607" localSheetId="14">#REF!</definedName>
    <definedName name="MALO5607" localSheetId="15">#REF!</definedName>
    <definedName name="MALO5607" localSheetId="16">#REF!</definedName>
    <definedName name="MALO5607" localSheetId="17">#REF!</definedName>
    <definedName name="MALO5607" localSheetId="18">#REF!</definedName>
    <definedName name="MALO5607" localSheetId="19">#REF!</definedName>
    <definedName name="MALO5607" localSheetId="20">#REF!</definedName>
    <definedName name="MALO5607" localSheetId="21">#REF!</definedName>
    <definedName name="MALO5607" localSheetId="22">#REF!</definedName>
    <definedName name="MALO5607" localSheetId="23">#REF!</definedName>
    <definedName name="MALO5607">#REF!</definedName>
    <definedName name="MALOAFIR5607" localSheetId="8">#REF!</definedName>
    <definedName name="MALOAFIR5607" localSheetId="9">#REF!</definedName>
    <definedName name="MALOAFIR5607" localSheetId="10">#REF!</definedName>
    <definedName name="MALOAFIR5607" localSheetId="11">#REF!</definedName>
    <definedName name="MALOAFIR5607" localSheetId="12">#REF!</definedName>
    <definedName name="MALOAFIR5607" localSheetId="13">#REF!</definedName>
    <definedName name="MALOAFIR5607" localSheetId="14">#REF!</definedName>
    <definedName name="MALOAFIR5607" localSheetId="15">#REF!</definedName>
    <definedName name="MALOAFIR5607" localSheetId="16">#REF!</definedName>
    <definedName name="MALOAFIR5607" localSheetId="17">#REF!</definedName>
    <definedName name="MALOAFIR5607" localSheetId="18">#REF!</definedName>
    <definedName name="MALOAFIR5607" localSheetId="19">#REF!</definedName>
    <definedName name="MALOAFIR5607" localSheetId="20">#REF!</definedName>
    <definedName name="MALOAFIR5607" localSheetId="21">#REF!</definedName>
    <definedName name="MALOAFIR5607" localSheetId="22">#REF!</definedName>
    <definedName name="MALOAFIR5607" localSheetId="23">#REF!</definedName>
    <definedName name="MALOAFIR5607">#REF!</definedName>
    <definedName name="MAMPOSTERIA">#REF!</definedName>
    <definedName name="MANDALA" localSheetId="8">[13]!absc</definedName>
    <definedName name="MANDALA" localSheetId="10">[13]!absc</definedName>
    <definedName name="MANDALA" localSheetId="11">[13]!absc</definedName>
    <definedName name="MANDALA" localSheetId="12">[13]!absc</definedName>
    <definedName name="MANDALA" localSheetId="13">[13]!absc</definedName>
    <definedName name="MANDALA" localSheetId="14">[13]!absc</definedName>
    <definedName name="MANDALA" localSheetId="15">[13]!absc</definedName>
    <definedName name="MANDALA" localSheetId="16">[13]!absc</definedName>
    <definedName name="MANDALA" localSheetId="17">[13]!absc</definedName>
    <definedName name="MANDALA" localSheetId="18">[13]!absc</definedName>
    <definedName name="MANDALA" localSheetId="19">[13]!absc</definedName>
    <definedName name="MANDALA" localSheetId="20">[13]!absc</definedName>
    <definedName name="MANDALA" localSheetId="21">[13]!absc</definedName>
    <definedName name="MANDALA" localSheetId="22">[13]!absc</definedName>
    <definedName name="MANDALA" localSheetId="23">[13]!absc</definedName>
    <definedName name="MANDALA" localSheetId="7">[13]!absc</definedName>
    <definedName name="MANDALA" localSheetId="4">[13]!absc</definedName>
    <definedName name="MANDALA" localSheetId="6">[13]!absc</definedName>
    <definedName name="MANDALA">[13]!absc</definedName>
    <definedName name="MANO_DE_OBRA" localSheetId="8">#REF!</definedName>
    <definedName name="MANO_DE_OBRA" localSheetId="9">#REF!</definedName>
    <definedName name="MANO_DE_OBRA" localSheetId="10">#REF!</definedName>
    <definedName name="MANO_DE_OBRA" localSheetId="11">#REF!</definedName>
    <definedName name="MANO_DE_OBRA" localSheetId="12">#REF!</definedName>
    <definedName name="MANO_DE_OBRA" localSheetId="13">#REF!</definedName>
    <definedName name="MANO_DE_OBRA" localSheetId="14">#REF!</definedName>
    <definedName name="MANO_DE_OBRA" localSheetId="15">#REF!</definedName>
    <definedName name="MANO_DE_OBRA" localSheetId="16">#REF!</definedName>
    <definedName name="MANO_DE_OBRA" localSheetId="17">#REF!</definedName>
    <definedName name="MANO_DE_OBRA" localSheetId="18">#REF!</definedName>
    <definedName name="MANO_DE_OBRA" localSheetId="19">#REF!</definedName>
    <definedName name="MANO_DE_OBRA" localSheetId="20">#REF!</definedName>
    <definedName name="MANO_DE_OBRA" localSheetId="21">#REF!</definedName>
    <definedName name="MANO_DE_OBRA" localSheetId="22">#REF!</definedName>
    <definedName name="MANO_DE_OBRA" localSheetId="23">#REF!</definedName>
    <definedName name="MANO_DE_OBRA">#REF!</definedName>
    <definedName name="MANO_OBRA_APU">'[55]MANO DE OBRA'!$A$6:$G$17</definedName>
    <definedName name="manocarr" localSheetId="8">#REF!</definedName>
    <definedName name="manocarr" localSheetId="9">#REF!</definedName>
    <definedName name="manocarr" localSheetId="10">#REF!</definedName>
    <definedName name="manocarr" localSheetId="11">#REF!</definedName>
    <definedName name="manocarr" localSheetId="12">#REF!</definedName>
    <definedName name="manocarr" localSheetId="13">#REF!</definedName>
    <definedName name="manocarr" localSheetId="14">#REF!</definedName>
    <definedName name="manocarr" localSheetId="15">#REF!</definedName>
    <definedName name="manocarr" localSheetId="16">#REF!</definedName>
    <definedName name="manocarr" localSheetId="17">#REF!</definedName>
    <definedName name="manocarr" localSheetId="18">#REF!</definedName>
    <definedName name="manocarr" localSheetId="19">#REF!</definedName>
    <definedName name="manocarr" localSheetId="20">#REF!</definedName>
    <definedName name="manocarr" localSheetId="21">#REF!</definedName>
    <definedName name="manocarr" localSheetId="22">#REF!</definedName>
    <definedName name="manocarr" localSheetId="23">#REF!</definedName>
    <definedName name="manocarr">#REF!</definedName>
    <definedName name="MANODEOBRA">[72]MANODEOBRA!$A$9:$EL$3574</definedName>
    <definedName name="manogait" localSheetId="8">#REF!</definedName>
    <definedName name="manogait" localSheetId="9">#REF!</definedName>
    <definedName name="manogait" localSheetId="10">#REF!</definedName>
    <definedName name="manogait" localSheetId="11">#REF!</definedName>
    <definedName name="manogait" localSheetId="12">#REF!</definedName>
    <definedName name="manogait" localSheetId="13">#REF!</definedName>
    <definedName name="manogait" localSheetId="14">#REF!</definedName>
    <definedName name="manogait" localSheetId="15">#REF!</definedName>
    <definedName name="manogait" localSheetId="16">#REF!</definedName>
    <definedName name="manogait" localSheetId="17">#REF!</definedName>
    <definedName name="manogait" localSheetId="18">#REF!</definedName>
    <definedName name="manogait" localSheetId="19">#REF!</definedName>
    <definedName name="manogait" localSheetId="20">#REF!</definedName>
    <definedName name="manogait" localSheetId="21">#REF!</definedName>
    <definedName name="manogait" localSheetId="22">#REF!</definedName>
    <definedName name="manogait" localSheetId="23">#REF!</definedName>
    <definedName name="manogait">#REF!</definedName>
    <definedName name="manomaca" localSheetId="8">#REF!</definedName>
    <definedName name="manomaca" localSheetId="9">#REF!</definedName>
    <definedName name="manomaca" localSheetId="10">#REF!</definedName>
    <definedName name="manomaca" localSheetId="11">#REF!</definedName>
    <definedName name="manomaca" localSheetId="12">#REF!</definedName>
    <definedName name="manomaca" localSheetId="13">#REF!</definedName>
    <definedName name="manomaca" localSheetId="14">#REF!</definedName>
    <definedName name="manomaca" localSheetId="15">#REF!</definedName>
    <definedName name="manomaca" localSheetId="16">#REF!</definedName>
    <definedName name="manomaca" localSheetId="17">#REF!</definedName>
    <definedName name="manomaca" localSheetId="18">#REF!</definedName>
    <definedName name="manomaca" localSheetId="19">#REF!</definedName>
    <definedName name="manomaca" localSheetId="20">#REF!</definedName>
    <definedName name="manomaca" localSheetId="21">#REF!</definedName>
    <definedName name="manomaca" localSheetId="22">#REF!</definedName>
    <definedName name="manomaca" localSheetId="23">#REF!</definedName>
    <definedName name="manomaca">#REF!</definedName>
    <definedName name="manomitu" localSheetId="8">#REF!</definedName>
    <definedName name="manomitu" localSheetId="9">#REF!</definedName>
    <definedName name="manomitu" localSheetId="10">#REF!</definedName>
    <definedName name="manomitu" localSheetId="11">#REF!</definedName>
    <definedName name="manomitu" localSheetId="12">#REF!</definedName>
    <definedName name="manomitu" localSheetId="13">#REF!</definedName>
    <definedName name="manomitu" localSheetId="14">#REF!</definedName>
    <definedName name="manomitu" localSheetId="15">#REF!</definedName>
    <definedName name="manomitu" localSheetId="16">#REF!</definedName>
    <definedName name="manomitu" localSheetId="17">#REF!</definedName>
    <definedName name="manomitu" localSheetId="18">#REF!</definedName>
    <definedName name="manomitu" localSheetId="19">#REF!</definedName>
    <definedName name="manomitu" localSheetId="20">#REF!</definedName>
    <definedName name="manomitu" localSheetId="21">#REF!</definedName>
    <definedName name="manomitu" localSheetId="22">#REF!</definedName>
    <definedName name="manomitu" localSheetId="23">#REF!</definedName>
    <definedName name="manomitu">#REF!</definedName>
    <definedName name="mantenimiento">'[73]COSTOS OFICINA'!#REF!</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hidden="1">{"TAB1",#N/A,TRUE,"GENERAL";"TAB2",#N/A,TRUE,"GENERAL";"TAB3",#N/A,TRUE,"GENERAL";"TAB4",#N/A,TRUE,"GENERAL";"TAB5",#N/A,TRUE,"GENERAL"}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hidden="1">{"via1",#N/A,TRUE,"general";"via2",#N/A,TRUE,"general";"via3",#N/A,TRUE,"general"}</definedName>
    <definedName name="MAR">[11]otros!$A$6:$A$1235</definedName>
    <definedName name="MARE" localSheetId="8">[14]!absc</definedName>
    <definedName name="MARE" localSheetId="10">[14]!absc</definedName>
    <definedName name="MARE" localSheetId="11">[14]!absc</definedName>
    <definedName name="MARE" localSheetId="12">[14]!absc</definedName>
    <definedName name="MARE" localSheetId="13">[14]!absc</definedName>
    <definedName name="MARE" localSheetId="14">[14]!absc</definedName>
    <definedName name="MARE" localSheetId="15">[14]!absc</definedName>
    <definedName name="MARE" localSheetId="16">[14]!absc</definedName>
    <definedName name="MARE" localSheetId="17">[14]!absc</definedName>
    <definedName name="MARE" localSheetId="18">[14]!absc</definedName>
    <definedName name="MARE" localSheetId="19">[14]!absc</definedName>
    <definedName name="MARE" localSheetId="20">[14]!absc</definedName>
    <definedName name="MARE" localSheetId="21">[14]!absc</definedName>
    <definedName name="MARE" localSheetId="22">[14]!absc</definedName>
    <definedName name="MARE" localSheetId="23">[14]!absc</definedName>
    <definedName name="MARE" localSheetId="7">[14]!absc</definedName>
    <definedName name="MARE" localSheetId="4">[14]!absc</definedName>
    <definedName name="MARE" localSheetId="6">[14]!absc</definedName>
    <definedName name="MARE">[14]!absc</definedName>
    <definedName name="MARIA" localSheetId="8">[7]!absc</definedName>
    <definedName name="MARIA" localSheetId="10">[7]!absc</definedName>
    <definedName name="MARIA" localSheetId="11">[7]!absc</definedName>
    <definedName name="MARIA" localSheetId="12">[7]!absc</definedName>
    <definedName name="MARIA" localSheetId="13">[7]!absc</definedName>
    <definedName name="MARIA" localSheetId="14">[7]!absc</definedName>
    <definedName name="MARIA" localSheetId="15">[7]!absc</definedName>
    <definedName name="MARIA" localSheetId="16">[7]!absc</definedName>
    <definedName name="MARIA" localSheetId="17">[7]!absc</definedName>
    <definedName name="MARIA" localSheetId="18">[7]!absc</definedName>
    <definedName name="MARIA" localSheetId="19">[7]!absc</definedName>
    <definedName name="MARIA" localSheetId="20">[7]!absc</definedName>
    <definedName name="MARIA" localSheetId="21">[7]!absc</definedName>
    <definedName name="MARIA" localSheetId="22">[7]!absc</definedName>
    <definedName name="MARIA" localSheetId="23">[7]!absc</definedName>
    <definedName name="MARIA" localSheetId="7">[7]!absc</definedName>
    <definedName name="MARIA" localSheetId="4">[7]!absc</definedName>
    <definedName name="MARIA" localSheetId="6">[7]!absc</definedName>
    <definedName name="MARIA">[7]!absc</definedName>
    <definedName name="MARIAS" localSheetId="8">[27]!absc</definedName>
    <definedName name="MARIAS" localSheetId="10">[27]!absc</definedName>
    <definedName name="MARIAS" localSheetId="11">[27]!absc</definedName>
    <definedName name="MARIAS" localSheetId="12">[27]!absc</definedName>
    <definedName name="MARIAS" localSheetId="13">[27]!absc</definedName>
    <definedName name="MARIAS" localSheetId="14">[27]!absc</definedName>
    <definedName name="MARIAS" localSheetId="15">[27]!absc</definedName>
    <definedName name="MARIAS" localSheetId="16">[27]!absc</definedName>
    <definedName name="MARIAS" localSheetId="17">[27]!absc</definedName>
    <definedName name="MARIAS" localSheetId="18">[27]!absc</definedName>
    <definedName name="MARIAS" localSheetId="19">[27]!absc</definedName>
    <definedName name="MARIAS" localSheetId="20">[27]!absc</definedName>
    <definedName name="MARIAS" localSheetId="21">[27]!absc</definedName>
    <definedName name="MARIAS" localSheetId="22">[27]!absc</definedName>
    <definedName name="MARIAS" localSheetId="23">[27]!absc</definedName>
    <definedName name="MARIAS" localSheetId="7">[27]!absc</definedName>
    <definedName name="MARIAS" localSheetId="4">[27]!absc</definedName>
    <definedName name="MARIAS" localSheetId="6">[27]!absc</definedName>
    <definedName name="MARIAS">[27]!absc</definedName>
    <definedName name="MART">[11]Equipo!$A$7:$A$65536</definedName>
    <definedName name="MARTA" localSheetId="8">IF('APU 001'!Loan_Amount*'APU 001'!Interest_Rate*'APU 001'!Loan_Years*'APU 001'!Loan_Start&gt;0,1,0)</definedName>
    <definedName name="MARTA" localSheetId="9">IF('APU 002'!Loan_Amount*'APU 002'!Interest_Rate*'APU 002'!Loan_Years*'APU 002'!Loan_Start&gt;0,1,0)</definedName>
    <definedName name="MARTA" localSheetId="10">IF('APU 003'!Loan_Amount*'APU 003'!Interest_Rate*'APU 003'!Loan_Years*'APU 003'!Loan_Start&gt;0,1,0)</definedName>
    <definedName name="MARTA" localSheetId="11">IF('APU 004'!Loan_Amount*'APU 004'!Interest_Rate*'APU 004'!Loan_Years*'APU 004'!Loan_Start&gt;0,1,0)</definedName>
    <definedName name="MARTA" localSheetId="12">IF('APU 005'!Loan_Amount*'APU 005'!Interest_Rate*'APU 005'!Loan_Years*'APU 005'!Loan_Start&gt;0,1,0)</definedName>
    <definedName name="MARTA" localSheetId="13">IF('APU 006'!Loan_Amount*'APU 006'!Interest_Rate*'APU 006'!Loan_Years*'APU 006'!Loan_Start&gt;0,1,0)</definedName>
    <definedName name="MARTA" localSheetId="14">IF('APU 007'!Loan_Amount*'APU 007'!Interest_Rate*'APU 007'!Loan_Years*'APU 007'!Loan_Start&gt;0,1,0)</definedName>
    <definedName name="MARTA" localSheetId="15">IF('APU 008'!Loan_Amount*'APU 008'!Interest_Rate*'APU 008'!Loan_Years*'APU 008'!Loan_Start&gt;0,1,0)</definedName>
    <definedName name="MARTA" localSheetId="16">IF('APU 009'!Loan_Amount*'APU 009'!Interest_Rate*'APU 009'!Loan_Years*'APU 009'!Loan_Start&gt;0,1,0)</definedName>
    <definedName name="MARTA" localSheetId="17">IF('APU 010'!Loan_Amount*'APU 010'!Interest_Rate*'APU 010'!Loan_Years*'APU 010'!Loan_Start&gt;0,1,0)</definedName>
    <definedName name="MARTA" localSheetId="18">IF('APU 011'!Loan_Amount*'APU 011'!Interest_Rate*'APU 011'!Loan_Years*'APU 011'!Loan_Start&gt;0,1,0)</definedName>
    <definedName name="MARTA" localSheetId="19">IF('APU 012'!Loan_Amount*'APU 012'!Interest_Rate*'APU 012'!Loan_Years*'APU 012'!Loan_Start&gt;0,1,0)</definedName>
    <definedName name="MARTA" localSheetId="20">IF('APU 014'!Loan_Amount*'APU 014'!Interest_Rate*'APU 014'!Loan_Years*'APU 014'!Loan_Start&gt;0,1,0)</definedName>
    <definedName name="MARTA" localSheetId="21">IF('APU 015'!Loan_Amount*'APU 015'!Interest_Rate*'APU 015'!Loan_Years*'APU 015'!Loan_Start&gt;0,1,0)</definedName>
    <definedName name="MARTA" localSheetId="22">IF('APU 016'!Loan_Amount*'APU 016'!Interest_Rate*'APU 016'!Loan_Years*'APU 016'!Loan_Start&gt;0,1,0)</definedName>
    <definedName name="MARTA" localSheetId="23">IF('APU 017'!Loan_Amount*'APU 017'!Interest_Rate*'APU 017'!Loan_Years*'APU 017'!Loan_Start&gt;0,1,0)</definedName>
    <definedName name="MARTA">IF(Loan_Amount*Interest_Rate*Loan_Years*Loan_Start&gt;0,1,0)</definedName>
    <definedName name="MARTHA">[21]DATOS!$A$9</definedName>
    <definedName name="MARTIA" localSheetId="8">[26]!absc</definedName>
    <definedName name="MARTIA" localSheetId="10">[26]!absc</definedName>
    <definedName name="MARTIA" localSheetId="11">[26]!absc</definedName>
    <definedName name="MARTIA" localSheetId="12">[26]!absc</definedName>
    <definedName name="MARTIA" localSheetId="13">[26]!absc</definedName>
    <definedName name="MARTIA" localSheetId="14">[26]!absc</definedName>
    <definedName name="MARTIA" localSheetId="15">[26]!absc</definedName>
    <definedName name="MARTIA" localSheetId="16">[26]!absc</definedName>
    <definedName name="MARTIA" localSheetId="17">[26]!absc</definedName>
    <definedName name="MARTIA" localSheetId="18">[26]!absc</definedName>
    <definedName name="MARTIA" localSheetId="19">[26]!absc</definedName>
    <definedName name="MARTIA" localSheetId="20">[26]!absc</definedName>
    <definedName name="MARTIA" localSheetId="21">[26]!absc</definedName>
    <definedName name="MARTIA" localSheetId="22">[26]!absc</definedName>
    <definedName name="MARTIA" localSheetId="23">[26]!absc</definedName>
    <definedName name="MARTIA" localSheetId="7">[26]!absc</definedName>
    <definedName name="MARTIA" localSheetId="4">[26]!absc</definedName>
    <definedName name="MARTIA" localSheetId="6">[26]!absc</definedName>
    <definedName name="MARTIA">[26]!absc</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hidden="1">{"via1",#N/A,TRUE,"general";"via2",#N/A,TRUE,"general";"via3",#N/A,TRUE,"general"}</definedName>
    <definedName name="MAT">#REF!</definedName>
    <definedName name="MAT_APU">[55]MATERIALES!$A$6:$F$137</definedName>
    <definedName name="matcarr" localSheetId="8">#REF!</definedName>
    <definedName name="matcarr" localSheetId="9">#REF!</definedName>
    <definedName name="matcarr" localSheetId="10">#REF!</definedName>
    <definedName name="matcarr" localSheetId="11">#REF!</definedName>
    <definedName name="matcarr" localSheetId="12">#REF!</definedName>
    <definedName name="matcarr" localSheetId="13">#REF!</definedName>
    <definedName name="matcarr" localSheetId="14">#REF!</definedName>
    <definedName name="matcarr" localSheetId="15">#REF!</definedName>
    <definedName name="matcarr" localSheetId="16">#REF!</definedName>
    <definedName name="matcarr" localSheetId="17">#REF!</definedName>
    <definedName name="matcarr" localSheetId="18">#REF!</definedName>
    <definedName name="matcarr" localSheetId="19">#REF!</definedName>
    <definedName name="matcarr" localSheetId="20">#REF!</definedName>
    <definedName name="matcarr" localSheetId="21">#REF!</definedName>
    <definedName name="matcarr" localSheetId="22">#REF!</definedName>
    <definedName name="matcarr" localSheetId="23">#REF!</definedName>
    <definedName name="matcarr">#REF!</definedName>
    <definedName name="MATER" localSheetId="8">#REF!</definedName>
    <definedName name="MATER" localSheetId="9">#REF!</definedName>
    <definedName name="MATER" localSheetId="10">#REF!</definedName>
    <definedName name="MATER" localSheetId="11">#REF!</definedName>
    <definedName name="MATER" localSheetId="12">#REF!</definedName>
    <definedName name="MATER" localSheetId="13">#REF!</definedName>
    <definedName name="MATER" localSheetId="14">#REF!</definedName>
    <definedName name="MATER" localSheetId="15">#REF!</definedName>
    <definedName name="MATER" localSheetId="16">#REF!</definedName>
    <definedName name="MATER" localSheetId="17">#REF!</definedName>
    <definedName name="MATER" localSheetId="18">#REF!</definedName>
    <definedName name="MATER" localSheetId="19">#REF!</definedName>
    <definedName name="MATER" localSheetId="20">#REF!</definedName>
    <definedName name="MATER" localSheetId="21">#REF!</definedName>
    <definedName name="MATER" localSheetId="22">#REF!</definedName>
    <definedName name="MATER" localSheetId="23">#REF!</definedName>
    <definedName name="MATER">#REF!</definedName>
    <definedName name="materia" localSheetId="8">#REF!</definedName>
    <definedName name="materia" localSheetId="9">#REF!</definedName>
    <definedName name="materia" localSheetId="10">#REF!</definedName>
    <definedName name="materia" localSheetId="11">#REF!</definedName>
    <definedName name="materia" localSheetId="12">#REF!</definedName>
    <definedName name="materia" localSheetId="13">#REF!</definedName>
    <definedName name="materia" localSheetId="14">#REF!</definedName>
    <definedName name="materia" localSheetId="15">#REF!</definedName>
    <definedName name="materia" localSheetId="16">#REF!</definedName>
    <definedName name="materia" localSheetId="17">#REF!</definedName>
    <definedName name="materia" localSheetId="18">#REF!</definedName>
    <definedName name="materia" localSheetId="19">#REF!</definedName>
    <definedName name="materia" localSheetId="20">#REF!</definedName>
    <definedName name="materia" localSheetId="21">#REF!</definedName>
    <definedName name="materia" localSheetId="22">#REF!</definedName>
    <definedName name="materia" localSheetId="23">#REF!</definedName>
    <definedName name="materia">#REF!</definedName>
    <definedName name="materiales">'[21]precios-básicos2002'!$C$59:$E$127</definedName>
    <definedName name="MATERIALES_2">[54]materiales!$A$7:$A$1317</definedName>
    <definedName name="MATERIALES_4">NA()</definedName>
    <definedName name="matgait" localSheetId="8">#REF!</definedName>
    <definedName name="matgait" localSheetId="9">#REF!</definedName>
    <definedName name="matgait" localSheetId="10">#REF!</definedName>
    <definedName name="matgait" localSheetId="11">#REF!</definedName>
    <definedName name="matgait" localSheetId="12">#REF!</definedName>
    <definedName name="matgait" localSheetId="13">#REF!</definedName>
    <definedName name="matgait" localSheetId="14">#REF!</definedName>
    <definedName name="matgait" localSheetId="15">#REF!</definedName>
    <definedName name="matgait" localSheetId="16">#REF!</definedName>
    <definedName name="matgait" localSheetId="17">#REF!</definedName>
    <definedName name="matgait" localSheetId="18">#REF!</definedName>
    <definedName name="matgait" localSheetId="19">#REF!</definedName>
    <definedName name="matgait" localSheetId="20">#REF!</definedName>
    <definedName name="matgait" localSheetId="21">#REF!</definedName>
    <definedName name="matgait" localSheetId="22">#REF!</definedName>
    <definedName name="matgait" localSheetId="23">#REF!</definedName>
    <definedName name="matgait">#REF!</definedName>
    <definedName name="matmaca" localSheetId="8">#REF!</definedName>
    <definedName name="matmaca" localSheetId="9">#REF!</definedName>
    <definedName name="matmaca" localSheetId="10">#REF!</definedName>
    <definedName name="matmaca" localSheetId="11">#REF!</definedName>
    <definedName name="matmaca" localSheetId="12">#REF!</definedName>
    <definedName name="matmaca" localSheetId="13">#REF!</definedName>
    <definedName name="matmaca" localSheetId="14">#REF!</definedName>
    <definedName name="matmaca" localSheetId="15">#REF!</definedName>
    <definedName name="matmaca" localSheetId="16">#REF!</definedName>
    <definedName name="matmaca" localSheetId="17">#REF!</definedName>
    <definedName name="matmaca" localSheetId="18">#REF!</definedName>
    <definedName name="matmaca" localSheetId="19">#REF!</definedName>
    <definedName name="matmaca" localSheetId="20">#REF!</definedName>
    <definedName name="matmaca" localSheetId="21">#REF!</definedName>
    <definedName name="matmaca" localSheetId="22">#REF!</definedName>
    <definedName name="matmaca" localSheetId="23">#REF!</definedName>
    <definedName name="matmaca">#REF!</definedName>
    <definedName name="matmitu" localSheetId="8">#REF!</definedName>
    <definedName name="matmitu" localSheetId="9">#REF!</definedName>
    <definedName name="matmitu" localSheetId="10">#REF!</definedName>
    <definedName name="matmitu" localSheetId="11">#REF!</definedName>
    <definedName name="matmitu" localSheetId="12">#REF!</definedName>
    <definedName name="matmitu" localSheetId="13">#REF!</definedName>
    <definedName name="matmitu" localSheetId="14">#REF!</definedName>
    <definedName name="matmitu" localSheetId="15">#REF!</definedName>
    <definedName name="matmitu" localSheetId="16">#REF!</definedName>
    <definedName name="matmitu" localSheetId="17">#REF!</definedName>
    <definedName name="matmitu" localSheetId="18">#REF!</definedName>
    <definedName name="matmitu" localSheetId="19">#REF!</definedName>
    <definedName name="matmitu" localSheetId="20">#REF!</definedName>
    <definedName name="matmitu" localSheetId="21">#REF!</definedName>
    <definedName name="matmitu" localSheetId="22">#REF!</definedName>
    <definedName name="matmitu" localSheetId="23">#REF!</definedName>
    <definedName name="matmitu">#REF!</definedName>
    <definedName name="MAWERGO" localSheetId="8">[27]!absc</definedName>
    <definedName name="MAWERGO" localSheetId="10">[27]!absc</definedName>
    <definedName name="MAWERGO" localSheetId="11">[27]!absc</definedName>
    <definedName name="MAWERGO" localSheetId="12">[27]!absc</definedName>
    <definedName name="MAWERGO" localSheetId="13">[27]!absc</definedName>
    <definedName name="MAWERGO" localSheetId="14">[27]!absc</definedName>
    <definedName name="MAWERGO" localSheetId="15">[27]!absc</definedName>
    <definedName name="MAWERGO" localSheetId="16">[27]!absc</definedName>
    <definedName name="MAWERGO" localSheetId="17">[27]!absc</definedName>
    <definedName name="MAWERGO" localSheetId="18">[27]!absc</definedName>
    <definedName name="MAWERGO" localSheetId="19">[27]!absc</definedName>
    <definedName name="MAWERGO" localSheetId="20">[27]!absc</definedName>
    <definedName name="MAWERGO" localSheetId="21">[27]!absc</definedName>
    <definedName name="MAWERGO" localSheetId="22">[27]!absc</definedName>
    <definedName name="MAWERGO" localSheetId="23">[27]!absc</definedName>
    <definedName name="MAWERGO" localSheetId="7">[27]!absc</definedName>
    <definedName name="MAWERGO" localSheetId="4">[27]!absc</definedName>
    <definedName name="MAWERGO" localSheetId="6">[27]!absc</definedName>
    <definedName name="MAWERGO">[27]!absc</definedName>
    <definedName name="MAY">#REF!</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hidden="1">{"via1",#N/A,TRUE,"general";"via2",#N/A,TRUE,"general";"via3",#N/A,TRUE,"general"}</definedName>
    <definedName name="MDEO">NA()</definedName>
    <definedName name="MDEO_4">NA()</definedName>
    <definedName name="mdo">'[21]precios-básicos2002'!$C$131:$C$140</definedName>
    <definedName name="ME">#REF!</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hidden="1">{"TAB1",#N/A,TRUE,"GENERAL";"TAB2",#N/A,TRUE,"GENERAL";"TAB3",#N/A,TRUE,"GENERAL";"TAB4",#N/A,TRUE,"GENERAL";"TAB5",#N/A,TRUE,"GENERAL"}</definedName>
    <definedName name="MER9VR" localSheetId="8">[7]!absc</definedName>
    <definedName name="MER9VR" localSheetId="10">[7]!absc</definedName>
    <definedName name="MER9VR" localSheetId="11">[7]!absc</definedName>
    <definedName name="MER9VR" localSheetId="12">[7]!absc</definedName>
    <definedName name="MER9VR" localSheetId="13">[7]!absc</definedName>
    <definedName name="MER9VR" localSheetId="14">[7]!absc</definedName>
    <definedName name="MER9VR" localSheetId="15">[7]!absc</definedName>
    <definedName name="MER9VR" localSheetId="16">[7]!absc</definedName>
    <definedName name="MER9VR" localSheetId="17">[7]!absc</definedName>
    <definedName name="MER9VR" localSheetId="18">[7]!absc</definedName>
    <definedName name="MER9VR" localSheetId="19">[7]!absc</definedName>
    <definedName name="MER9VR" localSheetId="20">[7]!absc</definedName>
    <definedName name="MER9VR" localSheetId="21">[7]!absc</definedName>
    <definedName name="MER9VR" localSheetId="22">[7]!absc</definedName>
    <definedName name="MER9VR" localSheetId="23">[7]!absc</definedName>
    <definedName name="MER9VR" localSheetId="7">[7]!absc</definedName>
    <definedName name="MER9VR" localSheetId="4">[7]!absc</definedName>
    <definedName name="MER9VR" localSheetId="6">[7]!absc</definedName>
    <definedName name="MER9VR">[7]!absc</definedName>
    <definedName name="meses">#REF!</definedName>
    <definedName name="mf" localSheetId="8">#REF!</definedName>
    <definedName name="mf" localSheetId="9">#REF!</definedName>
    <definedName name="mf" localSheetId="10">#REF!</definedName>
    <definedName name="mf" localSheetId="11">#REF!</definedName>
    <definedName name="mf" localSheetId="12">#REF!</definedName>
    <definedName name="mf" localSheetId="13">#REF!</definedName>
    <definedName name="mf" localSheetId="14">#REF!</definedName>
    <definedName name="mf" localSheetId="15">#REF!</definedName>
    <definedName name="mf" localSheetId="16">#REF!</definedName>
    <definedName name="mf" localSheetId="17">#REF!</definedName>
    <definedName name="mf" localSheetId="18">#REF!</definedName>
    <definedName name="mf" localSheetId="19">#REF!</definedName>
    <definedName name="mf" localSheetId="20">#REF!</definedName>
    <definedName name="mf" localSheetId="21">#REF!</definedName>
    <definedName name="mf" localSheetId="22">#REF!</definedName>
    <definedName name="mf" localSheetId="23">#REF!</definedName>
    <definedName name="mf">#REF!</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hidden="1">{"TAB1",#N/A,TRUE,"GENERAL";"TAB2",#N/A,TRUE,"GENERAL";"TAB3",#N/A,TRUE,"GENERAL";"TAB4",#N/A,TRUE,"GENERAL";"TAB5",#N/A,TRUE,"GENERAL"}</definedName>
    <definedName name="mfrji" localSheetId="8">[14]!absc</definedName>
    <definedName name="mfrji" localSheetId="10">[14]!absc</definedName>
    <definedName name="mfrji" localSheetId="11">[14]!absc</definedName>
    <definedName name="mfrji" localSheetId="12">[14]!absc</definedName>
    <definedName name="mfrji" localSheetId="13">[14]!absc</definedName>
    <definedName name="mfrji" localSheetId="14">[14]!absc</definedName>
    <definedName name="mfrji" localSheetId="15">[14]!absc</definedName>
    <definedName name="mfrji" localSheetId="16">[14]!absc</definedName>
    <definedName name="mfrji" localSheetId="17">[14]!absc</definedName>
    <definedName name="mfrji" localSheetId="18">[14]!absc</definedName>
    <definedName name="mfrji" localSheetId="19">[14]!absc</definedName>
    <definedName name="mfrji" localSheetId="20">[14]!absc</definedName>
    <definedName name="mfrji" localSheetId="21">[14]!absc</definedName>
    <definedName name="mfrji" localSheetId="22">[14]!absc</definedName>
    <definedName name="mfrji" localSheetId="23">[14]!absc</definedName>
    <definedName name="mfrji" localSheetId="7">[14]!absc</definedName>
    <definedName name="mfrji" localSheetId="4">[14]!absc</definedName>
    <definedName name="mfrji" localSheetId="6">[14]!absc</definedName>
    <definedName name="mfrji">[14]!absc</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hidden="1">{"via1",#N/A,TRUE,"general";"via2",#N/A,TRUE,"general";"via3",#N/A,TRUE,"general"}</definedName>
    <definedName name="mhg" localSheetId="8">#REF!</definedName>
    <definedName name="mhg" localSheetId="9">#REF!</definedName>
    <definedName name="mhg" localSheetId="10">#REF!</definedName>
    <definedName name="mhg" localSheetId="11">#REF!</definedName>
    <definedName name="mhg" localSheetId="12">#REF!</definedName>
    <definedName name="mhg" localSheetId="13">#REF!</definedName>
    <definedName name="mhg" localSheetId="14">#REF!</definedName>
    <definedName name="mhg" localSheetId="15">#REF!</definedName>
    <definedName name="mhg" localSheetId="16">#REF!</definedName>
    <definedName name="mhg" localSheetId="17">#REF!</definedName>
    <definedName name="mhg" localSheetId="18">#REF!</definedName>
    <definedName name="mhg" localSheetId="19">#REF!</definedName>
    <definedName name="mhg" localSheetId="20">#REF!</definedName>
    <definedName name="mhg" localSheetId="21">#REF!</definedName>
    <definedName name="mhg" localSheetId="22">#REF!</definedName>
    <definedName name="mhg" localSheetId="23">#REF!</definedName>
    <definedName name="mhg">#REF!</definedName>
    <definedName name="mht" localSheetId="8">#REF!</definedName>
    <definedName name="mht" localSheetId="9">#REF!</definedName>
    <definedName name="mht" localSheetId="10">#REF!</definedName>
    <definedName name="mht" localSheetId="11">#REF!</definedName>
    <definedName name="mht" localSheetId="12">#REF!</definedName>
    <definedName name="mht" localSheetId="13">#REF!</definedName>
    <definedName name="mht" localSheetId="14">#REF!</definedName>
    <definedName name="mht" localSheetId="15">#REF!</definedName>
    <definedName name="mht" localSheetId="16">#REF!</definedName>
    <definedName name="mht" localSheetId="17">#REF!</definedName>
    <definedName name="mht" localSheetId="18">#REF!</definedName>
    <definedName name="mht" localSheetId="19">#REF!</definedName>
    <definedName name="mht" localSheetId="20">#REF!</definedName>
    <definedName name="mht" localSheetId="21">#REF!</definedName>
    <definedName name="mht" localSheetId="22">#REF!</definedName>
    <definedName name="mht" localSheetId="23">#REF!</definedName>
    <definedName name="mht">#REF!</definedName>
    <definedName name="mhy" localSheetId="8">#REF!</definedName>
    <definedName name="mhy" localSheetId="9">#REF!</definedName>
    <definedName name="mhy" localSheetId="10">#REF!</definedName>
    <definedName name="mhy" localSheetId="11">#REF!</definedName>
    <definedName name="mhy" localSheetId="12">#REF!</definedName>
    <definedName name="mhy" localSheetId="13">#REF!</definedName>
    <definedName name="mhy" localSheetId="14">#REF!</definedName>
    <definedName name="mhy" localSheetId="15">#REF!</definedName>
    <definedName name="mhy" localSheetId="16">#REF!</definedName>
    <definedName name="mhy" localSheetId="17">#REF!</definedName>
    <definedName name="mhy" localSheetId="18">#REF!</definedName>
    <definedName name="mhy" localSheetId="19">#REF!</definedName>
    <definedName name="mhy" localSheetId="20">#REF!</definedName>
    <definedName name="mhy" localSheetId="21">#REF!</definedName>
    <definedName name="mhy" localSheetId="22">#REF!</definedName>
    <definedName name="mhy" localSheetId="23">#REF!</definedName>
    <definedName name="mhy">#REF!</definedName>
    <definedName name="MI">#REF!,#REF!,#REF!,#REF!,#REF!,#REF!,#REF!</definedName>
    <definedName name="Mínimo">#REF!</definedName>
    <definedName name="miukyt">[17]Validaciones!#REF!</definedName>
    <definedName name="miuol">[17]Validaciones!#REF!</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hidden="1">{"via1",#N/A,TRUE,"general";"via2",#N/A,TRUE,"general";"via3",#N/A,TRUE,"general"}</definedName>
    <definedName name="mju" localSheetId="8">#REF!</definedName>
    <definedName name="mju" localSheetId="9">#REF!</definedName>
    <definedName name="mju" localSheetId="10">#REF!</definedName>
    <definedName name="mju" localSheetId="11">#REF!</definedName>
    <definedName name="mju" localSheetId="12">#REF!</definedName>
    <definedName name="mju" localSheetId="13">#REF!</definedName>
    <definedName name="mju" localSheetId="14">#REF!</definedName>
    <definedName name="mju" localSheetId="15">#REF!</definedName>
    <definedName name="mju" localSheetId="16">#REF!</definedName>
    <definedName name="mju" localSheetId="17">#REF!</definedName>
    <definedName name="mju" localSheetId="18">#REF!</definedName>
    <definedName name="mju" localSheetId="19">#REF!</definedName>
    <definedName name="mju" localSheetId="20">#REF!</definedName>
    <definedName name="mju" localSheetId="21">#REF!</definedName>
    <definedName name="mju" localSheetId="22">#REF!</definedName>
    <definedName name="mju" localSheetId="23">#REF!</definedName>
    <definedName name="mju">#REF!</definedName>
    <definedName name="mku" localSheetId="8">#REF!</definedName>
    <definedName name="mku" localSheetId="9">#REF!</definedName>
    <definedName name="mku" localSheetId="10">#REF!</definedName>
    <definedName name="mku" localSheetId="11">#REF!</definedName>
    <definedName name="mku" localSheetId="12">#REF!</definedName>
    <definedName name="mku" localSheetId="13">#REF!</definedName>
    <definedName name="mku" localSheetId="14">#REF!</definedName>
    <definedName name="mku" localSheetId="15">#REF!</definedName>
    <definedName name="mku" localSheetId="16">#REF!</definedName>
    <definedName name="mku" localSheetId="17">#REF!</definedName>
    <definedName name="mku" localSheetId="18">#REF!</definedName>
    <definedName name="mku" localSheetId="19">#REF!</definedName>
    <definedName name="mku" localSheetId="20">#REF!</definedName>
    <definedName name="mku" localSheetId="21">#REF!</definedName>
    <definedName name="mku" localSheetId="22">#REF!</definedName>
    <definedName name="mku" localSheetId="23">#REF!</definedName>
    <definedName name="mku">#REF!</definedName>
    <definedName name="ML">#REF!,#REF!,#REF!,#REF!,#REF!,#REF!,#REF!</definedName>
    <definedName name="MLKMLK">'[9]1'!#REF!</definedName>
    <definedName name="mm" localSheetId="8">#REF!</definedName>
    <definedName name="mm" localSheetId="9">#REF!</definedName>
    <definedName name="mm" localSheetId="10">#REF!</definedName>
    <definedName name="mm" localSheetId="11">#REF!</definedName>
    <definedName name="mm" localSheetId="12">#REF!</definedName>
    <definedName name="mm" localSheetId="13">#REF!</definedName>
    <definedName name="mm" localSheetId="14">#REF!</definedName>
    <definedName name="mm" localSheetId="15">#REF!</definedName>
    <definedName name="mm" localSheetId="16">#REF!</definedName>
    <definedName name="mm" localSheetId="17">#REF!</definedName>
    <definedName name="mm" localSheetId="18">#REF!</definedName>
    <definedName name="mm" localSheetId="19">#REF!</definedName>
    <definedName name="mm" localSheetId="20">#REF!</definedName>
    <definedName name="mm" localSheetId="21">#REF!</definedName>
    <definedName name="mm" localSheetId="22">#REF!</definedName>
    <definedName name="mm" localSheetId="23">#REF!</definedName>
    <definedName name="mm">#REF!</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hidden="1">{"TAB1",#N/A,TRUE,"GENERAL";"TAB2",#N/A,TRUE,"GENERAL";"TAB3",#N/A,TRUE,"GENERAL";"TAB4",#N/A,TRUE,"GENERAL";"TAB5",#N/A,TRUE,"GENERAL"}</definedName>
    <definedName name="mmm" localSheetId="8">#REF!</definedName>
    <definedName name="mmm" localSheetId="9">#REF!</definedName>
    <definedName name="mmm" localSheetId="10">#REF!</definedName>
    <definedName name="mmm" localSheetId="11">#REF!</definedName>
    <definedName name="mmm" localSheetId="12">#REF!</definedName>
    <definedName name="mmm" localSheetId="13">#REF!</definedName>
    <definedName name="mmm" localSheetId="14">#REF!</definedName>
    <definedName name="mmm" localSheetId="15">#REF!</definedName>
    <definedName name="mmm" localSheetId="16">#REF!</definedName>
    <definedName name="mmm" localSheetId="17">#REF!</definedName>
    <definedName name="mmm" localSheetId="18">#REF!</definedName>
    <definedName name="mmm" localSheetId="19">#REF!</definedName>
    <definedName name="mmm" localSheetId="20">#REF!</definedName>
    <definedName name="mmm" localSheetId="21">#REF!</definedName>
    <definedName name="mmm" localSheetId="22">#REF!</definedName>
    <definedName name="mmm" localSheetId="23">#REF!</definedName>
    <definedName name="mmm">#REF!</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hidden="1">{"via1",#N/A,TRUE,"general";"via2",#N/A,TRUE,"general";"via3",#N/A,TRUE,"general"}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hidden="1">{"TAB1",#N/A,TRUE,"GENERAL";"TAB2",#N/A,TRUE,"GENERAL";"TAB3",#N/A,TRUE,"GENERAL";"TAB4",#N/A,TRUE,"GENERAL";"TAB5",#N/A,TRUE,"GENERAL"}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'[9]1'!#REF!</definedName>
    <definedName name="mmmumu">[17]Validaciones!#REF!</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hidden="1">{"via1",#N/A,TRUE,"general";"via2",#N/A,TRUE,"general";"via3",#N/A,TRUE,"general"}</definedName>
    <definedName name="mnmbn">[17]Validaciones!#REF!</definedName>
    <definedName name="MO">'[30]CIRCUITOS CODENSA'!#REF!</definedName>
    <definedName name="mob" localSheetId="8">#REF!</definedName>
    <definedName name="mob" localSheetId="9">#REF!</definedName>
    <definedName name="mob" localSheetId="10">#REF!</definedName>
    <definedName name="mob" localSheetId="11">#REF!</definedName>
    <definedName name="mob" localSheetId="12">#REF!</definedName>
    <definedName name="mob" localSheetId="13">#REF!</definedName>
    <definedName name="mob" localSheetId="14">#REF!</definedName>
    <definedName name="mob" localSheetId="15">#REF!</definedName>
    <definedName name="mob" localSheetId="16">#REF!</definedName>
    <definedName name="mob" localSheetId="17">#REF!</definedName>
    <definedName name="mob" localSheetId="18">#REF!</definedName>
    <definedName name="mob" localSheetId="19">#REF!</definedName>
    <definedName name="mob" localSheetId="20">#REF!</definedName>
    <definedName name="mob" localSheetId="21">#REF!</definedName>
    <definedName name="mob" localSheetId="22">#REF!</definedName>
    <definedName name="mob" localSheetId="23">#REF!</definedName>
    <definedName name="mob">#REF!</definedName>
    <definedName name="mobra">'[21]precios-básicos2002'!$C$131:$E$140</definedName>
    <definedName name="Modalidad">[17]Validaciones!$M$3:$M$4</definedName>
    <definedName name="Modalidad1">[17]Validaciones!$M$3</definedName>
    <definedName name="moelect">'[9]1'!#REF!</definedName>
    <definedName name="moelect2">'[9]1'!#REF!</definedName>
    <definedName name="MOELECT222">'[9]1'!#REF!</definedName>
    <definedName name="MOELECT234567">'[9]1'!#REF!</definedName>
    <definedName name="MOMSMKSJDLAKJDAKLSJD">'[9]1'!#REF!</definedName>
    <definedName name="mort4">600000</definedName>
    <definedName name="mr" localSheetId="8">#REF!</definedName>
    <definedName name="mr" localSheetId="9">#REF!</definedName>
    <definedName name="mr" localSheetId="10">#REF!</definedName>
    <definedName name="mr" localSheetId="11">#REF!</definedName>
    <definedName name="mr" localSheetId="12">#REF!</definedName>
    <definedName name="mr" localSheetId="13">#REF!</definedName>
    <definedName name="mr" localSheetId="14">#REF!</definedName>
    <definedName name="mr" localSheetId="15">#REF!</definedName>
    <definedName name="mr" localSheetId="16">#REF!</definedName>
    <definedName name="mr" localSheetId="17">#REF!</definedName>
    <definedName name="mr" localSheetId="18">#REF!</definedName>
    <definedName name="mr" localSheetId="19">#REF!</definedName>
    <definedName name="mr" localSheetId="20">#REF!</definedName>
    <definedName name="mr" localSheetId="21">#REF!</definedName>
    <definedName name="mr" localSheetId="22">#REF!</definedName>
    <definedName name="mr" localSheetId="23">#REF!</definedName>
    <definedName name="mr">#REF!</definedName>
    <definedName name="MU">'[30]CIRCUITOS CODENSA'!#REF!</definedName>
    <definedName name="MUNIC" localSheetId="8">#REF!</definedName>
    <definedName name="MUNIC" localSheetId="9">#REF!</definedName>
    <definedName name="MUNIC" localSheetId="10">#REF!</definedName>
    <definedName name="MUNIC" localSheetId="11">#REF!</definedName>
    <definedName name="MUNIC" localSheetId="12">#REF!</definedName>
    <definedName name="MUNIC" localSheetId="13">#REF!</definedName>
    <definedName name="MUNIC" localSheetId="14">#REF!</definedName>
    <definedName name="MUNIC" localSheetId="15">#REF!</definedName>
    <definedName name="MUNIC" localSheetId="16">#REF!</definedName>
    <definedName name="MUNIC" localSheetId="17">#REF!</definedName>
    <definedName name="MUNIC" localSheetId="18">#REF!</definedName>
    <definedName name="MUNIC" localSheetId="19">#REF!</definedName>
    <definedName name="MUNIC" localSheetId="20">#REF!</definedName>
    <definedName name="MUNIC" localSheetId="21">#REF!</definedName>
    <definedName name="MUNIC" localSheetId="22">#REF!</definedName>
    <definedName name="MUNIC" localSheetId="23">#REF!</definedName>
    <definedName name="MUNIC">#REF!</definedName>
    <definedName name="MUNIC_PR" localSheetId="8">#REF!</definedName>
    <definedName name="MUNIC_PR" localSheetId="9">#REF!</definedName>
    <definedName name="MUNIC_PR" localSheetId="10">#REF!</definedName>
    <definedName name="MUNIC_PR" localSheetId="11">#REF!</definedName>
    <definedName name="MUNIC_PR" localSheetId="12">#REF!</definedName>
    <definedName name="MUNIC_PR" localSheetId="13">#REF!</definedName>
    <definedName name="MUNIC_PR" localSheetId="14">#REF!</definedName>
    <definedName name="MUNIC_PR" localSheetId="15">#REF!</definedName>
    <definedName name="MUNIC_PR" localSheetId="16">#REF!</definedName>
    <definedName name="MUNIC_PR" localSheetId="17">#REF!</definedName>
    <definedName name="MUNIC_PR" localSheetId="18">#REF!</definedName>
    <definedName name="MUNIC_PR" localSheetId="19">#REF!</definedName>
    <definedName name="MUNIC_PR" localSheetId="20">#REF!</definedName>
    <definedName name="MUNIC_PR" localSheetId="21">#REF!</definedName>
    <definedName name="MUNIC_PR" localSheetId="22">#REF!</definedName>
    <definedName name="MUNIC_PR" localSheetId="23">#REF!</definedName>
    <definedName name="MUNIC_PR">#REF!</definedName>
    <definedName name="MUNICIPIO" localSheetId="8">#REF!</definedName>
    <definedName name="MUNICIPIO" localSheetId="9">#REF!</definedName>
    <definedName name="MUNICIPIO" localSheetId="10">#REF!</definedName>
    <definedName name="MUNICIPIO" localSheetId="11">#REF!</definedName>
    <definedName name="MUNICIPIO" localSheetId="12">#REF!</definedName>
    <definedName name="MUNICIPIO" localSheetId="13">#REF!</definedName>
    <definedName name="MUNICIPIO" localSheetId="14">#REF!</definedName>
    <definedName name="MUNICIPIO" localSheetId="15">#REF!</definedName>
    <definedName name="MUNICIPIO" localSheetId="16">#REF!</definedName>
    <definedName name="MUNICIPIO" localSheetId="17">#REF!</definedName>
    <definedName name="MUNICIPIO" localSheetId="18">#REF!</definedName>
    <definedName name="MUNICIPIO" localSheetId="19">#REF!</definedName>
    <definedName name="MUNICIPIO" localSheetId="20">#REF!</definedName>
    <definedName name="MUNICIPIO" localSheetId="21">#REF!</definedName>
    <definedName name="MUNICIPIO" localSheetId="22">#REF!</definedName>
    <definedName name="MUNICIPIO" localSheetId="23">#REF!</definedName>
    <definedName name="MUNICIPIO">#REF!</definedName>
    <definedName name="muro" localSheetId="8">#REF!</definedName>
    <definedName name="muro" localSheetId="9">#REF!</definedName>
    <definedName name="muro" localSheetId="10">#REF!</definedName>
    <definedName name="muro" localSheetId="11">#REF!</definedName>
    <definedName name="muro" localSheetId="12">#REF!</definedName>
    <definedName name="muro" localSheetId="13">#REF!</definedName>
    <definedName name="muro" localSheetId="14">#REF!</definedName>
    <definedName name="muro" localSheetId="15">#REF!</definedName>
    <definedName name="muro" localSheetId="16">#REF!</definedName>
    <definedName name="muro" localSheetId="17">#REF!</definedName>
    <definedName name="muro" localSheetId="18">#REF!</definedName>
    <definedName name="muro" localSheetId="19">#REF!</definedName>
    <definedName name="muro" localSheetId="20">#REF!</definedName>
    <definedName name="muro" localSheetId="21">#REF!</definedName>
    <definedName name="muro" localSheetId="22">#REF!</definedName>
    <definedName name="muro" localSheetId="23">#REF!</definedName>
    <definedName name="muro">#REF!</definedName>
    <definedName name="mvycytth">[17]Validaciones!#REF!</definedName>
    <definedName name="MZ">'[30]CIRCUITOS CODENSA'!#REF!</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hidden="1">{"via1",#N/A,TRUE,"general";"via2",#N/A,TRUE,"general";"via3",#N/A,TRUE,"general"}</definedName>
    <definedName name="nb" localSheetId="8">#REF!</definedName>
    <definedName name="nb" localSheetId="9">#REF!</definedName>
    <definedName name="nb" localSheetId="10">#REF!</definedName>
    <definedName name="nb" localSheetId="11">#REF!</definedName>
    <definedName name="nb" localSheetId="12">#REF!</definedName>
    <definedName name="nb" localSheetId="13">#REF!</definedName>
    <definedName name="nb" localSheetId="14">#REF!</definedName>
    <definedName name="nb" localSheetId="15">#REF!</definedName>
    <definedName name="nb" localSheetId="16">#REF!</definedName>
    <definedName name="nb" localSheetId="17">#REF!</definedName>
    <definedName name="nb" localSheetId="18">#REF!</definedName>
    <definedName name="nb" localSheetId="19">#REF!</definedName>
    <definedName name="nb" localSheetId="20">#REF!</definedName>
    <definedName name="nb" localSheetId="21">#REF!</definedName>
    <definedName name="nb" localSheetId="22">#REF!</definedName>
    <definedName name="nb" localSheetId="23">#REF!</definedName>
    <definedName name="nb">#REF!</definedName>
    <definedName name="nbv" localSheetId="8">#REF!</definedName>
    <definedName name="nbv" localSheetId="9">#REF!</definedName>
    <definedName name="nbv" localSheetId="10">#REF!</definedName>
    <definedName name="nbv" localSheetId="11">#REF!</definedName>
    <definedName name="nbv" localSheetId="12">#REF!</definedName>
    <definedName name="nbv" localSheetId="13">#REF!</definedName>
    <definedName name="nbv" localSheetId="14">#REF!</definedName>
    <definedName name="nbv" localSheetId="15">#REF!</definedName>
    <definedName name="nbv" localSheetId="16">#REF!</definedName>
    <definedName name="nbv" localSheetId="17">#REF!</definedName>
    <definedName name="nbv" localSheetId="18">#REF!</definedName>
    <definedName name="nbv" localSheetId="19">#REF!</definedName>
    <definedName name="nbv" localSheetId="20">#REF!</definedName>
    <definedName name="nbv" localSheetId="21">#REF!</definedName>
    <definedName name="nbv" localSheetId="22">#REF!</definedName>
    <definedName name="nbv" localSheetId="23">#REF!</definedName>
    <definedName name="nbv">#REF!</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hidden="1">{"via1",#N/A,TRUE,"general";"via2",#N/A,TRUE,"general";"via3",#N/A,TRUE,"general"}</definedName>
    <definedName name="ncfmyctm">[17]Validaciones!#REF!</definedName>
    <definedName name="ncyhn">[17]Validaciones!#REF!</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hidden="1">{"TAB1",#N/A,TRUE,"GENERAL";"TAB2",#N/A,TRUE,"GENERAL";"TAB3",#N/A,TRUE,"GENERAL";"TAB4",#N/A,TRUE,"GENERAL";"TAB5",#N/A,TRUE,"GENERAL"}</definedName>
    <definedName name="nece.cab" localSheetId="8">#REF!</definedName>
    <definedName name="nece.cab" localSheetId="9">#REF!</definedName>
    <definedName name="nece.cab" localSheetId="10">#REF!</definedName>
    <definedName name="nece.cab" localSheetId="11">#REF!</definedName>
    <definedName name="nece.cab" localSheetId="12">#REF!</definedName>
    <definedName name="nece.cab" localSheetId="13">#REF!</definedName>
    <definedName name="nece.cab" localSheetId="14">#REF!</definedName>
    <definedName name="nece.cab" localSheetId="15">#REF!</definedName>
    <definedName name="nece.cab" localSheetId="16">#REF!</definedName>
    <definedName name="nece.cab" localSheetId="17">#REF!</definedName>
    <definedName name="nece.cab" localSheetId="18">#REF!</definedName>
    <definedName name="nece.cab" localSheetId="19">#REF!</definedName>
    <definedName name="nece.cab" localSheetId="20">#REF!</definedName>
    <definedName name="nece.cab" localSheetId="21">#REF!</definedName>
    <definedName name="nece.cab" localSheetId="22">#REF!</definedName>
    <definedName name="nece.cab" localSheetId="23">#REF!</definedName>
    <definedName name="nece.cab">#REF!</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hidden="1">{"TAB1",#N/A,TRUE,"GENERAL";"TAB2",#N/A,TRUE,"GENERAL";"TAB3",#N/A,TRUE,"GENERAL";"TAB4",#N/A,TRUE,"GENERAL";"TAB5",#N/A,TRUE,"GENERAL"}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hidden="1">{"via1",#N/A,TRUE,"general";"via2",#N/A,TRUE,"general";"via3",#N/A,TRUE,"general"}</definedName>
    <definedName name="ngdfsg">[17]Validaciones!#REF!</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hidden="1">{"TAB1",#N/A,TRUE,"GENERAL";"TAB2",#N/A,TRUE,"GENERAL";"TAB3",#N/A,TRUE,"GENERAL";"TAB4",#N/A,TRUE,"GENERAL";"TAB5",#N/A,TRUE,"GENERAL"}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hidden="1">{"via1",#N/A,TRUE,"general";"via2",#N/A,TRUE,"general";"via3",#N/A,TRUE,"general"}</definedName>
    <definedName name="ngnghn">[17]Validaciones!#REF!</definedName>
    <definedName name="NHG" localSheetId="8">#REF!</definedName>
    <definedName name="NHG" localSheetId="9">#REF!</definedName>
    <definedName name="NHG" localSheetId="10">#REF!</definedName>
    <definedName name="NHG" localSheetId="11">#REF!</definedName>
    <definedName name="NHG" localSheetId="12">#REF!</definedName>
    <definedName name="NHG" localSheetId="13">#REF!</definedName>
    <definedName name="NHG" localSheetId="14">#REF!</definedName>
    <definedName name="NHG" localSheetId="15">#REF!</definedName>
    <definedName name="NHG" localSheetId="16">#REF!</definedName>
    <definedName name="NHG" localSheetId="17">#REF!</definedName>
    <definedName name="NHG" localSheetId="18">#REF!</definedName>
    <definedName name="NHG" localSheetId="19">#REF!</definedName>
    <definedName name="NHG" localSheetId="20">#REF!</definedName>
    <definedName name="NHG" localSheetId="21">#REF!</definedName>
    <definedName name="NHG" localSheetId="22">#REF!</definedName>
    <definedName name="NHG" localSheetId="23">#REF!</definedName>
    <definedName name="NHG">#REF!</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hidden="1">{"via1",#N/A,TRUE,"general";"via2",#N/A,TRUE,"general";"via3",#N/A,TRUE,"general"}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hidden="1">{"TAB1",#N/A,TRUE,"GENERAL";"TAB2",#N/A,TRUE,"GENERAL";"TAB3",#N/A,TRUE,"GENERAL";"TAB4",#N/A,TRUE,"GENERAL";"TAB5",#N/A,TRUE,"GENERAL"}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hidden="1">{"via1",#N/A,TRUE,"general";"via2",#N/A,TRUE,"general";"via3",#N/A,TRUE,"general"}</definedName>
    <definedName name="ninguno">#REF!</definedName>
    <definedName name="NJH" localSheetId="8">#REF!</definedName>
    <definedName name="NJH" localSheetId="9">#REF!</definedName>
    <definedName name="NJH" localSheetId="10">#REF!</definedName>
    <definedName name="NJH" localSheetId="11">#REF!</definedName>
    <definedName name="NJH" localSheetId="12">#REF!</definedName>
    <definedName name="NJH" localSheetId="13">#REF!</definedName>
    <definedName name="NJH" localSheetId="14">#REF!</definedName>
    <definedName name="NJH" localSheetId="15">#REF!</definedName>
    <definedName name="NJH" localSheetId="16">#REF!</definedName>
    <definedName name="NJH" localSheetId="17">#REF!</definedName>
    <definedName name="NJH" localSheetId="18">#REF!</definedName>
    <definedName name="NJH" localSheetId="19">#REF!</definedName>
    <definedName name="NJH" localSheetId="20">#REF!</definedName>
    <definedName name="NJH" localSheetId="21">#REF!</definedName>
    <definedName name="NJH" localSheetId="22">#REF!</definedName>
    <definedName name="NJH" localSheetId="23">#REF!</definedName>
    <definedName name="NJH">#REF!</definedName>
    <definedName name="NJK" localSheetId="8">[7]!absc</definedName>
    <definedName name="NJK" localSheetId="10">[7]!absc</definedName>
    <definedName name="NJK" localSheetId="11">[7]!absc</definedName>
    <definedName name="NJK" localSheetId="12">[7]!absc</definedName>
    <definedName name="NJK" localSheetId="13">[7]!absc</definedName>
    <definedName name="NJK" localSheetId="14">[7]!absc</definedName>
    <definedName name="NJK" localSheetId="15">[7]!absc</definedName>
    <definedName name="NJK" localSheetId="16">[7]!absc</definedName>
    <definedName name="NJK" localSheetId="17">[7]!absc</definedName>
    <definedName name="NJK" localSheetId="18">[7]!absc</definedName>
    <definedName name="NJK" localSheetId="19">[7]!absc</definedName>
    <definedName name="NJK" localSheetId="20">[7]!absc</definedName>
    <definedName name="NJK" localSheetId="21">[7]!absc</definedName>
    <definedName name="NJK" localSheetId="22">[7]!absc</definedName>
    <definedName name="NJK" localSheetId="23">[7]!absc</definedName>
    <definedName name="NJK" localSheetId="7">[7]!absc</definedName>
    <definedName name="NJK" localSheetId="4">[7]!absc</definedName>
    <definedName name="NJK" localSheetId="6">[7]!absc</definedName>
    <definedName name="NJK">[7]!absc</definedName>
    <definedName name="NLKL" localSheetId="8">[23]!absc</definedName>
    <definedName name="NLKL" localSheetId="10">[23]!absc</definedName>
    <definedName name="NLKL" localSheetId="11">[23]!absc</definedName>
    <definedName name="NLKL" localSheetId="12">[23]!absc</definedName>
    <definedName name="NLKL" localSheetId="13">[23]!absc</definedName>
    <definedName name="NLKL" localSheetId="14">[23]!absc</definedName>
    <definedName name="NLKL" localSheetId="15">[23]!absc</definedName>
    <definedName name="NLKL" localSheetId="16">[23]!absc</definedName>
    <definedName name="NLKL" localSheetId="17">[23]!absc</definedName>
    <definedName name="NLKL" localSheetId="18">[23]!absc</definedName>
    <definedName name="NLKL" localSheetId="19">[23]!absc</definedName>
    <definedName name="NLKL" localSheetId="20">[23]!absc</definedName>
    <definedName name="NLKL" localSheetId="21">[23]!absc</definedName>
    <definedName name="NLKL" localSheetId="22">[23]!absc</definedName>
    <definedName name="NLKL" localSheetId="23">[23]!absc</definedName>
    <definedName name="NLKL" localSheetId="7">[23]!absc</definedName>
    <definedName name="NLKL" localSheetId="4">[23]!absc</definedName>
    <definedName name="NLKL" localSheetId="6">[23]!absc</definedName>
    <definedName name="NLKL">[23]!absc</definedName>
    <definedName name="nm" localSheetId="8">#REF!</definedName>
    <definedName name="nm" localSheetId="9">#REF!</definedName>
    <definedName name="nm" localSheetId="10">#REF!</definedName>
    <definedName name="nm" localSheetId="11">#REF!</definedName>
    <definedName name="nm" localSheetId="12">#REF!</definedName>
    <definedName name="nm" localSheetId="13">#REF!</definedName>
    <definedName name="nm" localSheetId="14">#REF!</definedName>
    <definedName name="nm" localSheetId="15">#REF!</definedName>
    <definedName name="nm" localSheetId="16">#REF!</definedName>
    <definedName name="nm" localSheetId="17">#REF!</definedName>
    <definedName name="nm" localSheetId="18">#REF!</definedName>
    <definedName name="nm" localSheetId="19">#REF!</definedName>
    <definedName name="nm" localSheetId="20">#REF!</definedName>
    <definedName name="nm" localSheetId="21">#REF!</definedName>
    <definedName name="nm" localSheetId="22">#REF!</definedName>
    <definedName name="nm" localSheetId="23">#REF!</definedName>
    <definedName name="nm">#REF!</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hidden="1">{"via1",#N/A,TRUE,"general";"via2",#N/A,TRUE,"general";"via3",#N/A,TRUE,"general"}</definedName>
    <definedName name="NMUMUDFG" localSheetId="8">[24]!absc</definedName>
    <definedName name="NMUMUDFG" localSheetId="10">[24]!absc</definedName>
    <definedName name="NMUMUDFG" localSheetId="11">[24]!absc</definedName>
    <definedName name="NMUMUDFG" localSheetId="12">[24]!absc</definedName>
    <definedName name="NMUMUDFG" localSheetId="13">[24]!absc</definedName>
    <definedName name="NMUMUDFG" localSheetId="14">[24]!absc</definedName>
    <definedName name="NMUMUDFG" localSheetId="15">[24]!absc</definedName>
    <definedName name="NMUMUDFG" localSheetId="16">[24]!absc</definedName>
    <definedName name="NMUMUDFG" localSheetId="17">[24]!absc</definedName>
    <definedName name="NMUMUDFG" localSheetId="18">[24]!absc</definedName>
    <definedName name="NMUMUDFG" localSheetId="19">[24]!absc</definedName>
    <definedName name="NMUMUDFG" localSheetId="20">[24]!absc</definedName>
    <definedName name="NMUMUDFG" localSheetId="21">[24]!absc</definedName>
    <definedName name="NMUMUDFG" localSheetId="22">[24]!absc</definedName>
    <definedName name="NMUMUDFG" localSheetId="23">[24]!absc</definedName>
    <definedName name="NMUMUDFG" localSheetId="7">[24]!absc</definedName>
    <definedName name="NMUMUDFG" localSheetId="4">[24]!absc</definedName>
    <definedName name="NMUMUDFG" localSheetId="6">[24]!absc</definedName>
    <definedName name="NMUMUDFG">[24]!absc</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hidden="1">{"TAB1",#N/A,TRUE,"GENERAL";"TAB2",#N/A,TRUE,"GENERAL";"TAB3",#N/A,TRUE,"GENERAL";"TAB4",#N/A,TRUE,"GENERAL";"TAB5",#N/A,TRUE,"GENERAL"}</definedName>
    <definedName name="NNFDGH">[17]Validaciones!#REF!</definedName>
    <definedName name="NNN" localSheetId="8">[7]!absc</definedName>
    <definedName name="NNN" localSheetId="10">[7]!absc</definedName>
    <definedName name="NNN" localSheetId="11">[7]!absc</definedName>
    <definedName name="NNN" localSheetId="12">[7]!absc</definedName>
    <definedName name="NNN" localSheetId="13">[7]!absc</definedName>
    <definedName name="NNN" localSheetId="14">[7]!absc</definedName>
    <definedName name="NNN" localSheetId="15">[7]!absc</definedName>
    <definedName name="NNN" localSheetId="16">[7]!absc</definedName>
    <definedName name="NNN" localSheetId="17">[7]!absc</definedName>
    <definedName name="NNN" localSheetId="18">[7]!absc</definedName>
    <definedName name="NNN" localSheetId="19">[7]!absc</definedName>
    <definedName name="NNN" localSheetId="20">[7]!absc</definedName>
    <definedName name="NNN" localSheetId="21">[7]!absc</definedName>
    <definedName name="NNN" localSheetId="22">[7]!absc</definedName>
    <definedName name="NNN" localSheetId="23">[7]!absc</definedName>
    <definedName name="NNN" localSheetId="7">[7]!absc</definedName>
    <definedName name="NNN" localSheetId="4">[7]!absc</definedName>
    <definedName name="NNN" localSheetId="6">[7]!absc</definedName>
    <definedName name="NNN">[7]!absc</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hidden="1">{"via1",#N/A,TRUE,"general";"via2",#N/A,TRUE,"general";"via3",#N/A,TRUE,"general"}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hidden="1">{"TAB1",#N/A,TRUE,"GENERAL";"TAB2",#N/A,TRUE,"GENERAL";"TAB3",#N/A,TRUE,"GENERAL";"TAB4",#N/A,TRUE,"GENERAL";"TAB5",#N/A,TRUE,"GENERAL"}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hidden="1">{"via1",#N/A,TRUE,"general";"via2",#N/A,TRUE,"general";"via3",#N/A,TRUE,"general"}</definedName>
    <definedName name="NNNNNNNNNNNNHGFHN" localSheetId="8">[7]!absc</definedName>
    <definedName name="NNNNNNNNNNNNHGFHN" localSheetId="10">[7]!absc</definedName>
    <definedName name="NNNNNNNNNNNNHGFHN" localSheetId="11">[7]!absc</definedName>
    <definedName name="NNNNNNNNNNNNHGFHN" localSheetId="12">[7]!absc</definedName>
    <definedName name="NNNNNNNNNNNNHGFHN" localSheetId="13">[7]!absc</definedName>
    <definedName name="NNNNNNNNNNNNHGFHN" localSheetId="14">[7]!absc</definedName>
    <definedName name="NNNNNNNNNNNNHGFHN" localSheetId="15">[7]!absc</definedName>
    <definedName name="NNNNNNNNNNNNHGFHN" localSheetId="16">[7]!absc</definedName>
    <definedName name="NNNNNNNNNNNNHGFHN" localSheetId="17">[7]!absc</definedName>
    <definedName name="NNNNNNNNNNNNHGFHN" localSheetId="18">[7]!absc</definedName>
    <definedName name="NNNNNNNNNNNNHGFHN" localSheetId="19">[7]!absc</definedName>
    <definedName name="NNNNNNNNNNNNHGFHN" localSheetId="20">[7]!absc</definedName>
    <definedName name="NNNNNNNNNNNNHGFHN" localSheetId="21">[7]!absc</definedName>
    <definedName name="NNNNNNNNNNNNHGFHN" localSheetId="22">[7]!absc</definedName>
    <definedName name="NNNNNNNNNNNNHGFHN" localSheetId="23">[7]!absc</definedName>
    <definedName name="NNNNNNNNNNNNHGFHN" localSheetId="7">[7]!absc</definedName>
    <definedName name="NNNNNNNNNNNNHGFHN" localSheetId="4">[7]!absc</definedName>
    <definedName name="NNNNNNNNNNNNHGFHN" localSheetId="6">[7]!absc</definedName>
    <definedName name="NNNNNNNNNNNNHGFHN">[7]!absc</definedName>
    <definedName name="NNNNNNNNNNNNNNNNNNNNNNNNNHG" localSheetId="8">[7]!absc</definedName>
    <definedName name="NNNNNNNNNNNNNNNNNNNNNNNNNHG" localSheetId="10">[7]!absc</definedName>
    <definedName name="NNNNNNNNNNNNNNNNNNNNNNNNNHG" localSheetId="11">[7]!absc</definedName>
    <definedName name="NNNNNNNNNNNNNNNNNNNNNNNNNHG" localSheetId="12">[7]!absc</definedName>
    <definedName name="NNNNNNNNNNNNNNNNNNNNNNNNNHG" localSheetId="13">[7]!absc</definedName>
    <definedName name="NNNNNNNNNNNNNNNNNNNNNNNNNHG" localSheetId="14">[7]!absc</definedName>
    <definedName name="NNNNNNNNNNNNNNNNNNNNNNNNNHG" localSheetId="15">[7]!absc</definedName>
    <definedName name="NNNNNNNNNNNNNNNNNNNNNNNNNHG" localSheetId="16">[7]!absc</definedName>
    <definedName name="NNNNNNNNNNNNNNNNNNNNNNNNNHG" localSheetId="17">[7]!absc</definedName>
    <definedName name="NNNNNNNNNNNNNNNNNNNNNNNNNHG" localSheetId="18">[7]!absc</definedName>
    <definedName name="NNNNNNNNNNNNNNNNNNNNNNNNNHG" localSheetId="19">[7]!absc</definedName>
    <definedName name="NNNNNNNNNNNNNNNNNNNNNNNNNHG" localSheetId="20">[7]!absc</definedName>
    <definedName name="NNNNNNNNNNNNNNNNNNNNNNNNNHG" localSheetId="21">[7]!absc</definedName>
    <definedName name="NNNNNNNNNNNNNNNNNNNNNNNNNHG" localSheetId="22">[7]!absc</definedName>
    <definedName name="NNNNNNNNNNNNNNNNNNNNNNNNNHG" localSheetId="23">[7]!absc</definedName>
    <definedName name="NNNNNNNNNNNNNNNNNNNNNNNNNHG" localSheetId="7">[7]!absc</definedName>
    <definedName name="NNNNNNNNNNNNNNNNNNNNNNNNNHG" localSheetId="4">[7]!absc</definedName>
    <definedName name="NNNNNNNNNNNNNNNNNNNNNNNNNHG" localSheetId="6">[7]!absc</definedName>
    <definedName name="NNNNNNNNNNNNNNNNNNNNNNNNNHG">[7]!absc</definedName>
    <definedName name="NNNNNNNNNNNNNNNNNNNNNNNNNNNNNNNNNNNNNNN" localSheetId="8">[26]!absc</definedName>
    <definedName name="NNNNNNNNNNNNNNNNNNNNNNNNNNNNNNNNNNNNNNN" localSheetId="10">[26]!absc</definedName>
    <definedName name="NNNNNNNNNNNNNNNNNNNNNNNNNNNNNNNNNNNNNNN" localSheetId="11">[26]!absc</definedName>
    <definedName name="NNNNNNNNNNNNNNNNNNNNNNNNNNNNNNNNNNNNNNN" localSheetId="12">[26]!absc</definedName>
    <definedName name="NNNNNNNNNNNNNNNNNNNNNNNNNNNNNNNNNNNNNNN" localSheetId="13">[26]!absc</definedName>
    <definedName name="NNNNNNNNNNNNNNNNNNNNNNNNNNNNNNNNNNNNNNN" localSheetId="14">[26]!absc</definedName>
    <definedName name="NNNNNNNNNNNNNNNNNNNNNNNNNNNNNNNNNNNNNNN" localSheetId="15">[26]!absc</definedName>
    <definedName name="NNNNNNNNNNNNNNNNNNNNNNNNNNNNNNNNNNNNNNN" localSheetId="16">[26]!absc</definedName>
    <definedName name="NNNNNNNNNNNNNNNNNNNNNNNNNNNNNNNNNNNNNNN" localSheetId="17">[26]!absc</definedName>
    <definedName name="NNNNNNNNNNNNNNNNNNNNNNNNNNNNNNNNNNNNNNN" localSheetId="18">[26]!absc</definedName>
    <definedName name="NNNNNNNNNNNNNNNNNNNNNNNNNNNNNNNNNNNNNNN" localSheetId="19">[26]!absc</definedName>
    <definedName name="NNNNNNNNNNNNNNNNNNNNNNNNNNNNNNNNNNNNNNN" localSheetId="20">[26]!absc</definedName>
    <definedName name="NNNNNNNNNNNNNNNNNNNNNNNNNNNNNNNNNNNNNNN" localSheetId="21">[26]!absc</definedName>
    <definedName name="NNNNNNNNNNNNNNNNNNNNNNNNNNNNNNNNNNNNNNN" localSheetId="22">[26]!absc</definedName>
    <definedName name="NNNNNNNNNNNNNNNNNNNNNNNNNNNNNNNNNNNNNNN" localSheetId="23">[26]!absc</definedName>
    <definedName name="NNNNNNNNNNNNNNNNNNNNNNNNNNNNNNNNNNNNNNN" localSheetId="7">[26]!absc</definedName>
    <definedName name="NNNNNNNNNNNNNNNNNNNNNNNNNNNNNNNNNNNNNNN" localSheetId="4">[26]!absc</definedName>
    <definedName name="NNNNNNNNNNNNNNNNNNNNNNNNNNNNNNNNNNNNNNN" localSheetId="6">[26]!absc</definedName>
    <definedName name="NNNNNNNNNNNNNNNNNNNNNNNNNNNNNNNNNNNNNNN">[26]!absc</definedName>
    <definedName name="no">[17]Validaciones!#REF!</definedName>
    <definedName name="NoFacturable">#REF!</definedName>
    <definedName name="nomadl" localSheetId="8">#REF!</definedName>
    <definedName name="nomadl" localSheetId="9">#REF!</definedName>
    <definedName name="nomadl" localSheetId="10">#REF!</definedName>
    <definedName name="nomadl" localSheetId="11">#REF!</definedName>
    <definedName name="nomadl" localSheetId="12">#REF!</definedName>
    <definedName name="nomadl" localSheetId="13">#REF!</definedName>
    <definedName name="nomadl" localSheetId="14">#REF!</definedName>
    <definedName name="nomadl" localSheetId="15">#REF!</definedName>
    <definedName name="nomadl" localSheetId="16">#REF!</definedName>
    <definedName name="nomadl" localSheetId="17">#REF!</definedName>
    <definedName name="nomadl" localSheetId="18">#REF!</definedName>
    <definedName name="nomadl" localSheetId="19">#REF!</definedName>
    <definedName name="nomadl" localSheetId="20">#REF!</definedName>
    <definedName name="nomadl" localSheetId="21">#REF!</definedName>
    <definedName name="nomadl" localSheetId="22">#REF!</definedName>
    <definedName name="nomadl" localSheetId="23">#REF!</definedName>
    <definedName name="nomadl">#REF!</definedName>
    <definedName name="NOMBE22" localSheetId="8">#REF!</definedName>
    <definedName name="NOMBE22" localSheetId="9">#REF!</definedName>
    <definedName name="NOMBE22" localSheetId="10">#REF!</definedName>
    <definedName name="NOMBE22" localSheetId="11">#REF!</definedName>
    <definedName name="NOMBE22" localSheetId="12">#REF!</definedName>
    <definedName name="NOMBE22" localSheetId="13">#REF!</definedName>
    <definedName name="NOMBE22" localSheetId="14">#REF!</definedName>
    <definedName name="NOMBE22" localSheetId="15">#REF!</definedName>
    <definedName name="NOMBE22" localSheetId="16">#REF!</definedName>
    <definedName name="NOMBE22" localSheetId="17">#REF!</definedName>
    <definedName name="NOMBE22" localSheetId="18">#REF!</definedName>
    <definedName name="NOMBE22" localSheetId="19">#REF!</definedName>
    <definedName name="NOMBE22" localSheetId="20">#REF!</definedName>
    <definedName name="NOMBE22" localSheetId="21">#REF!</definedName>
    <definedName name="NOMBE22" localSheetId="22">#REF!</definedName>
    <definedName name="NOMBE22" localSheetId="23">#REF!</definedName>
    <definedName name="NOMBE22">#REF!</definedName>
    <definedName name="NOMBRE_3">[55]Hoja1!$B$128</definedName>
    <definedName name="NOMBRE1" localSheetId="8">#REF!</definedName>
    <definedName name="NOMBRE1" localSheetId="9">#REF!</definedName>
    <definedName name="NOMBRE1" localSheetId="10">#REF!</definedName>
    <definedName name="NOMBRE1" localSheetId="11">#REF!</definedName>
    <definedName name="NOMBRE1" localSheetId="12">#REF!</definedName>
    <definedName name="NOMBRE1" localSheetId="13">#REF!</definedName>
    <definedName name="NOMBRE1" localSheetId="14">#REF!</definedName>
    <definedName name="NOMBRE1" localSheetId="15">#REF!</definedName>
    <definedName name="NOMBRE1" localSheetId="16">#REF!</definedName>
    <definedName name="NOMBRE1" localSheetId="17">#REF!</definedName>
    <definedName name="NOMBRE1" localSheetId="18">#REF!</definedName>
    <definedName name="NOMBRE1" localSheetId="19">#REF!</definedName>
    <definedName name="NOMBRE1" localSheetId="20">#REF!</definedName>
    <definedName name="NOMBRE1" localSheetId="21">#REF!</definedName>
    <definedName name="NOMBRE1" localSheetId="22">#REF!</definedName>
    <definedName name="NOMBRE1" localSheetId="23">#REF!</definedName>
    <definedName name="NOMBRE1">#REF!</definedName>
    <definedName name="NOMBRE2" localSheetId="8">#REF!</definedName>
    <definedName name="NOMBRE2" localSheetId="9">#REF!</definedName>
    <definedName name="NOMBRE2" localSheetId="10">#REF!</definedName>
    <definedName name="NOMBRE2" localSheetId="11">#REF!</definedName>
    <definedName name="NOMBRE2" localSheetId="12">#REF!</definedName>
    <definedName name="NOMBRE2" localSheetId="13">#REF!</definedName>
    <definedName name="NOMBRE2" localSheetId="14">#REF!</definedName>
    <definedName name="NOMBRE2" localSheetId="15">#REF!</definedName>
    <definedName name="NOMBRE2" localSheetId="16">#REF!</definedName>
    <definedName name="NOMBRE2" localSheetId="17">#REF!</definedName>
    <definedName name="NOMBRE2" localSheetId="18">#REF!</definedName>
    <definedName name="NOMBRE2" localSheetId="19">#REF!</definedName>
    <definedName name="NOMBRE2" localSheetId="20">#REF!</definedName>
    <definedName name="NOMBRE2" localSheetId="21">#REF!</definedName>
    <definedName name="NOMBRE2" localSheetId="22">#REF!</definedName>
    <definedName name="NOMBRE2" localSheetId="23">#REF!</definedName>
    <definedName name="NOMBRE2">#REF!</definedName>
    <definedName name="NOMBRE22" localSheetId="8">#REF!</definedName>
    <definedName name="NOMBRE22" localSheetId="9">#REF!</definedName>
    <definedName name="NOMBRE22" localSheetId="10">#REF!</definedName>
    <definedName name="NOMBRE22" localSheetId="11">#REF!</definedName>
    <definedName name="NOMBRE22" localSheetId="12">#REF!</definedName>
    <definedName name="NOMBRE22" localSheetId="13">#REF!</definedName>
    <definedName name="NOMBRE22" localSheetId="14">#REF!</definedName>
    <definedName name="NOMBRE22" localSheetId="15">#REF!</definedName>
    <definedName name="NOMBRE22" localSheetId="16">#REF!</definedName>
    <definedName name="NOMBRE22" localSheetId="17">#REF!</definedName>
    <definedName name="NOMBRE22" localSheetId="18">#REF!</definedName>
    <definedName name="NOMBRE22" localSheetId="19">#REF!</definedName>
    <definedName name="NOMBRE22" localSheetId="20">#REF!</definedName>
    <definedName name="NOMBRE22" localSheetId="21">#REF!</definedName>
    <definedName name="NOMBRE22" localSheetId="22">#REF!</definedName>
    <definedName name="NOMBRE22" localSheetId="23">#REF!</definedName>
    <definedName name="NOMBRE22">#REF!</definedName>
    <definedName name="NOMBRE3" localSheetId="8">#REF!</definedName>
    <definedName name="NOMBRE3" localSheetId="9">#REF!</definedName>
    <definedName name="NOMBRE3" localSheetId="10">#REF!</definedName>
    <definedName name="NOMBRE3" localSheetId="11">#REF!</definedName>
    <definedName name="NOMBRE3" localSheetId="12">#REF!</definedName>
    <definedName name="NOMBRE3" localSheetId="13">#REF!</definedName>
    <definedName name="NOMBRE3" localSheetId="14">#REF!</definedName>
    <definedName name="NOMBRE3" localSheetId="15">#REF!</definedName>
    <definedName name="NOMBRE3" localSheetId="16">#REF!</definedName>
    <definedName name="NOMBRE3" localSheetId="17">#REF!</definedName>
    <definedName name="NOMBRE3" localSheetId="18">#REF!</definedName>
    <definedName name="NOMBRE3" localSheetId="19">#REF!</definedName>
    <definedName name="NOMBRE3" localSheetId="20">#REF!</definedName>
    <definedName name="NOMBRE3" localSheetId="21">#REF!</definedName>
    <definedName name="NOMBRE3" localSheetId="22">#REF!</definedName>
    <definedName name="NOMBRE3" localSheetId="23">#REF!</definedName>
    <definedName name="NOMBRE3">#REF!</definedName>
    <definedName name="NOMCAN" localSheetId="8">#REF!</definedName>
    <definedName name="NOMCAN" localSheetId="9">#REF!</definedName>
    <definedName name="NOMCAN" localSheetId="10">#REF!</definedName>
    <definedName name="NOMCAN" localSheetId="11">#REF!</definedName>
    <definedName name="NOMCAN" localSheetId="12">#REF!</definedName>
    <definedName name="NOMCAN" localSheetId="13">#REF!</definedName>
    <definedName name="NOMCAN" localSheetId="14">#REF!</definedName>
    <definedName name="NOMCAN" localSheetId="15">#REF!</definedName>
    <definedName name="NOMCAN" localSheetId="16">#REF!</definedName>
    <definedName name="NOMCAN" localSheetId="17">#REF!</definedName>
    <definedName name="NOMCAN" localSheetId="18">#REF!</definedName>
    <definedName name="NOMCAN" localSheetId="19">#REF!</definedName>
    <definedName name="NOMCAN" localSheetId="20">#REF!</definedName>
    <definedName name="NOMCAN" localSheetId="21">#REF!</definedName>
    <definedName name="NOMCAN" localSheetId="22">#REF!</definedName>
    <definedName name="NOMCAN" localSheetId="23">#REF!</definedName>
    <definedName name="NOMCAN">#REF!</definedName>
    <definedName name="nomele" localSheetId="8">#REF!</definedName>
    <definedName name="nomele" localSheetId="9">#REF!</definedName>
    <definedName name="nomele" localSheetId="10">#REF!</definedName>
    <definedName name="nomele" localSheetId="11">#REF!</definedName>
    <definedName name="nomele" localSheetId="12">#REF!</definedName>
    <definedName name="nomele" localSheetId="13">#REF!</definedName>
    <definedName name="nomele" localSheetId="14">#REF!</definedName>
    <definedName name="nomele" localSheetId="15">#REF!</definedName>
    <definedName name="nomele" localSheetId="16">#REF!</definedName>
    <definedName name="nomele" localSheetId="17">#REF!</definedName>
    <definedName name="nomele" localSheetId="18">#REF!</definedName>
    <definedName name="nomele" localSheetId="19">#REF!</definedName>
    <definedName name="nomele" localSheetId="20">#REF!</definedName>
    <definedName name="nomele" localSheetId="21">#REF!</definedName>
    <definedName name="nomele" localSheetId="22">#REF!</definedName>
    <definedName name="nomele" localSheetId="23">#REF!</definedName>
    <definedName name="nomele">#REF!</definedName>
    <definedName name="nomemp" localSheetId="8">#REF!</definedName>
    <definedName name="nomemp" localSheetId="9">#REF!</definedName>
    <definedName name="nomemp" localSheetId="10">#REF!</definedName>
    <definedName name="nomemp" localSheetId="11">#REF!</definedName>
    <definedName name="nomemp" localSheetId="12">#REF!</definedName>
    <definedName name="nomemp" localSheetId="13">#REF!</definedName>
    <definedName name="nomemp" localSheetId="14">#REF!</definedName>
    <definedName name="nomemp" localSheetId="15">#REF!</definedName>
    <definedName name="nomemp" localSheetId="16">#REF!</definedName>
    <definedName name="nomemp" localSheetId="17">#REF!</definedName>
    <definedName name="nomemp" localSheetId="18">#REF!</definedName>
    <definedName name="nomemp" localSheetId="19">#REF!</definedName>
    <definedName name="nomemp" localSheetId="20">#REF!</definedName>
    <definedName name="nomemp" localSheetId="21">#REF!</definedName>
    <definedName name="nomemp" localSheetId="22">#REF!</definedName>
    <definedName name="nomemp" localSheetId="23">#REF!</definedName>
    <definedName name="nomemp">#REF!</definedName>
    <definedName name="nomgru" localSheetId="8">#REF!</definedName>
    <definedName name="nomgru" localSheetId="9">#REF!</definedName>
    <definedName name="nomgru" localSheetId="10">#REF!</definedName>
    <definedName name="nomgru" localSheetId="11">#REF!</definedName>
    <definedName name="nomgru" localSheetId="12">#REF!</definedName>
    <definedName name="nomgru" localSheetId="13">#REF!</definedName>
    <definedName name="nomgru" localSheetId="14">#REF!</definedName>
    <definedName name="nomgru" localSheetId="15">#REF!</definedName>
    <definedName name="nomgru" localSheetId="16">#REF!</definedName>
    <definedName name="nomgru" localSheetId="17">#REF!</definedName>
    <definedName name="nomgru" localSheetId="18">#REF!</definedName>
    <definedName name="nomgru" localSheetId="19">#REF!</definedName>
    <definedName name="nomgru" localSheetId="20">#REF!</definedName>
    <definedName name="nomgru" localSheetId="21">#REF!</definedName>
    <definedName name="nomgru" localSheetId="22">#REF!</definedName>
    <definedName name="nomgru" localSheetId="23">#REF!</definedName>
    <definedName name="nomgru">#REF!</definedName>
    <definedName name="nomopgw" localSheetId="8">#REF!</definedName>
    <definedName name="nomopgw" localSheetId="9">#REF!</definedName>
    <definedName name="nomopgw" localSheetId="10">#REF!</definedName>
    <definedName name="nomopgw" localSheetId="11">#REF!</definedName>
    <definedName name="nomopgw" localSheetId="12">#REF!</definedName>
    <definedName name="nomopgw" localSheetId="13">#REF!</definedName>
    <definedName name="nomopgw" localSheetId="14">#REF!</definedName>
    <definedName name="nomopgw" localSheetId="15">#REF!</definedName>
    <definedName name="nomopgw" localSheetId="16">#REF!</definedName>
    <definedName name="nomopgw" localSheetId="17">#REF!</definedName>
    <definedName name="nomopgw" localSheetId="18">#REF!</definedName>
    <definedName name="nomopgw" localSheetId="19">#REF!</definedName>
    <definedName name="nomopgw" localSheetId="20">#REF!</definedName>
    <definedName name="nomopgw" localSheetId="21">#REF!</definedName>
    <definedName name="nomopgw" localSheetId="22">#REF!</definedName>
    <definedName name="nomopgw" localSheetId="23">#REF!</definedName>
    <definedName name="nomopgw">#REF!</definedName>
    <definedName name="NOMPROY" localSheetId="8">#REF!</definedName>
    <definedName name="NOMPROY" localSheetId="9">#REF!</definedName>
    <definedName name="NOMPROY" localSheetId="10">#REF!</definedName>
    <definedName name="NOMPROY" localSheetId="11">#REF!</definedName>
    <definedName name="NOMPROY" localSheetId="12">#REF!</definedName>
    <definedName name="NOMPROY" localSheetId="13">#REF!</definedName>
    <definedName name="NOMPROY" localSheetId="14">#REF!</definedName>
    <definedName name="NOMPROY" localSheetId="15">#REF!</definedName>
    <definedName name="NOMPROY" localSheetId="16">#REF!</definedName>
    <definedName name="NOMPROY" localSheetId="17">#REF!</definedName>
    <definedName name="NOMPROY" localSheetId="18">#REF!</definedName>
    <definedName name="NOMPROY" localSheetId="19">#REF!</definedName>
    <definedName name="NOMPROY" localSheetId="20">#REF!</definedName>
    <definedName name="NOMPROY" localSheetId="21">#REF!</definedName>
    <definedName name="NOMPROY" localSheetId="22">#REF!</definedName>
    <definedName name="NOMPROY" localSheetId="23">#REF!</definedName>
    <definedName name="NOMPROY">#REF!</definedName>
    <definedName name="nomred" localSheetId="8">#REF!</definedName>
    <definedName name="nomred" localSheetId="9">#REF!</definedName>
    <definedName name="nomred" localSheetId="10">#REF!</definedName>
    <definedName name="nomred" localSheetId="11">#REF!</definedName>
    <definedName name="nomred" localSheetId="12">#REF!</definedName>
    <definedName name="nomred" localSheetId="13">#REF!</definedName>
    <definedName name="nomred" localSheetId="14">#REF!</definedName>
    <definedName name="nomred" localSheetId="15">#REF!</definedName>
    <definedName name="nomred" localSheetId="16">#REF!</definedName>
    <definedName name="nomred" localSheetId="17">#REF!</definedName>
    <definedName name="nomred" localSheetId="18">#REF!</definedName>
    <definedName name="nomred" localSheetId="19">#REF!</definedName>
    <definedName name="nomred" localSheetId="20">#REF!</definedName>
    <definedName name="nomred" localSheetId="21">#REF!</definedName>
    <definedName name="nomred" localSheetId="22">#REF!</definedName>
    <definedName name="nomred" localSheetId="23">#REF!</definedName>
    <definedName name="nomred">#REF!</definedName>
    <definedName name="NOOOOOOOOOOOOOOOOOOOOOOOOOOOOOOJOOOOOOOOOOOOOOOOOOOOOOOOOOOOOOOOOODAAAAAAAAAAAAAAAAAAAAAAAAAAAAAAAAAAAAAAAAAAAAAAAAAAAAAAAAAAAAAAA">'[9]1'!#REF!</definedName>
    <definedName name="NOV">#REF!</definedName>
    <definedName name="nr" localSheetId="8">#REF!</definedName>
    <definedName name="nr" localSheetId="9">#REF!</definedName>
    <definedName name="nr" localSheetId="10">#REF!</definedName>
    <definedName name="nr" localSheetId="11">#REF!</definedName>
    <definedName name="nr" localSheetId="12">#REF!</definedName>
    <definedName name="nr" localSheetId="13">#REF!</definedName>
    <definedName name="nr" localSheetId="14">#REF!</definedName>
    <definedName name="nr" localSheetId="15">#REF!</definedName>
    <definedName name="nr" localSheetId="16">#REF!</definedName>
    <definedName name="nr" localSheetId="17">#REF!</definedName>
    <definedName name="nr" localSheetId="18">#REF!</definedName>
    <definedName name="nr" localSheetId="19">#REF!</definedName>
    <definedName name="nr" localSheetId="20">#REF!</definedName>
    <definedName name="nr" localSheetId="21">#REF!</definedName>
    <definedName name="nr" localSheetId="22">#REF!</definedName>
    <definedName name="nr" localSheetId="23">#REF!</definedName>
    <definedName name="nr">#REF!</definedName>
    <definedName name="nsdf">[17]Validaciones!#REF!</definedName>
    <definedName name="nt" localSheetId="8">#REF!</definedName>
    <definedName name="nt" localSheetId="9">#REF!</definedName>
    <definedName name="nt" localSheetId="10">#REF!</definedName>
    <definedName name="nt" localSheetId="11">#REF!</definedName>
    <definedName name="nt" localSheetId="12">#REF!</definedName>
    <definedName name="nt" localSheetId="13">#REF!</definedName>
    <definedName name="nt" localSheetId="14">#REF!</definedName>
    <definedName name="nt" localSheetId="15">#REF!</definedName>
    <definedName name="nt" localSheetId="16">#REF!</definedName>
    <definedName name="nt" localSheetId="17">#REF!</definedName>
    <definedName name="nt" localSheetId="18">#REF!</definedName>
    <definedName name="nt" localSheetId="19">#REF!</definedName>
    <definedName name="nt" localSheetId="20">#REF!</definedName>
    <definedName name="nt" localSheetId="21">#REF!</definedName>
    <definedName name="nt" localSheetId="22">#REF!</definedName>
    <definedName name="nt" localSheetId="23">#REF!</definedName>
    <definedName name="nt">#REF!</definedName>
    <definedName name="ntyjf">[17]Validaciones!#REF!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#REF!</definedName>
    <definedName name="Num_Pmt_Per_Year" localSheetId="8">#REF!</definedName>
    <definedName name="Num_Pmt_Per_Year" localSheetId="9">#REF!</definedName>
    <definedName name="Num_Pmt_Per_Year" localSheetId="10">#REF!</definedName>
    <definedName name="Num_Pmt_Per_Year" localSheetId="11">#REF!</definedName>
    <definedName name="Num_Pmt_Per_Year" localSheetId="12">#REF!</definedName>
    <definedName name="Num_Pmt_Per_Year" localSheetId="13">#REF!</definedName>
    <definedName name="Num_Pmt_Per_Year" localSheetId="14">#REF!</definedName>
    <definedName name="Num_Pmt_Per_Year" localSheetId="15">#REF!</definedName>
    <definedName name="Num_Pmt_Per_Year" localSheetId="16">#REF!</definedName>
    <definedName name="Num_Pmt_Per_Year" localSheetId="17">#REF!</definedName>
    <definedName name="Num_Pmt_Per_Year" localSheetId="18">#REF!</definedName>
    <definedName name="Num_Pmt_Per_Year" localSheetId="19">#REF!</definedName>
    <definedName name="Num_Pmt_Per_Year" localSheetId="20">#REF!</definedName>
    <definedName name="Num_Pmt_Per_Year" localSheetId="21">#REF!</definedName>
    <definedName name="Num_Pmt_Per_Year" localSheetId="22">#REF!</definedName>
    <definedName name="Num_Pmt_Per_Year" localSheetId="23">#REF!</definedName>
    <definedName name="Num_Pmt_Per_Year">#REF!</definedName>
    <definedName name="Number_of_Payments" localSheetId="8">MATCH(0.01,'APU 001'!End_Bal,-1)+1</definedName>
    <definedName name="Number_of_Payments" localSheetId="9">MATCH(0.01,'APU 002'!End_Bal,-1)+1</definedName>
    <definedName name="Number_of_Payments" localSheetId="10">MATCH(0.01,'APU 003'!End_Bal,-1)+1</definedName>
    <definedName name="Number_of_Payments" localSheetId="11">MATCH(0.01,'APU 004'!End_Bal,-1)+1</definedName>
    <definedName name="Number_of_Payments" localSheetId="12">MATCH(0.01,'APU 005'!End_Bal,-1)+1</definedName>
    <definedName name="Number_of_Payments" localSheetId="13">MATCH(0.01,'APU 006'!End_Bal,-1)+1</definedName>
    <definedName name="Number_of_Payments" localSheetId="14">MATCH(0.01,'APU 007'!End_Bal,-1)+1</definedName>
    <definedName name="Number_of_Payments" localSheetId="15">MATCH(0.01,'APU 008'!End_Bal,-1)+1</definedName>
    <definedName name="Number_of_Payments" localSheetId="16">MATCH(0.01,'APU 009'!End_Bal,-1)+1</definedName>
    <definedName name="Number_of_Payments" localSheetId="17">MATCH(0.01,'APU 010'!End_Bal,-1)+1</definedName>
    <definedName name="Number_of_Payments" localSheetId="18">MATCH(0.01,'APU 011'!End_Bal,-1)+1</definedName>
    <definedName name="Number_of_Payments" localSheetId="19">MATCH(0.01,'APU 012'!End_Bal,-1)+1</definedName>
    <definedName name="Number_of_Payments" localSheetId="20">MATCH(0.01,'APU 014'!End_Bal,-1)+1</definedName>
    <definedName name="Number_of_Payments" localSheetId="21">MATCH(0.01,'APU 015'!End_Bal,-1)+1</definedName>
    <definedName name="Number_of_Payments" localSheetId="22">MATCH(0.01,'APU 016'!End_Bal,-1)+1</definedName>
    <definedName name="Number_of_Payments" localSheetId="23">MATCH(0.01,'APU 017'!End_Bal,-1)+1</definedName>
    <definedName name="Number_of_Payments">MATCH(0.01,End_Bal,-1)+1</definedName>
    <definedName name="NUMRAMPAS">#REF!</definedName>
    <definedName name="NUNI">#REF!</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hidden="1">{"via1",#N/A,TRUE,"general";"via2",#N/A,TRUE,"general";"via3",#N/A,TRUE,"general"}</definedName>
    <definedName name="nyny">[17]Validaciones!#REF!</definedName>
    <definedName name="nytur">[17]Validaciones!#REF!</definedName>
    <definedName name="ñl" localSheetId="8">#REF!</definedName>
    <definedName name="ñl" localSheetId="9">#REF!</definedName>
    <definedName name="ñl" localSheetId="10">#REF!</definedName>
    <definedName name="ñl" localSheetId="11">#REF!</definedName>
    <definedName name="ñl" localSheetId="12">#REF!</definedName>
    <definedName name="ñl" localSheetId="13">#REF!</definedName>
    <definedName name="ñl" localSheetId="14">#REF!</definedName>
    <definedName name="ñl" localSheetId="15">#REF!</definedName>
    <definedName name="ñl" localSheetId="16">#REF!</definedName>
    <definedName name="ñl" localSheetId="17">#REF!</definedName>
    <definedName name="ñl" localSheetId="18">#REF!</definedName>
    <definedName name="ñl" localSheetId="19">#REF!</definedName>
    <definedName name="ñl" localSheetId="20">#REF!</definedName>
    <definedName name="ñl" localSheetId="21">#REF!</definedName>
    <definedName name="ñl" localSheetId="22">#REF!</definedName>
    <definedName name="ñl" localSheetId="23">#REF!</definedName>
    <definedName name="ñl">#REF!</definedName>
    <definedName name="ññ" localSheetId="8">#REF!</definedName>
    <definedName name="ññ" localSheetId="9">#REF!</definedName>
    <definedName name="ññ" localSheetId="10">#REF!</definedName>
    <definedName name="ññ" localSheetId="11">#REF!</definedName>
    <definedName name="ññ" localSheetId="12">#REF!</definedName>
    <definedName name="ññ" localSheetId="13">#REF!</definedName>
    <definedName name="ññ" localSheetId="14">#REF!</definedName>
    <definedName name="ññ" localSheetId="15">#REF!</definedName>
    <definedName name="ññ" localSheetId="16">#REF!</definedName>
    <definedName name="ññ" localSheetId="17">#REF!</definedName>
    <definedName name="ññ" localSheetId="18">#REF!</definedName>
    <definedName name="ññ" localSheetId="19">#REF!</definedName>
    <definedName name="ññ" localSheetId="20">#REF!</definedName>
    <definedName name="ññ" localSheetId="21">#REF!</definedName>
    <definedName name="ññ" localSheetId="22">#REF!</definedName>
    <definedName name="ññ" localSheetId="23">#REF!</definedName>
    <definedName name="ññ">#REF!</definedName>
    <definedName name="ñok" localSheetId="8">#REF!</definedName>
    <definedName name="ñok" localSheetId="9">#REF!</definedName>
    <definedName name="ñok" localSheetId="10">#REF!</definedName>
    <definedName name="ñok" localSheetId="11">#REF!</definedName>
    <definedName name="ñok" localSheetId="12">#REF!</definedName>
    <definedName name="ñok" localSheetId="13">#REF!</definedName>
    <definedName name="ñok" localSheetId="14">#REF!</definedName>
    <definedName name="ñok" localSheetId="15">#REF!</definedName>
    <definedName name="ñok" localSheetId="16">#REF!</definedName>
    <definedName name="ñok" localSheetId="17">#REF!</definedName>
    <definedName name="ñok" localSheetId="18">#REF!</definedName>
    <definedName name="ñok" localSheetId="19">#REF!</definedName>
    <definedName name="ñok" localSheetId="20">#REF!</definedName>
    <definedName name="ñok" localSheetId="21">#REF!</definedName>
    <definedName name="ñok" localSheetId="22">#REF!</definedName>
    <definedName name="ñok" localSheetId="23">#REF!</definedName>
    <definedName name="ñok">#REF!</definedName>
    <definedName name="ñp" localSheetId="8">#REF!</definedName>
    <definedName name="ñp" localSheetId="9">#REF!</definedName>
    <definedName name="ñp" localSheetId="10">#REF!</definedName>
    <definedName name="ñp" localSheetId="11">#REF!</definedName>
    <definedName name="ñp" localSheetId="12">#REF!</definedName>
    <definedName name="ñp" localSheetId="13">#REF!</definedName>
    <definedName name="ñp" localSheetId="14">#REF!</definedName>
    <definedName name="ñp" localSheetId="15">#REF!</definedName>
    <definedName name="ñp" localSheetId="16">#REF!</definedName>
    <definedName name="ñp" localSheetId="17">#REF!</definedName>
    <definedName name="ñp" localSheetId="18">#REF!</definedName>
    <definedName name="ñp" localSheetId="19">#REF!</definedName>
    <definedName name="ñp" localSheetId="20">#REF!</definedName>
    <definedName name="ñp" localSheetId="21">#REF!</definedName>
    <definedName name="ñp" localSheetId="22">#REF!</definedName>
    <definedName name="ñp" localSheetId="23">#REF!</definedName>
    <definedName name="ñp">#REF!</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hidden="1">{"via1",#N/A,TRUE,"general";"via2",#N/A,TRUE,"general";"via3",#N/A,TRUE,"general"}</definedName>
    <definedName name="ñpo" localSheetId="8">#REF!</definedName>
    <definedName name="ñpo" localSheetId="9">#REF!</definedName>
    <definedName name="ñpo" localSheetId="10">#REF!</definedName>
    <definedName name="ñpo" localSheetId="11">#REF!</definedName>
    <definedName name="ñpo" localSheetId="12">#REF!</definedName>
    <definedName name="ñpo" localSheetId="13">#REF!</definedName>
    <definedName name="ñpo" localSheetId="14">#REF!</definedName>
    <definedName name="ñpo" localSheetId="15">#REF!</definedName>
    <definedName name="ñpo" localSheetId="16">#REF!</definedName>
    <definedName name="ñpo" localSheetId="17">#REF!</definedName>
    <definedName name="ñpo" localSheetId="18">#REF!</definedName>
    <definedName name="ñpo" localSheetId="19">#REF!</definedName>
    <definedName name="ñpo" localSheetId="20">#REF!</definedName>
    <definedName name="ñpo" localSheetId="21">#REF!</definedName>
    <definedName name="ñpo" localSheetId="22">#REF!</definedName>
    <definedName name="ñpo" localSheetId="23">#REF!</definedName>
    <definedName name="ñpo">#REF!</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hidden="1">{"via1",#N/A,TRUE,"general";"via2",#N/A,TRUE,"general";"via3",#N/A,TRUE,"general"}</definedName>
    <definedName name="OBJETO" localSheetId="8">#REF!</definedName>
    <definedName name="OBJETO" localSheetId="9">#REF!</definedName>
    <definedName name="OBJETO" localSheetId="10">#REF!</definedName>
    <definedName name="OBJETO" localSheetId="11">#REF!</definedName>
    <definedName name="OBJETO" localSheetId="12">#REF!</definedName>
    <definedName name="OBJETO" localSheetId="13">#REF!</definedName>
    <definedName name="OBJETO" localSheetId="14">#REF!</definedName>
    <definedName name="OBJETO" localSheetId="15">#REF!</definedName>
    <definedName name="OBJETO" localSheetId="16">#REF!</definedName>
    <definedName name="OBJETO" localSheetId="17">#REF!</definedName>
    <definedName name="OBJETO" localSheetId="18">#REF!</definedName>
    <definedName name="OBJETO" localSheetId="19">#REF!</definedName>
    <definedName name="OBJETO" localSheetId="20">#REF!</definedName>
    <definedName name="OBJETO" localSheetId="21">#REF!</definedName>
    <definedName name="OBJETO" localSheetId="22">#REF!</definedName>
    <definedName name="OBJETO" localSheetId="23">#REF!</definedName>
    <definedName name="OBJETO">#REF!</definedName>
    <definedName name="Obra">[45]Datos!$B$1</definedName>
    <definedName name="OC" localSheetId="8">#REF!</definedName>
    <definedName name="OC" localSheetId="9">#REF!</definedName>
    <definedName name="OC" localSheetId="10">#REF!</definedName>
    <definedName name="OC" localSheetId="11">#REF!</definedName>
    <definedName name="OC" localSheetId="12">#REF!</definedName>
    <definedName name="OC" localSheetId="13">#REF!</definedName>
    <definedName name="OC" localSheetId="14">#REF!</definedName>
    <definedName name="OC" localSheetId="15">#REF!</definedName>
    <definedName name="OC" localSheetId="16">#REF!</definedName>
    <definedName name="OC" localSheetId="17">#REF!</definedName>
    <definedName name="OC" localSheetId="18">#REF!</definedName>
    <definedName name="OC" localSheetId="19">#REF!</definedName>
    <definedName name="OC" localSheetId="20">#REF!</definedName>
    <definedName name="OC" localSheetId="21">#REF!</definedName>
    <definedName name="OC" localSheetId="22">#REF!</definedName>
    <definedName name="OC" localSheetId="23">#REF!</definedName>
    <definedName name="OC">#REF!</definedName>
    <definedName name="ocriv" localSheetId="8">[13]!absc</definedName>
    <definedName name="ocriv" localSheetId="10">[13]!absc</definedName>
    <definedName name="ocriv" localSheetId="11">[13]!absc</definedName>
    <definedName name="ocriv" localSheetId="12">[13]!absc</definedName>
    <definedName name="ocriv" localSheetId="13">[13]!absc</definedName>
    <definedName name="ocriv" localSheetId="14">[13]!absc</definedName>
    <definedName name="ocriv" localSheetId="15">[13]!absc</definedName>
    <definedName name="ocriv" localSheetId="16">[13]!absc</definedName>
    <definedName name="ocriv" localSheetId="17">[13]!absc</definedName>
    <definedName name="ocriv" localSheetId="18">[13]!absc</definedName>
    <definedName name="ocriv" localSheetId="19">[13]!absc</definedName>
    <definedName name="ocriv" localSheetId="20">[13]!absc</definedName>
    <definedName name="ocriv" localSheetId="21">[13]!absc</definedName>
    <definedName name="ocriv" localSheetId="22">[13]!absc</definedName>
    <definedName name="ocriv" localSheetId="23">[13]!absc</definedName>
    <definedName name="ocriv" localSheetId="7">[13]!absc</definedName>
    <definedName name="ocriv" localSheetId="4">[13]!absc</definedName>
    <definedName name="ocriv" localSheetId="6">[13]!absc</definedName>
    <definedName name="ocriv">[13]!absc</definedName>
    <definedName name="OCT">#REF!</definedName>
    <definedName name="odkldsdf">[17]Validaciones!#REF!</definedName>
    <definedName name="OEDCOJV" localSheetId="8">[14]!absc</definedName>
    <definedName name="OEDCOJV" localSheetId="10">[14]!absc</definedName>
    <definedName name="OEDCOJV" localSheetId="11">[14]!absc</definedName>
    <definedName name="OEDCOJV" localSheetId="12">[14]!absc</definedName>
    <definedName name="OEDCOJV" localSheetId="13">[14]!absc</definedName>
    <definedName name="OEDCOJV" localSheetId="14">[14]!absc</definedName>
    <definedName name="OEDCOJV" localSheetId="15">[14]!absc</definedName>
    <definedName name="OEDCOJV" localSheetId="16">[14]!absc</definedName>
    <definedName name="OEDCOJV" localSheetId="17">[14]!absc</definedName>
    <definedName name="OEDCOJV" localSheetId="18">[14]!absc</definedName>
    <definedName name="OEDCOJV" localSheetId="19">[14]!absc</definedName>
    <definedName name="OEDCOJV" localSheetId="20">[14]!absc</definedName>
    <definedName name="OEDCOJV" localSheetId="21">[14]!absc</definedName>
    <definedName name="OEDCOJV" localSheetId="22">[14]!absc</definedName>
    <definedName name="OEDCOJV" localSheetId="23">[14]!absc</definedName>
    <definedName name="OEDCOJV" localSheetId="7">[14]!absc</definedName>
    <definedName name="OEDCOJV" localSheetId="4">[14]!absc</definedName>
    <definedName name="OEDCOJV" localSheetId="6">[14]!absc</definedName>
    <definedName name="OEDCOJV">[14]!absc</definedName>
    <definedName name="OEFCJIZHDC" localSheetId="8">[14]!absc</definedName>
    <definedName name="OEFCJIZHDC" localSheetId="10">[14]!absc</definedName>
    <definedName name="OEFCJIZHDC" localSheetId="11">[14]!absc</definedName>
    <definedName name="OEFCJIZHDC" localSheetId="12">[14]!absc</definedName>
    <definedName name="OEFCJIZHDC" localSheetId="13">[14]!absc</definedName>
    <definedName name="OEFCJIZHDC" localSheetId="14">[14]!absc</definedName>
    <definedName name="OEFCJIZHDC" localSheetId="15">[14]!absc</definedName>
    <definedName name="OEFCJIZHDC" localSheetId="16">[14]!absc</definedName>
    <definedName name="OEFCJIZHDC" localSheetId="17">[14]!absc</definedName>
    <definedName name="OEFCJIZHDC" localSheetId="18">[14]!absc</definedName>
    <definedName name="OEFCJIZHDC" localSheetId="19">[14]!absc</definedName>
    <definedName name="OEFCJIZHDC" localSheetId="20">[14]!absc</definedName>
    <definedName name="OEFCJIZHDC" localSheetId="21">[14]!absc</definedName>
    <definedName name="OEFCJIZHDC" localSheetId="22">[14]!absc</definedName>
    <definedName name="OEFCJIZHDC" localSheetId="23">[14]!absc</definedName>
    <definedName name="OEFCJIZHDC" localSheetId="7">[14]!absc</definedName>
    <definedName name="OEFCJIZHDC" localSheetId="4">[14]!absc</definedName>
    <definedName name="OEFCJIZHDC" localSheetId="6">[14]!absc</definedName>
    <definedName name="OEFCJIZHDC">[14]!absc</definedName>
    <definedName name="oevhirth" localSheetId="8">[24]!absc</definedName>
    <definedName name="oevhirth" localSheetId="10">[24]!absc</definedName>
    <definedName name="oevhirth" localSheetId="11">[24]!absc</definedName>
    <definedName name="oevhirth" localSheetId="12">[24]!absc</definedName>
    <definedName name="oevhirth" localSheetId="13">[24]!absc</definedName>
    <definedName name="oevhirth" localSheetId="14">[24]!absc</definedName>
    <definedName name="oevhirth" localSheetId="15">[24]!absc</definedName>
    <definedName name="oevhirth" localSheetId="16">[24]!absc</definedName>
    <definedName name="oevhirth" localSheetId="17">[24]!absc</definedName>
    <definedName name="oevhirth" localSheetId="18">[24]!absc</definedName>
    <definedName name="oevhirth" localSheetId="19">[24]!absc</definedName>
    <definedName name="oevhirth" localSheetId="20">[24]!absc</definedName>
    <definedName name="oevhirth" localSheetId="21">[24]!absc</definedName>
    <definedName name="oevhirth" localSheetId="22">[24]!absc</definedName>
    <definedName name="oevhirth" localSheetId="23">[24]!absc</definedName>
    <definedName name="oevhirth" localSheetId="7">[24]!absc</definedName>
    <definedName name="oevhirth" localSheetId="4">[24]!absc</definedName>
    <definedName name="oevhirth" localSheetId="6">[24]!absc</definedName>
    <definedName name="oevhirth">[24]!absc</definedName>
    <definedName name="of">36450</definedName>
    <definedName name="OFERTA_ECONOMICA">[74]LICITACIÓN!#REF!</definedName>
    <definedName name="Oficina">#REF!</definedName>
    <definedName name="oipuio">[17]Validaciones!#REF!</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hidden="1">{"TAB1",#N/A,TRUE,"GENERAL";"TAB2",#N/A,TRUE,"GENERAL";"TAB3",#N/A,TRUE,"GENERAL";"TAB4",#N/A,TRUE,"GENERAL";"TAB5",#N/A,TRUE,"GENERAL"}</definedName>
    <definedName name="OITGOBJVKLDF" localSheetId="8">[7]!absc</definedName>
    <definedName name="OITGOBJVKLDF" localSheetId="10">[7]!absc</definedName>
    <definedName name="OITGOBJVKLDF" localSheetId="11">[7]!absc</definedName>
    <definedName name="OITGOBJVKLDF" localSheetId="12">[7]!absc</definedName>
    <definedName name="OITGOBJVKLDF" localSheetId="13">[7]!absc</definedName>
    <definedName name="OITGOBJVKLDF" localSheetId="14">[7]!absc</definedName>
    <definedName name="OITGOBJVKLDF" localSheetId="15">[7]!absc</definedName>
    <definedName name="OITGOBJVKLDF" localSheetId="16">[7]!absc</definedName>
    <definedName name="OITGOBJVKLDF" localSheetId="17">[7]!absc</definedName>
    <definedName name="OITGOBJVKLDF" localSheetId="18">[7]!absc</definedName>
    <definedName name="OITGOBJVKLDF" localSheetId="19">[7]!absc</definedName>
    <definedName name="OITGOBJVKLDF" localSheetId="20">[7]!absc</definedName>
    <definedName name="OITGOBJVKLDF" localSheetId="21">[7]!absc</definedName>
    <definedName name="OITGOBJVKLDF" localSheetId="22">[7]!absc</definedName>
    <definedName name="OITGOBJVKLDF" localSheetId="23">[7]!absc</definedName>
    <definedName name="OITGOBJVKLDF" localSheetId="7">[7]!absc</definedName>
    <definedName name="OITGOBJVKLDF" localSheetId="4">[7]!absc</definedName>
    <definedName name="OITGOBJVKLDF" localSheetId="6">[7]!absc</definedName>
    <definedName name="OITGOBJVKLDF">[7]!absc</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hidden="1">{"via1",#N/A,TRUE,"general";"via2",#N/A,TRUE,"general";"via3",#N/A,TRUE,"general"}</definedName>
    <definedName name="OLELE156" localSheetId="8">[26]!absc</definedName>
    <definedName name="OLELE156" localSheetId="10">[26]!absc</definedName>
    <definedName name="OLELE156" localSheetId="11">[26]!absc</definedName>
    <definedName name="OLELE156" localSheetId="12">[26]!absc</definedName>
    <definedName name="OLELE156" localSheetId="13">[26]!absc</definedName>
    <definedName name="OLELE156" localSheetId="14">[26]!absc</definedName>
    <definedName name="OLELE156" localSheetId="15">[26]!absc</definedName>
    <definedName name="OLELE156" localSheetId="16">[26]!absc</definedName>
    <definedName name="OLELE156" localSheetId="17">[26]!absc</definedName>
    <definedName name="OLELE156" localSheetId="18">[26]!absc</definedName>
    <definedName name="OLELE156" localSheetId="19">[26]!absc</definedName>
    <definedName name="OLELE156" localSheetId="20">[26]!absc</definedName>
    <definedName name="OLELE156" localSheetId="21">[26]!absc</definedName>
    <definedName name="OLELE156" localSheetId="22">[26]!absc</definedName>
    <definedName name="OLELE156" localSheetId="23">[26]!absc</definedName>
    <definedName name="OLELE156" localSheetId="7">[26]!absc</definedName>
    <definedName name="OLELE156" localSheetId="4">[26]!absc</definedName>
    <definedName name="OLELE156" localSheetId="6">[26]!absc</definedName>
    <definedName name="OLELE156">[26]!absc</definedName>
    <definedName name="OLNJHK" localSheetId="8">[7]!absc</definedName>
    <definedName name="OLNJHK" localSheetId="10">[7]!absc</definedName>
    <definedName name="OLNJHK" localSheetId="11">[7]!absc</definedName>
    <definedName name="OLNJHK" localSheetId="12">[7]!absc</definedName>
    <definedName name="OLNJHK" localSheetId="13">[7]!absc</definedName>
    <definedName name="OLNJHK" localSheetId="14">[7]!absc</definedName>
    <definedName name="OLNJHK" localSheetId="15">[7]!absc</definedName>
    <definedName name="OLNJHK" localSheetId="16">[7]!absc</definedName>
    <definedName name="OLNJHK" localSheetId="17">[7]!absc</definedName>
    <definedName name="OLNJHK" localSheetId="18">[7]!absc</definedName>
    <definedName name="OLNJHK" localSheetId="19">[7]!absc</definedName>
    <definedName name="OLNJHK" localSheetId="20">[7]!absc</definedName>
    <definedName name="OLNJHK" localSheetId="21">[7]!absc</definedName>
    <definedName name="OLNJHK" localSheetId="22">[7]!absc</definedName>
    <definedName name="OLNJHK" localSheetId="23">[7]!absc</definedName>
    <definedName name="OLNJHK" localSheetId="7">[7]!absc</definedName>
    <definedName name="OLNJHK" localSheetId="4">[7]!absc</definedName>
    <definedName name="OLNJHK" localSheetId="6">[7]!absc</definedName>
    <definedName name="OLNJHK">[7]!absc</definedName>
    <definedName name="OLPRD" localSheetId="8">[12]!absc</definedName>
    <definedName name="OLPRD" localSheetId="10">[12]!absc</definedName>
    <definedName name="OLPRD" localSheetId="11">[12]!absc</definedName>
    <definedName name="OLPRD" localSheetId="12">[12]!absc</definedName>
    <definedName name="OLPRD" localSheetId="13">[12]!absc</definedName>
    <definedName name="OLPRD" localSheetId="14">[12]!absc</definedName>
    <definedName name="OLPRD" localSheetId="15">[12]!absc</definedName>
    <definedName name="OLPRD" localSheetId="16">[12]!absc</definedName>
    <definedName name="OLPRD" localSheetId="17">[12]!absc</definedName>
    <definedName name="OLPRD" localSheetId="18">[12]!absc</definedName>
    <definedName name="OLPRD" localSheetId="19">[12]!absc</definedName>
    <definedName name="OLPRD" localSheetId="20">[12]!absc</definedName>
    <definedName name="OLPRD" localSheetId="21">[12]!absc</definedName>
    <definedName name="OLPRD" localSheetId="22">[12]!absc</definedName>
    <definedName name="OLPRD" localSheetId="23">[12]!absc</definedName>
    <definedName name="OLPRD" localSheetId="7">[12]!absc</definedName>
    <definedName name="OLPRD" localSheetId="4">[12]!absc</definedName>
    <definedName name="OLPRD" localSheetId="6">[12]!absc</definedName>
    <definedName name="OLPRD">[12]!absc</definedName>
    <definedName name="OMEAIRG" localSheetId="8">[27]!absc</definedName>
    <definedName name="OMEAIRG" localSheetId="10">[27]!absc</definedName>
    <definedName name="OMEAIRG" localSheetId="11">[27]!absc</definedName>
    <definedName name="OMEAIRG" localSheetId="12">[27]!absc</definedName>
    <definedName name="OMEAIRG" localSheetId="13">[27]!absc</definedName>
    <definedName name="OMEAIRG" localSheetId="14">[27]!absc</definedName>
    <definedName name="OMEAIRG" localSheetId="15">[27]!absc</definedName>
    <definedName name="OMEAIRG" localSheetId="16">[27]!absc</definedName>
    <definedName name="OMEAIRG" localSheetId="17">[27]!absc</definedName>
    <definedName name="OMEAIRG" localSheetId="18">[27]!absc</definedName>
    <definedName name="OMEAIRG" localSheetId="19">[27]!absc</definedName>
    <definedName name="OMEAIRG" localSheetId="20">[27]!absc</definedName>
    <definedName name="OMEAIRG" localSheetId="21">[27]!absc</definedName>
    <definedName name="OMEAIRG" localSheetId="22">[27]!absc</definedName>
    <definedName name="OMEAIRG" localSheetId="23">[27]!absc</definedName>
    <definedName name="OMEAIRG" localSheetId="7">[27]!absc</definedName>
    <definedName name="OMEAIRG" localSheetId="4">[27]!absc</definedName>
    <definedName name="OMEAIRG" localSheetId="6">[27]!absc</definedName>
    <definedName name="OMEAIRG">[27]!absc</definedName>
    <definedName name="OMNU" localSheetId="8">[13]!absc</definedName>
    <definedName name="OMNU" localSheetId="10">[13]!absc</definedName>
    <definedName name="OMNU" localSheetId="11">[13]!absc</definedName>
    <definedName name="OMNU" localSheetId="12">[13]!absc</definedName>
    <definedName name="OMNU" localSheetId="13">[13]!absc</definedName>
    <definedName name="OMNU" localSheetId="14">[13]!absc</definedName>
    <definedName name="OMNU" localSheetId="15">[13]!absc</definedName>
    <definedName name="OMNU" localSheetId="16">[13]!absc</definedName>
    <definedName name="OMNU" localSheetId="17">[13]!absc</definedName>
    <definedName name="OMNU" localSheetId="18">[13]!absc</definedName>
    <definedName name="OMNU" localSheetId="19">[13]!absc</definedName>
    <definedName name="OMNU" localSheetId="20">[13]!absc</definedName>
    <definedName name="OMNU" localSheetId="21">[13]!absc</definedName>
    <definedName name="OMNU" localSheetId="22">[13]!absc</definedName>
    <definedName name="OMNU" localSheetId="23">[13]!absc</definedName>
    <definedName name="OMNU" localSheetId="7">[13]!absc</definedName>
    <definedName name="OMNU" localSheetId="4">[13]!absc</definedName>
    <definedName name="OMNU" localSheetId="6">[13]!absc</definedName>
    <definedName name="OMNU">[13]!absc</definedName>
    <definedName name="oo" localSheetId="8">#REF!</definedName>
    <definedName name="oo" localSheetId="9">#REF!</definedName>
    <definedName name="oo" localSheetId="10">#REF!</definedName>
    <definedName name="oo" localSheetId="11">#REF!</definedName>
    <definedName name="oo" localSheetId="12">#REF!</definedName>
    <definedName name="oo" localSheetId="13">#REF!</definedName>
    <definedName name="oo" localSheetId="14">#REF!</definedName>
    <definedName name="oo" localSheetId="15">#REF!</definedName>
    <definedName name="oo" localSheetId="16">#REF!</definedName>
    <definedName name="oo" localSheetId="17">#REF!</definedName>
    <definedName name="oo" localSheetId="18">#REF!</definedName>
    <definedName name="oo" localSheetId="19">#REF!</definedName>
    <definedName name="oo" localSheetId="20">#REF!</definedName>
    <definedName name="oo" localSheetId="21">#REF!</definedName>
    <definedName name="oo" localSheetId="22">#REF!</definedName>
    <definedName name="oo" localSheetId="23">#REF!</definedName>
    <definedName name="oo">#REF!</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hidden="1">{"TAB1",#N/A,TRUE,"GENERAL";"TAB2",#N/A,TRUE,"GENERAL";"TAB3",#N/A,TRUE,"GENERAL";"TAB4",#N/A,TRUE,"GENERAL";"TAB5",#N/A,TRUE,"GENERAL"}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hidden="1">{"via1",#N/A,TRUE,"general";"via2",#N/A,TRUE,"general";"via3",#N/A,TRUE,"general"}</definedName>
    <definedName name="opciones1">[75]Hoja2!$I$8:$I$9</definedName>
    <definedName name="opiwe">[17]Validaciones!#REF!</definedName>
    <definedName name="ORGOJRBT" hidden="1">#REF!</definedName>
    <definedName name="ORHFIR5648" localSheetId="8">[14]!absc</definedName>
    <definedName name="ORHFIR5648" localSheetId="10">[14]!absc</definedName>
    <definedName name="ORHFIR5648" localSheetId="11">[14]!absc</definedName>
    <definedName name="ORHFIR5648" localSheetId="12">[14]!absc</definedName>
    <definedName name="ORHFIR5648" localSheetId="13">[14]!absc</definedName>
    <definedName name="ORHFIR5648" localSheetId="14">[14]!absc</definedName>
    <definedName name="ORHFIR5648" localSheetId="15">[14]!absc</definedName>
    <definedName name="ORHFIR5648" localSheetId="16">[14]!absc</definedName>
    <definedName name="ORHFIR5648" localSheetId="17">[14]!absc</definedName>
    <definedName name="ORHFIR5648" localSheetId="18">[14]!absc</definedName>
    <definedName name="ORHFIR5648" localSheetId="19">[14]!absc</definedName>
    <definedName name="ORHFIR5648" localSheetId="20">[14]!absc</definedName>
    <definedName name="ORHFIR5648" localSheetId="21">[14]!absc</definedName>
    <definedName name="ORHFIR5648" localSheetId="22">[14]!absc</definedName>
    <definedName name="ORHFIR5648" localSheetId="23">[14]!absc</definedName>
    <definedName name="ORHFIR5648" localSheetId="7">[14]!absc</definedName>
    <definedName name="ORHFIR5648" localSheetId="4">[14]!absc</definedName>
    <definedName name="ORHFIR5648" localSheetId="6">[14]!absc</definedName>
    <definedName name="ORHFIR5648">[14]!absc</definedName>
    <definedName name="OrigenConsultoria">#REF!</definedName>
    <definedName name="OrigenObra">#REF!</definedName>
    <definedName name="ORJDF" localSheetId="8">[12]!absc</definedName>
    <definedName name="ORJDF" localSheetId="10">[12]!absc</definedName>
    <definedName name="ORJDF" localSheetId="11">[12]!absc</definedName>
    <definedName name="ORJDF" localSheetId="12">[12]!absc</definedName>
    <definedName name="ORJDF" localSheetId="13">[12]!absc</definedName>
    <definedName name="ORJDF" localSheetId="14">[12]!absc</definedName>
    <definedName name="ORJDF" localSheetId="15">[12]!absc</definedName>
    <definedName name="ORJDF" localSheetId="16">[12]!absc</definedName>
    <definedName name="ORJDF" localSheetId="17">[12]!absc</definedName>
    <definedName name="ORJDF" localSheetId="18">[12]!absc</definedName>
    <definedName name="ORJDF" localSheetId="19">[12]!absc</definedName>
    <definedName name="ORJDF" localSheetId="20">[12]!absc</definedName>
    <definedName name="ORJDF" localSheetId="21">[12]!absc</definedName>
    <definedName name="ORJDF" localSheetId="22">[12]!absc</definedName>
    <definedName name="ORJDF" localSheetId="23">[12]!absc</definedName>
    <definedName name="ORJDF" localSheetId="7">[12]!absc</definedName>
    <definedName name="ORJDF" localSheetId="4">[12]!absc</definedName>
    <definedName name="ORJDF" localSheetId="6">[12]!absc</definedName>
    <definedName name="ORJDF">[12]!absc</definedName>
    <definedName name="orjvr8" localSheetId="8">[27]!absc</definedName>
    <definedName name="orjvr8" localSheetId="10">[27]!absc</definedName>
    <definedName name="orjvr8" localSheetId="11">[27]!absc</definedName>
    <definedName name="orjvr8" localSheetId="12">[27]!absc</definedName>
    <definedName name="orjvr8" localSheetId="13">[27]!absc</definedName>
    <definedName name="orjvr8" localSheetId="14">[27]!absc</definedName>
    <definedName name="orjvr8" localSheetId="15">[27]!absc</definedName>
    <definedName name="orjvr8" localSheetId="16">[27]!absc</definedName>
    <definedName name="orjvr8" localSheetId="17">[27]!absc</definedName>
    <definedName name="orjvr8" localSheetId="18">[27]!absc</definedName>
    <definedName name="orjvr8" localSheetId="19">[27]!absc</definedName>
    <definedName name="orjvr8" localSheetId="20">[27]!absc</definedName>
    <definedName name="orjvr8" localSheetId="21">[27]!absc</definedName>
    <definedName name="orjvr8" localSheetId="22">[27]!absc</definedName>
    <definedName name="orjvr8" localSheetId="23">[27]!absc</definedName>
    <definedName name="orjvr8" localSheetId="7">[27]!absc</definedName>
    <definedName name="orjvr8" localSheetId="4">[27]!absc</definedName>
    <definedName name="orjvr8" localSheetId="6">[27]!absc</definedName>
    <definedName name="orjvr8">[27]!absc</definedName>
    <definedName name="ORLF" localSheetId="8">[27]!absc</definedName>
    <definedName name="ORLF" localSheetId="10">[27]!absc</definedName>
    <definedName name="ORLF" localSheetId="11">[27]!absc</definedName>
    <definedName name="ORLF" localSheetId="12">[27]!absc</definedName>
    <definedName name="ORLF" localSheetId="13">[27]!absc</definedName>
    <definedName name="ORLF" localSheetId="14">[27]!absc</definedName>
    <definedName name="ORLF" localSheetId="15">[27]!absc</definedName>
    <definedName name="ORLF" localSheetId="16">[27]!absc</definedName>
    <definedName name="ORLF" localSheetId="17">[27]!absc</definedName>
    <definedName name="ORLF" localSheetId="18">[27]!absc</definedName>
    <definedName name="ORLF" localSheetId="19">[27]!absc</definedName>
    <definedName name="ORLF" localSheetId="20">[27]!absc</definedName>
    <definedName name="ORLF" localSheetId="21">[27]!absc</definedName>
    <definedName name="ORLF" localSheetId="22">[27]!absc</definedName>
    <definedName name="ORLF" localSheetId="23">[27]!absc</definedName>
    <definedName name="ORLF" localSheetId="7">[27]!absc</definedName>
    <definedName name="ORLF" localSheetId="4">[27]!absc</definedName>
    <definedName name="ORLF" localSheetId="6">[27]!absc</definedName>
    <definedName name="ORLF">[27]!absc</definedName>
    <definedName name="ORLJIEOVBH" localSheetId="8">[27]!absc</definedName>
    <definedName name="ORLJIEOVBH" localSheetId="10">[27]!absc</definedName>
    <definedName name="ORLJIEOVBH" localSheetId="11">[27]!absc</definedName>
    <definedName name="ORLJIEOVBH" localSheetId="12">[27]!absc</definedName>
    <definedName name="ORLJIEOVBH" localSheetId="13">[27]!absc</definedName>
    <definedName name="ORLJIEOVBH" localSheetId="14">[27]!absc</definedName>
    <definedName name="ORLJIEOVBH" localSheetId="15">[27]!absc</definedName>
    <definedName name="ORLJIEOVBH" localSheetId="16">[27]!absc</definedName>
    <definedName name="ORLJIEOVBH" localSheetId="17">[27]!absc</definedName>
    <definedName name="ORLJIEOVBH" localSheetId="18">[27]!absc</definedName>
    <definedName name="ORLJIEOVBH" localSheetId="19">[27]!absc</definedName>
    <definedName name="ORLJIEOVBH" localSheetId="20">[27]!absc</definedName>
    <definedName name="ORLJIEOVBH" localSheetId="21">[27]!absc</definedName>
    <definedName name="ORLJIEOVBH" localSheetId="22">[27]!absc</definedName>
    <definedName name="ORLJIEOVBH" localSheetId="23">[27]!absc</definedName>
    <definedName name="ORLJIEOVBH" localSheetId="7">[27]!absc</definedName>
    <definedName name="ORLJIEOVBH" localSheetId="4">[27]!absc</definedName>
    <definedName name="ORLJIEOVBH" localSheetId="6">[27]!absc</definedName>
    <definedName name="ORLJIEOVBH">[27]!absc</definedName>
    <definedName name="ORO">#REF!</definedName>
    <definedName name="orpfd" hidden="1">#REF!</definedName>
    <definedName name="ortgjdiohigbdt">[17]Validaciones!#REF!</definedName>
    <definedName name="os" localSheetId="8">#REF!</definedName>
    <definedName name="os" localSheetId="9">#REF!</definedName>
    <definedName name="os" localSheetId="10">#REF!</definedName>
    <definedName name="os" localSheetId="11">#REF!</definedName>
    <definedName name="os" localSheetId="12">#REF!</definedName>
    <definedName name="os" localSheetId="13">#REF!</definedName>
    <definedName name="os" localSheetId="14">#REF!</definedName>
    <definedName name="os" localSheetId="15">#REF!</definedName>
    <definedName name="os" localSheetId="16">#REF!</definedName>
    <definedName name="os" localSheetId="17">#REF!</definedName>
    <definedName name="os" localSheetId="18">#REF!</definedName>
    <definedName name="os" localSheetId="19">#REF!</definedName>
    <definedName name="os" localSheetId="20">#REF!</definedName>
    <definedName name="os" localSheetId="21">#REF!</definedName>
    <definedName name="os" localSheetId="22">#REF!</definedName>
    <definedName name="os" localSheetId="23">#REF!</definedName>
    <definedName name="os">#REF!</definedName>
    <definedName name="OSIRWOIEROWIRJIWOEJR">'[9]1'!#REF!</definedName>
    <definedName name="otros">[76]otros!$A$6:$A$1235</definedName>
    <definedName name="OTROS_2">[54]otros!$A$6:$A$1235</definedName>
    <definedName name="ouytyr">[17]Validaciones!#REF!</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hidden="1">{"via1",#N/A,TRUE,"general";"via2",#N/A,TRUE,"general";"via3",#N/A,TRUE,"general"}</definedName>
    <definedName name="PA">[49]PRESUPUESTO!#REF!</definedName>
    <definedName name="PAGINA_1_DE_1">#REF!</definedName>
    <definedName name="pasamanos">#REF!</definedName>
    <definedName name="PASAMU" localSheetId="8">#REF!</definedName>
    <definedName name="PASAMU" localSheetId="9">#REF!</definedName>
    <definedName name="PASAMU" localSheetId="10">#REF!</definedName>
    <definedName name="PASAMU" localSheetId="11">#REF!</definedName>
    <definedName name="PASAMU" localSheetId="12">#REF!</definedName>
    <definedName name="PASAMU" localSheetId="13">#REF!</definedName>
    <definedName name="PASAMU" localSheetId="14">#REF!</definedName>
    <definedName name="PASAMU" localSheetId="15">#REF!</definedName>
    <definedName name="PASAMU" localSheetId="16">#REF!</definedName>
    <definedName name="PASAMU" localSheetId="17">#REF!</definedName>
    <definedName name="PASAMU" localSheetId="18">#REF!</definedName>
    <definedName name="PASAMU" localSheetId="19">#REF!</definedName>
    <definedName name="PASAMU" localSheetId="20">#REF!</definedName>
    <definedName name="PASAMU" localSheetId="21">#REF!</definedName>
    <definedName name="PASAMU" localSheetId="22">#REF!</definedName>
    <definedName name="PASAMU" localSheetId="23">#REF!</definedName>
    <definedName name="PASAMU">#REF!</definedName>
    <definedName name="patentesco">[17]Validaciones!#REF!</definedName>
    <definedName name="PATIOS">[77]INDICE!$A$9:$G$281</definedName>
    <definedName name="Pay_Date" localSheetId="8">#REF!</definedName>
    <definedName name="Pay_Date" localSheetId="9">#REF!</definedName>
    <definedName name="Pay_Date" localSheetId="10">#REF!</definedName>
    <definedName name="Pay_Date" localSheetId="11">#REF!</definedName>
    <definedName name="Pay_Date" localSheetId="12">#REF!</definedName>
    <definedName name="Pay_Date" localSheetId="13">#REF!</definedName>
    <definedName name="Pay_Date" localSheetId="14">#REF!</definedName>
    <definedName name="Pay_Date" localSheetId="15">#REF!</definedName>
    <definedName name="Pay_Date" localSheetId="16">#REF!</definedName>
    <definedName name="Pay_Date" localSheetId="17">#REF!</definedName>
    <definedName name="Pay_Date" localSheetId="18">#REF!</definedName>
    <definedName name="Pay_Date" localSheetId="19">#REF!</definedName>
    <definedName name="Pay_Date" localSheetId="20">#REF!</definedName>
    <definedName name="Pay_Date" localSheetId="21">#REF!</definedName>
    <definedName name="Pay_Date" localSheetId="22">#REF!</definedName>
    <definedName name="Pay_Date" localSheetId="23">#REF!</definedName>
    <definedName name="Pay_Date">#REF!</definedName>
    <definedName name="Pay_Num" localSheetId="8">#REF!</definedName>
    <definedName name="Pay_Num" localSheetId="9">#REF!</definedName>
    <definedName name="Pay_Num" localSheetId="10">#REF!</definedName>
    <definedName name="Pay_Num" localSheetId="11">#REF!</definedName>
    <definedName name="Pay_Num" localSheetId="12">#REF!</definedName>
    <definedName name="Pay_Num" localSheetId="13">#REF!</definedName>
    <definedName name="Pay_Num" localSheetId="14">#REF!</definedName>
    <definedName name="Pay_Num" localSheetId="15">#REF!</definedName>
    <definedName name="Pay_Num" localSheetId="16">#REF!</definedName>
    <definedName name="Pay_Num" localSheetId="17">#REF!</definedName>
    <definedName name="Pay_Num" localSheetId="18">#REF!</definedName>
    <definedName name="Pay_Num" localSheetId="19">#REF!</definedName>
    <definedName name="Pay_Num" localSheetId="20">#REF!</definedName>
    <definedName name="Pay_Num" localSheetId="21">#REF!</definedName>
    <definedName name="Pay_Num" localSheetId="22">#REF!</definedName>
    <definedName name="Pay_Num" localSheetId="23">#REF!</definedName>
    <definedName name="Pay_Num">#REF!</definedName>
    <definedName name="Payment_Date" localSheetId="8">DATE(YEAR('APU 001'!Loan_Start),MONTH('APU 001'!Loan_Start)+Payment_Number,DAY('APU 001'!Loan_Start))</definedName>
    <definedName name="Payment_Date" localSheetId="9">DATE(YEAR('APU 002'!Loan_Start),MONTH('APU 002'!Loan_Start)+Payment_Number,DAY('APU 002'!Loan_Start))</definedName>
    <definedName name="Payment_Date" localSheetId="10">DATE(YEAR('APU 003'!Loan_Start),MONTH('APU 003'!Loan_Start)+Payment_Number,DAY('APU 003'!Loan_Start))</definedName>
    <definedName name="Payment_Date" localSheetId="11">DATE(YEAR('APU 004'!Loan_Start),MONTH('APU 004'!Loan_Start)+Payment_Number,DAY('APU 004'!Loan_Start))</definedName>
    <definedName name="Payment_Date" localSheetId="12">DATE(YEAR('APU 005'!Loan_Start),MONTH('APU 005'!Loan_Start)+Payment_Number,DAY('APU 005'!Loan_Start))</definedName>
    <definedName name="Payment_Date" localSheetId="13">DATE(YEAR('APU 006'!Loan_Start),MONTH('APU 006'!Loan_Start)+Payment_Number,DAY('APU 006'!Loan_Start))</definedName>
    <definedName name="Payment_Date" localSheetId="14">DATE(YEAR('APU 007'!Loan_Start),MONTH('APU 007'!Loan_Start)+Payment_Number,DAY('APU 007'!Loan_Start))</definedName>
    <definedName name="Payment_Date" localSheetId="15">DATE(YEAR('APU 008'!Loan_Start),MONTH('APU 008'!Loan_Start)+Payment_Number,DAY('APU 008'!Loan_Start))</definedName>
    <definedName name="Payment_Date" localSheetId="16">DATE(YEAR('APU 009'!Loan_Start),MONTH('APU 009'!Loan_Start)+Payment_Number,DAY('APU 009'!Loan_Start))</definedName>
    <definedName name="Payment_Date" localSheetId="17">DATE(YEAR('APU 010'!Loan_Start),MONTH('APU 010'!Loan_Start)+Payment_Number,DAY('APU 010'!Loan_Start))</definedName>
    <definedName name="Payment_Date" localSheetId="18">DATE(YEAR('APU 011'!Loan_Start),MONTH('APU 011'!Loan_Start)+Payment_Number,DAY('APU 011'!Loan_Start))</definedName>
    <definedName name="Payment_Date" localSheetId="19">DATE(YEAR('APU 012'!Loan_Start),MONTH('APU 012'!Loan_Start)+Payment_Number,DAY('APU 012'!Loan_Start))</definedName>
    <definedName name="Payment_Date" localSheetId="20">DATE(YEAR('APU 014'!Loan_Start),MONTH('APU 014'!Loan_Start)+Payment_Number,DAY('APU 014'!Loan_Start))</definedName>
    <definedName name="Payment_Date" localSheetId="21">DATE(YEAR('APU 015'!Loan_Start),MONTH('APU 015'!Loan_Start)+Payment_Number,DAY('APU 015'!Loan_Start))</definedName>
    <definedName name="Payment_Date" localSheetId="22">DATE(YEAR('APU 016'!Loan_Start),MONTH('APU 016'!Loan_Start)+Payment_Number,DAY('APU 016'!Loan_Start))</definedName>
    <definedName name="Payment_Date" localSheetId="23">DATE(YEAR('APU 017'!Loan_Start),MONTH('APU 017'!Loan_Start)+Payment_Number,DAY('APU 017'!Loan_Start))</definedName>
    <definedName name="Payment_Date" localSheetId="7">DATE(YEAR([0]!Loan_Start),MONTH([0]!Loan_Start)+Payment_Number,DAY([0]!Loan_Start))</definedName>
    <definedName name="Payment_Date" localSheetId="4">DATE(YEAR([0]!Loan_Start),MONTH([0]!Loan_Start)+Payment_Number,DAY([0]!Loan_Start))</definedName>
    <definedName name="Payment_Date" localSheetId="6">DATE(YEAR([0]!Loan_Start),MONTH([0]!Loan_Start)+Payment_Number,DAY([0]!Loan_Start))</definedName>
    <definedName name="Payment_Date">DATE(YEAR(Loan_Start),MONTH(Loan_Start)+Payment_Number,DAY(Loan_Start))</definedName>
    <definedName name="PAZ" localSheetId="8">#REF!</definedName>
    <definedName name="PAZ" localSheetId="9">#REF!</definedName>
    <definedName name="PAZ" localSheetId="10">#REF!</definedName>
    <definedName name="PAZ" localSheetId="11">#REF!</definedName>
    <definedName name="PAZ" localSheetId="12">#REF!</definedName>
    <definedName name="PAZ" localSheetId="13">#REF!</definedName>
    <definedName name="PAZ" localSheetId="14">#REF!</definedName>
    <definedName name="PAZ" localSheetId="15">#REF!</definedName>
    <definedName name="PAZ" localSheetId="16">#REF!</definedName>
    <definedName name="PAZ" localSheetId="17">#REF!</definedName>
    <definedName name="PAZ" localSheetId="18">#REF!</definedName>
    <definedName name="PAZ" localSheetId="19">#REF!</definedName>
    <definedName name="PAZ" localSheetId="20">#REF!</definedName>
    <definedName name="PAZ" localSheetId="21">#REF!</definedName>
    <definedName name="PAZ" localSheetId="22">#REF!</definedName>
    <definedName name="PAZ" localSheetId="23">#REF!</definedName>
    <definedName name="PAZ">#REF!</definedName>
    <definedName name="PB">[49]PRESUPUESTO!#REF!</definedName>
    <definedName name="PC">[49]PRESUPUESTO!#REF!</definedName>
    <definedName name="PE">[49]PRESUPUESTO!#REF!</definedName>
    <definedName name="PEDR">[11]materiales!$A$7:$A$1317</definedName>
    <definedName name="PEDRO">[11]otros!$A$6:$A$1235</definedName>
    <definedName name="PERADL" localSheetId="8">#REF!</definedName>
    <definedName name="PERADL" localSheetId="9">#REF!</definedName>
    <definedName name="PERADL" localSheetId="10">#REF!</definedName>
    <definedName name="PERADL" localSheetId="11">#REF!</definedName>
    <definedName name="PERADL" localSheetId="12">#REF!</definedName>
    <definedName name="PERADL" localSheetId="13">#REF!</definedName>
    <definedName name="PERADL" localSheetId="14">#REF!</definedName>
    <definedName name="PERADL" localSheetId="15">#REF!</definedName>
    <definedName name="PERADL" localSheetId="16">#REF!</definedName>
    <definedName name="PERADL" localSheetId="17">#REF!</definedName>
    <definedName name="PERADL" localSheetId="18">#REF!</definedName>
    <definedName name="PERADL" localSheetId="19">#REF!</definedName>
    <definedName name="PERADL" localSheetId="20">#REF!</definedName>
    <definedName name="PERADL" localSheetId="21">#REF!</definedName>
    <definedName name="PERADL" localSheetId="22">#REF!</definedName>
    <definedName name="PERADL" localSheetId="23">#REF!</definedName>
    <definedName name="PERADL">#REF!</definedName>
    <definedName name="PERCAN" localSheetId="8">#REF!</definedName>
    <definedName name="PERCAN" localSheetId="9">#REF!</definedName>
    <definedName name="PERCAN" localSheetId="10">#REF!</definedName>
    <definedName name="PERCAN" localSheetId="11">#REF!</definedName>
    <definedName name="PERCAN" localSheetId="12">#REF!</definedName>
    <definedName name="PERCAN" localSheetId="13">#REF!</definedName>
    <definedName name="PERCAN" localSheetId="14">#REF!</definedName>
    <definedName name="PERCAN" localSheetId="15">#REF!</definedName>
    <definedName name="PERCAN" localSheetId="16">#REF!</definedName>
    <definedName name="PERCAN" localSheetId="17">#REF!</definedName>
    <definedName name="PERCAN" localSheetId="18">#REF!</definedName>
    <definedName name="PERCAN" localSheetId="19">#REF!</definedName>
    <definedName name="PERCAN" localSheetId="20">#REF!</definedName>
    <definedName name="PERCAN" localSheetId="21">#REF!</definedName>
    <definedName name="PERCAN" localSheetId="22">#REF!</definedName>
    <definedName name="PERCAN" localSheetId="23">#REF!</definedName>
    <definedName name="PERCAN">#REF!</definedName>
    <definedName name="PERELE" localSheetId="8">#REF!</definedName>
    <definedName name="PERELE" localSheetId="9">#REF!</definedName>
    <definedName name="PERELE" localSheetId="10">#REF!</definedName>
    <definedName name="PERELE" localSheetId="11">#REF!</definedName>
    <definedName name="PERELE" localSheetId="12">#REF!</definedName>
    <definedName name="PERELE" localSheetId="13">#REF!</definedName>
    <definedName name="PERELE" localSheetId="14">#REF!</definedName>
    <definedName name="PERELE" localSheetId="15">#REF!</definedName>
    <definedName name="PERELE" localSheetId="16">#REF!</definedName>
    <definedName name="PERELE" localSheetId="17">#REF!</definedName>
    <definedName name="PERELE" localSheetId="18">#REF!</definedName>
    <definedName name="PERELE" localSheetId="19">#REF!</definedName>
    <definedName name="PERELE" localSheetId="20">#REF!</definedName>
    <definedName name="PERELE" localSheetId="21">#REF!</definedName>
    <definedName name="PERELE" localSheetId="22">#REF!</definedName>
    <definedName name="PERELE" localSheetId="23">#REF!</definedName>
    <definedName name="PERELE">#REF!</definedName>
    <definedName name="PEREMP" localSheetId="8">#REF!</definedName>
    <definedName name="PEREMP" localSheetId="9">#REF!</definedName>
    <definedName name="PEREMP" localSheetId="10">#REF!</definedName>
    <definedName name="PEREMP" localSheetId="11">#REF!</definedName>
    <definedName name="PEREMP" localSheetId="12">#REF!</definedName>
    <definedName name="PEREMP" localSheetId="13">#REF!</definedName>
    <definedName name="PEREMP" localSheetId="14">#REF!</definedName>
    <definedName name="PEREMP" localSheetId="15">#REF!</definedName>
    <definedName name="PEREMP" localSheetId="16">#REF!</definedName>
    <definedName name="PEREMP" localSheetId="17">#REF!</definedName>
    <definedName name="PEREMP" localSheetId="18">#REF!</definedName>
    <definedName name="PEREMP" localSheetId="19">#REF!</definedName>
    <definedName name="PEREMP" localSheetId="20">#REF!</definedName>
    <definedName name="PEREMP" localSheetId="21">#REF!</definedName>
    <definedName name="PEREMP" localSheetId="22">#REF!</definedName>
    <definedName name="PEREMP" localSheetId="23">#REF!</definedName>
    <definedName name="PEREMP">#REF!</definedName>
    <definedName name="PERGRU" localSheetId="8">#REF!</definedName>
    <definedName name="PERGRU" localSheetId="9">#REF!</definedName>
    <definedName name="PERGRU" localSheetId="10">#REF!</definedName>
    <definedName name="PERGRU" localSheetId="11">#REF!</definedName>
    <definedName name="PERGRU" localSheetId="12">#REF!</definedName>
    <definedName name="PERGRU" localSheetId="13">#REF!</definedName>
    <definedName name="PERGRU" localSheetId="14">#REF!</definedName>
    <definedName name="PERGRU" localSheetId="15">#REF!</definedName>
    <definedName name="PERGRU" localSheetId="16">#REF!</definedName>
    <definedName name="PERGRU" localSheetId="17">#REF!</definedName>
    <definedName name="PERGRU" localSheetId="18">#REF!</definedName>
    <definedName name="PERGRU" localSheetId="19">#REF!</definedName>
    <definedName name="PERGRU" localSheetId="20">#REF!</definedName>
    <definedName name="PERGRU" localSheetId="21">#REF!</definedName>
    <definedName name="PERGRU" localSheetId="22">#REF!</definedName>
    <definedName name="PERGRU" localSheetId="23">#REF!</definedName>
    <definedName name="PERGRU">#REF!</definedName>
    <definedName name="PERINS" localSheetId="8">#REF!</definedName>
    <definedName name="PERINS" localSheetId="9">#REF!</definedName>
    <definedName name="PERINS" localSheetId="10">#REF!</definedName>
    <definedName name="PERINS" localSheetId="11">#REF!</definedName>
    <definedName name="PERINS" localSheetId="12">#REF!</definedName>
    <definedName name="PERINS" localSheetId="13">#REF!</definedName>
    <definedName name="PERINS" localSheetId="14">#REF!</definedName>
    <definedName name="PERINS" localSheetId="15">#REF!</definedName>
    <definedName name="PERINS" localSheetId="16">#REF!</definedName>
    <definedName name="PERINS" localSheetId="17">#REF!</definedName>
    <definedName name="PERINS" localSheetId="18">#REF!</definedName>
    <definedName name="PERINS" localSheetId="19">#REF!</definedName>
    <definedName name="PERINS" localSheetId="20">#REF!</definedName>
    <definedName name="PERINS" localSheetId="21">#REF!</definedName>
    <definedName name="PERINS" localSheetId="22">#REF!</definedName>
    <definedName name="PERINS" localSheetId="23">#REF!</definedName>
    <definedName name="PERINS">#REF!</definedName>
    <definedName name="PERIODO">[19]CUMPLIMIENTO!$M$5</definedName>
    <definedName name="PEROPGW" localSheetId="8">#REF!</definedName>
    <definedName name="PEROPGW" localSheetId="9">#REF!</definedName>
    <definedName name="PEROPGW" localSheetId="10">#REF!</definedName>
    <definedName name="PEROPGW" localSheetId="11">#REF!</definedName>
    <definedName name="PEROPGW" localSheetId="12">#REF!</definedName>
    <definedName name="PEROPGW" localSheetId="13">#REF!</definedName>
    <definedName name="PEROPGW" localSheetId="14">#REF!</definedName>
    <definedName name="PEROPGW" localSheetId="15">#REF!</definedName>
    <definedName name="PEROPGW" localSheetId="16">#REF!</definedName>
    <definedName name="PEROPGW" localSheetId="17">#REF!</definedName>
    <definedName name="PEROPGW" localSheetId="18">#REF!</definedName>
    <definedName name="PEROPGW" localSheetId="19">#REF!</definedName>
    <definedName name="PEROPGW" localSheetId="20">#REF!</definedName>
    <definedName name="PEROPGW" localSheetId="21">#REF!</definedName>
    <definedName name="PEROPGW" localSheetId="22">#REF!</definedName>
    <definedName name="PEROPGW" localSheetId="23">#REF!</definedName>
    <definedName name="PEROPGW">#REF!</definedName>
    <definedName name="PERRED" localSheetId="8">#REF!</definedName>
    <definedName name="PERRED" localSheetId="9">#REF!</definedName>
    <definedName name="PERRED" localSheetId="10">#REF!</definedName>
    <definedName name="PERRED" localSheetId="11">#REF!</definedName>
    <definedName name="PERRED" localSheetId="12">#REF!</definedName>
    <definedName name="PERRED" localSheetId="13">#REF!</definedName>
    <definedName name="PERRED" localSheetId="14">#REF!</definedName>
    <definedName name="PERRED" localSheetId="15">#REF!</definedName>
    <definedName name="PERRED" localSheetId="16">#REF!</definedName>
    <definedName name="PERRED" localSheetId="17">#REF!</definedName>
    <definedName name="PERRED" localSheetId="18">#REF!</definedName>
    <definedName name="PERRED" localSheetId="19">#REF!</definedName>
    <definedName name="PERRED" localSheetId="20">#REF!</definedName>
    <definedName name="PERRED" localSheetId="21">#REF!</definedName>
    <definedName name="PERRED" localSheetId="22">#REF!</definedName>
    <definedName name="PERRED" localSheetId="23">#REF!</definedName>
    <definedName name="PERRED">#REF!</definedName>
    <definedName name="PERSO" localSheetId="8">#REF!</definedName>
    <definedName name="PERSO" localSheetId="9">#REF!</definedName>
    <definedName name="PERSO" localSheetId="10">#REF!</definedName>
    <definedName name="PERSO" localSheetId="11">#REF!</definedName>
    <definedName name="PERSO" localSheetId="12">#REF!</definedName>
    <definedName name="PERSO" localSheetId="13">#REF!</definedName>
    <definedName name="PERSO" localSheetId="14">#REF!</definedName>
    <definedName name="PERSO" localSheetId="15">#REF!</definedName>
    <definedName name="PERSO" localSheetId="16">#REF!</definedName>
    <definedName name="PERSO" localSheetId="17">#REF!</definedName>
    <definedName name="PERSO" localSheetId="18">#REF!</definedName>
    <definedName name="PERSO" localSheetId="19">#REF!</definedName>
    <definedName name="PERSO" localSheetId="20">#REF!</definedName>
    <definedName name="PERSO" localSheetId="21">#REF!</definedName>
    <definedName name="PERSO" localSheetId="22">#REF!</definedName>
    <definedName name="PERSO" localSheetId="23">#REF!</definedName>
    <definedName name="PERSO">#REF!</definedName>
    <definedName name="PersonalProfesional">#REF!</definedName>
    <definedName name="PersonalTecnico">#REF!</definedName>
    <definedName name="PERU" localSheetId="8">[27]!absc</definedName>
    <definedName name="PERU" localSheetId="10">[27]!absc</definedName>
    <definedName name="PERU" localSheetId="11">[27]!absc</definedName>
    <definedName name="PERU" localSheetId="12">[27]!absc</definedName>
    <definedName name="PERU" localSheetId="13">[27]!absc</definedName>
    <definedName name="PERU" localSheetId="14">[27]!absc</definedName>
    <definedName name="PERU" localSheetId="15">[27]!absc</definedName>
    <definedName name="PERU" localSheetId="16">[27]!absc</definedName>
    <definedName name="PERU" localSheetId="17">[27]!absc</definedName>
    <definedName name="PERU" localSheetId="18">[27]!absc</definedName>
    <definedName name="PERU" localSheetId="19">[27]!absc</definedName>
    <definedName name="PERU" localSheetId="20">[27]!absc</definedName>
    <definedName name="PERU" localSheetId="21">[27]!absc</definedName>
    <definedName name="PERU" localSheetId="22">[27]!absc</definedName>
    <definedName name="PERU" localSheetId="23">[27]!absc</definedName>
    <definedName name="PERU" localSheetId="7">[27]!absc</definedName>
    <definedName name="PERU" localSheetId="4">[27]!absc</definedName>
    <definedName name="PERU" localSheetId="6">[27]!absc</definedName>
    <definedName name="PERU">[27]!absc</definedName>
    <definedName name="PESO14.2">#REF!</definedName>
    <definedName name="PESO14.3">#REF!</definedName>
    <definedName name="PESO14.4">#REF!</definedName>
    <definedName name="pesocala" localSheetId="8">#REF!</definedName>
    <definedName name="pesocala" localSheetId="9">#REF!</definedName>
    <definedName name="pesocala" localSheetId="10">#REF!</definedName>
    <definedName name="pesocala" localSheetId="11">#REF!</definedName>
    <definedName name="pesocala" localSheetId="12">#REF!</definedName>
    <definedName name="pesocala" localSheetId="13">#REF!</definedName>
    <definedName name="pesocala" localSheetId="14">#REF!</definedName>
    <definedName name="pesocala" localSheetId="15">#REF!</definedName>
    <definedName name="pesocala" localSheetId="16">#REF!</definedName>
    <definedName name="pesocala" localSheetId="17">#REF!</definedName>
    <definedName name="pesocala" localSheetId="18">#REF!</definedName>
    <definedName name="pesocala" localSheetId="19">#REF!</definedName>
    <definedName name="pesocala" localSheetId="20">#REF!</definedName>
    <definedName name="pesocala" localSheetId="21">#REF!</definedName>
    <definedName name="pesocala" localSheetId="22">#REF!</definedName>
    <definedName name="pesocala" localSheetId="23">#REF!</definedName>
    <definedName name="pesocala">#REF!</definedName>
    <definedName name="pesocarr" localSheetId="8">#REF!</definedName>
    <definedName name="pesocarr" localSheetId="9">#REF!</definedName>
    <definedName name="pesocarr" localSheetId="10">#REF!</definedName>
    <definedName name="pesocarr" localSheetId="11">#REF!</definedName>
    <definedName name="pesocarr" localSheetId="12">#REF!</definedName>
    <definedName name="pesocarr" localSheetId="13">#REF!</definedName>
    <definedName name="pesocarr" localSheetId="14">#REF!</definedName>
    <definedName name="pesocarr" localSheetId="15">#REF!</definedName>
    <definedName name="pesocarr" localSheetId="16">#REF!</definedName>
    <definedName name="pesocarr" localSheetId="17">#REF!</definedName>
    <definedName name="pesocarr" localSheetId="18">#REF!</definedName>
    <definedName name="pesocarr" localSheetId="19">#REF!</definedName>
    <definedName name="pesocarr" localSheetId="20">#REF!</definedName>
    <definedName name="pesocarr" localSheetId="21">#REF!</definedName>
    <definedName name="pesocarr" localSheetId="22">#REF!</definedName>
    <definedName name="pesocarr" localSheetId="23">#REF!</definedName>
    <definedName name="pesocarr">#REF!</definedName>
    <definedName name="pesogait" localSheetId="8">#REF!</definedName>
    <definedName name="pesogait" localSheetId="9">#REF!</definedName>
    <definedName name="pesogait" localSheetId="10">#REF!</definedName>
    <definedName name="pesogait" localSheetId="11">#REF!</definedName>
    <definedName name="pesogait" localSheetId="12">#REF!</definedName>
    <definedName name="pesogait" localSheetId="13">#REF!</definedName>
    <definedName name="pesogait" localSheetId="14">#REF!</definedName>
    <definedName name="pesogait" localSheetId="15">#REF!</definedName>
    <definedName name="pesogait" localSheetId="16">#REF!</definedName>
    <definedName name="pesogait" localSheetId="17">#REF!</definedName>
    <definedName name="pesogait" localSheetId="18">#REF!</definedName>
    <definedName name="pesogait" localSheetId="19">#REF!</definedName>
    <definedName name="pesogait" localSheetId="20">#REF!</definedName>
    <definedName name="pesogait" localSheetId="21">#REF!</definedName>
    <definedName name="pesogait" localSheetId="22">#REF!</definedName>
    <definedName name="pesogait" localSheetId="23">#REF!</definedName>
    <definedName name="pesogait">#REF!</definedName>
    <definedName name="pesoinir" localSheetId="8">#REF!</definedName>
    <definedName name="pesoinir" localSheetId="9">#REF!</definedName>
    <definedName name="pesoinir" localSheetId="10">#REF!</definedName>
    <definedName name="pesoinir" localSheetId="11">#REF!</definedName>
    <definedName name="pesoinir" localSheetId="12">#REF!</definedName>
    <definedName name="pesoinir" localSheetId="13">#REF!</definedName>
    <definedName name="pesoinir" localSheetId="14">#REF!</definedName>
    <definedName name="pesoinir" localSheetId="15">#REF!</definedName>
    <definedName name="pesoinir" localSheetId="16">#REF!</definedName>
    <definedName name="pesoinir" localSheetId="17">#REF!</definedName>
    <definedName name="pesoinir" localSheetId="18">#REF!</definedName>
    <definedName name="pesoinir" localSheetId="19">#REF!</definedName>
    <definedName name="pesoinir" localSheetId="20">#REF!</definedName>
    <definedName name="pesoinir" localSheetId="21">#REF!</definedName>
    <definedName name="pesoinir" localSheetId="22">#REF!</definedName>
    <definedName name="pesoinir" localSheetId="23">#REF!</definedName>
    <definedName name="pesoinir">#REF!</definedName>
    <definedName name="pesomaca" localSheetId="8">#REF!</definedName>
    <definedName name="pesomaca" localSheetId="9">#REF!</definedName>
    <definedName name="pesomaca" localSheetId="10">#REF!</definedName>
    <definedName name="pesomaca" localSheetId="11">#REF!</definedName>
    <definedName name="pesomaca" localSheetId="12">#REF!</definedName>
    <definedName name="pesomaca" localSheetId="13">#REF!</definedName>
    <definedName name="pesomaca" localSheetId="14">#REF!</definedName>
    <definedName name="pesomaca" localSheetId="15">#REF!</definedName>
    <definedName name="pesomaca" localSheetId="16">#REF!</definedName>
    <definedName name="pesomaca" localSheetId="17">#REF!</definedName>
    <definedName name="pesomaca" localSheetId="18">#REF!</definedName>
    <definedName name="pesomaca" localSheetId="19">#REF!</definedName>
    <definedName name="pesomaca" localSheetId="20">#REF!</definedName>
    <definedName name="pesomaca" localSheetId="21">#REF!</definedName>
    <definedName name="pesomaca" localSheetId="22">#REF!</definedName>
    <definedName name="pesomaca" localSheetId="23">#REF!</definedName>
    <definedName name="pesomaca">#REF!</definedName>
    <definedName name="pesomitu" localSheetId="8">#REF!</definedName>
    <definedName name="pesomitu" localSheetId="9">#REF!</definedName>
    <definedName name="pesomitu" localSheetId="10">#REF!</definedName>
    <definedName name="pesomitu" localSheetId="11">#REF!</definedName>
    <definedName name="pesomitu" localSheetId="12">#REF!</definedName>
    <definedName name="pesomitu" localSheetId="13">#REF!</definedName>
    <definedName name="pesomitu" localSheetId="14">#REF!</definedName>
    <definedName name="pesomitu" localSheetId="15">#REF!</definedName>
    <definedName name="pesomitu" localSheetId="16">#REF!</definedName>
    <definedName name="pesomitu" localSheetId="17">#REF!</definedName>
    <definedName name="pesomitu" localSheetId="18">#REF!</definedName>
    <definedName name="pesomitu" localSheetId="19">#REF!</definedName>
    <definedName name="pesomitu" localSheetId="20">#REF!</definedName>
    <definedName name="pesomitu" localSheetId="21">#REF!</definedName>
    <definedName name="pesomitu" localSheetId="22">#REF!</definedName>
    <definedName name="pesomitu" localSheetId="23">#REF!</definedName>
    <definedName name="pesomitu">#REF!</definedName>
    <definedName name="pesosjos" localSheetId="8">#REF!</definedName>
    <definedName name="pesosjos" localSheetId="9">#REF!</definedName>
    <definedName name="pesosjos" localSheetId="10">#REF!</definedName>
    <definedName name="pesosjos" localSheetId="11">#REF!</definedName>
    <definedName name="pesosjos" localSheetId="12">#REF!</definedName>
    <definedName name="pesosjos" localSheetId="13">#REF!</definedName>
    <definedName name="pesosjos" localSheetId="14">#REF!</definedName>
    <definedName name="pesosjos" localSheetId="15">#REF!</definedName>
    <definedName name="pesosjos" localSheetId="16">#REF!</definedName>
    <definedName name="pesosjos" localSheetId="17">#REF!</definedName>
    <definedName name="pesosjos" localSheetId="18">#REF!</definedName>
    <definedName name="pesosjos" localSheetId="19">#REF!</definedName>
    <definedName name="pesosjos" localSheetId="20">#REF!</definedName>
    <definedName name="pesosjos" localSheetId="21">#REF!</definedName>
    <definedName name="pesosjos" localSheetId="22">#REF!</definedName>
    <definedName name="pesosjos" localSheetId="23">#REF!</definedName>
    <definedName name="pesosjos">#REF!</definedName>
    <definedName name="pesotodo" localSheetId="8">#REF!</definedName>
    <definedName name="pesotodo" localSheetId="9">#REF!</definedName>
    <definedName name="pesotodo" localSheetId="10">#REF!</definedName>
    <definedName name="pesotodo" localSheetId="11">#REF!</definedName>
    <definedName name="pesotodo" localSheetId="12">#REF!</definedName>
    <definedName name="pesotodo" localSheetId="13">#REF!</definedName>
    <definedName name="pesotodo" localSheetId="14">#REF!</definedName>
    <definedName name="pesotodo" localSheetId="15">#REF!</definedName>
    <definedName name="pesotodo" localSheetId="16">#REF!</definedName>
    <definedName name="pesotodo" localSheetId="17">#REF!</definedName>
    <definedName name="pesotodo" localSheetId="18">#REF!</definedName>
    <definedName name="pesotodo" localSheetId="19">#REF!</definedName>
    <definedName name="pesotodo" localSheetId="20">#REF!</definedName>
    <definedName name="pesotodo" localSheetId="21">#REF!</definedName>
    <definedName name="pesotodo" localSheetId="22">#REF!</definedName>
    <definedName name="pesotodo" localSheetId="23">#REF!</definedName>
    <definedName name="pesotodo">#REF!</definedName>
    <definedName name="pfijkr" localSheetId="8">[12]!absc</definedName>
    <definedName name="pfijkr" localSheetId="10">[12]!absc</definedName>
    <definedName name="pfijkr" localSheetId="11">[12]!absc</definedName>
    <definedName name="pfijkr" localSheetId="12">[12]!absc</definedName>
    <definedName name="pfijkr" localSheetId="13">[12]!absc</definedName>
    <definedName name="pfijkr" localSheetId="14">[12]!absc</definedName>
    <definedName name="pfijkr" localSheetId="15">[12]!absc</definedName>
    <definedName name="pfijkr" localSheetId="16">[12]!absc</definedName>
    <definedName name="pfijkr" localSheetId="17">[12]!absc</definedName>
    <definedName name="pfijkr" localSheetId="18">[12]!absc</definedName>
    <definedName name="pfijkr" localSheetId="19">[12]!absc</definedName>
    <definedName name="pfijkr" localSheetId="20">[12]!absc</definedName>
    <definedName name="pfijkr" localSheetId="21">[12]!absc</definedName>
    <definedName name="pfijkr" localSheetId="22">[12]!absc</definedName>
    <definedName name="pfijkr" localSheetId="23">[12]!absc</definedName>
    <definedName name="pfijkr" localSheetId="7">[12]!absc</definedName>
    <definedName name="pfijkr" localSheetId="4">[12]!absc</definedName>
    <definedName name="pfijkr" localSheetId="6">[12]!absc</definedName>
    <definedName name="pfijkr">[12]!absc</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hidden="1">{"TAB1",#N/A,TRUE,"GENERAL";"TAB2",#N/A,TRUE,"GENERAL";"TAB3",#N/A,TRUE,"GENERAL";"TAB4",#N/A,TRUE,"GENERAL";"TAB5",#N/A,TRUE,"GENERAL"}</definedName>
    <definedName name="PL">[49]PRESUPUESTO!#REF!</definedName>
    <definedName name="placaaerea" localSheetId="8">#REF!</definedName>
    <definedName name="placaaerea" localSheetId="9">#REF!</definedName>
    <definedName name="placaaerea" localSheetId="10">#REF!</definedName>
    <definedName name="placaaerea" localSheetId="11">#REF!</definedName>
    <definedName name="placaaerea" localSheetId="12">#REF!</definedName>
    <definedName name="placaaerea" localSheetId="13">#REF!</definedName>
    <definedName name="placaaerea" localSheetId="14">#REF!</definedName>
    <definedName name="placaaerea" localSheetId="15">#REF!</definedName>
    <definedName name="placaaerea" localSheetId="16">#REF!</definedName>
    <definedName name="placaaerea" localSheetId="17">#REF!</definedName>
    <definedName name="placaaerea" localSheetId="18">#REF!</definedName>
    <definedName name="placaaerea" localSheetId="19">#REF!</definedName>
    <definedName name="placaaerea" localSheetId="20">#REF!</definedName>
    <definedName name="placaaerea" localSheetId="21">#REF!</definedName>
    <definedName name="placaaerea" localSheetId="22">#REF!</definedName>
    <definedName name="placaaerea" localSheetId="23">#REF!</definedName>
    <definedName name="placaaerea">#REF!</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o">[28]BASES!$E$27</definedName>
    <definedName name="PlazoEnMeses">#REF!</definedName>
    <definedName name="Plegable">#REF!</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 localSheetId="8">#REF!</definedName>
    <definedName name="pñ" localSheetId="9">#REF!</definedName>
    <definedName name="pñ" localSheetId="10">#REF!</definedName>
    <definedName name="pñ" localSheetId="11">#REF!</definedName>
    <definedName name="pñ" localSheetId="12">#REF!</definedName>
    <definedName name="pñ" localSheetId="13">#REF!</definedName>
    <definedName name="pñ" localSheetId="14">#REF!</definedName>
    <definedName name="pñ" localSheetId="15">#REF!</definedName>
    <definedName name="pñ" localSheetId="16">#REF!</definedName>
    <definedName name="pñ" localSheetId="17">#REF!</definedName>
    <definedName name="pñ" localSheetId="18">#REF!</definedName>
    <definedName name="pñ" localSheetId="19">#REF!</definedName>
    <definedName name="pñ" localSheetId="20">#REF!</definedName>
    <definedName name="pñ" localSheetId="21">#REF!</definedName>
    <definedName name="pñ" localSheetId="22">#REF!</definedName>
    <definedName name="pñ" localSheetId="23">#REF!</definedName>
    <definedName name="pñ">#REF!</definedName>
    <definedName name="po" localSheetId="8">#REF!</definedName>
    <definedName name="po" localSheetId="9">#REF!</definedName>
    <definedName name="po" localSheetId="10">#REF!</definedName>
    <definedName name="po" localSheetId="11">#REF!</definedName>
    <definedName name="po" localSheetId="12">#REF!</definedName>
    <definedName name="po" localSheetId="13">#REF!</definedName>
    <definedName name="po" localSheetId="14">#REF!</definedName>
    <definedName name="po" localSheetId="15">#REF!</definedName>
    <definedName name="po" localSheetId="16">#REF!</definedName>
    <definedName name="po" localSheetId="17">#REF!</definedName>
    <definedName name="po" localSheetId="18">#REF!</definedName>
    <definedName name="po" localSheetId="19">#REF!</definedName>
    <definedName name="po" localSheetId="20">#REF!</definedName>
    <definedName name="po" localSheetId="21">#REF!</definedName>
    <definedName name="po" localSheetId="22">#REF!</definedName>
    <definedName name="po" localSheetId="23">#REF!</definedName>
    <definedName name="po">#REF!</definedName>
    <definedName name="POEFVRIOY6" localSheetId="8">[24]!absc</definedName>
    <definedName name="POEFVRIOY6" localSheetId="10">[24]!absc</definedName>
    <definedName name="POEFVRIOY6" localSheetId="11">[24]!absc</definedName>
    <definedName name="POEFVRIOY6" localSheetId="12">[24]!absc</definedName>
    <definedName name="POEFVRIOY6" localSheetId="13">[24]!absc</definedName>
    <definedName name="POEFVRIOY6" localSheetId="14">[24]!absc</definedName>
    <definedName name="POEFVRIOY6" localSheetId="15">[24]!absc</definedName>
    <definedName name="POEFVRIOY6" localSheetId="16">[24]!absc</definedName>
    <definedName name="POEFVRIOY6" localSheetId="17">[24]!absc</definedName>
    <definedName name="POEFVRIOY6" localSheetId="18">[24]!absc</definedName>
    <definedName name="POEFVRIOY6" localSheetId="19">[24]!absc</definedName>
    <definedName name="POEFVRIOY6" localSheetId="20">[24]!absc</definedName>
    <definedName name="POEFVRIOY6" localSheetId="21">[24]!absc</definedName>
    <definedName name="POEFVRIOY6" localSheetId="22">[24]!absc</definedName>
    <definedName name="POEFVRIOY6" localSheetId="23">[24]!absc</definedName>
    <definedName name="POEFVRIOY6" localSheetId="7">[24]!absc</definedName>
    <definedName name="POEFVRIOY6" localSheetId="4">[24]!absc</definedName>
    <definedName name="POEFVRIOY6" localSheetId="6">[24]!absc</definedName>
    <definedName name="POEFVRIOY6">[24]!absc</definedName>
    <definedName name="poi" localSheetId="8">#REF!</definedName>
    <definedName name="poi" localSheetId="9">#REF!</definedName>
    <definedName name="poi" localSheetId="10">#REF!</definedName>
    <definedName name="poi" localSheetId="11">#REF!</definedName>
    <definedName name="poi" localSheetId="12">#REF!</definedName>
    <definedName name="poi" localSheetId="13">#REF!</definedName>
    <definedName name="poi" localSheetId="14">#REF!</definedName>
    <definedName name="poi" localSheetId="15">#REF!</definedName>
    <definedName name="poi" localSheetId="16">#REF!</definedName>
    <definedName name="poi" localSheetId="17">#REF!</definedName>
    <definedName name="poi" localSheetId="18">#REF!</definedName>
    <definedName name="poi" localSheetId="19">#REF!</definedName>
    <definedName name="poi" localSheetId="20">#REF!</definedName>
    <definedName name="poi" localSheetId="21">#REF!</definedName>
    <definedName name="poi" localSheetId="22">#REF!</definedName>
    <definedName name="poi" localSheetId="23">#REF!</definedName>
    <definedName name="poi">#REF!</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hidden="1">{"via1",#N/A,TRUE,"general";"via2",#N/A,TRUE,"general";"via3",#N/A,TRUE,"general"}</definedName>
    <definedName name="POO" localSheetId="8">#REF!</definedName>
    <definedName name="POO" localSheetId="9">#REF!</definedName>
    <definedName name="POO" localSheetId="10">#REF!</definedName>
    <definedName name="POO" localSheetId="11">#REF!</definedName>
    <definedName name="POO" localSheetId="12">#REF!</definedName>
    <definedName name="POO" localSheetId="13">#REF!</definedName>
    <definedName name="POO" localSheetId="14">#REF!</definedName>
    <definedName name="POO" localSheetId="15">#REF!</definedName>
    <definedName name="POO" localSheetId="16">#REF!</definedName>
    <definedName name="POO" localSheetId="17">#REF!</definedName>
    <definedName name="POO" localSheetId="18">#REF!</definedName>
    <definedName name="POO" localSheetId="19">#REF!</definedName>
    <definedName name="POO" localSheetId="20">#REF!</definedName>
    <definedName name="POO" localSheetId="21">#REF!</definedName>
    <definedName name="POO" localSheetId="22">#REF!</definedName>
    <definedName name="POO" localSheetId="23">#REF!</definedName>
    <definedName name="POO">#REF!</definedName>
    <definedName name="popiol">[17]Validaciones!#REF!</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hidden="1">{"via1",#N/A,TRUE,"general";"via2",#N/A,TRUE,"general";"via3",#N/A,TRUE,"general"}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hidden="1">{"TAB1",#N/A,TRUE,"GENERAL";"TAB2",#N/A,TRUE,"GENERAL";"TAB3",#N/A,TRUE,"GENERAL";"TAB4",#N/A,TRUE,"GENERAL";"TAB5",#N/A,TRUE,"GENERAL"}</definedName>
    <definedName name="PORCE">[78]BASES!$E$26</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hidden="1">{"via1",#N/A,TRUE,"general";"via2",#N/A,TRUE,"general";"via3",#N/A,TRUE,"general"}</definedName>
    <definedName name="pp" localSheetId="8">#REF!</definedName>
    <definedName name="pp" localSheetId="9">#REF!</definedName>
    <definedName name="pp" localSheetId="10">#REF!</definedName>
    <definedName name="pp" localSheetId="11">#REF!</definedName>
    <definedName name="pp" localSheetId="12">#REF!</definedName>
    <definedName name="pp" localSheetId="13">#REF!</definedName>
    <definedName name="pp" localSheetId="14">#REF!</definedName>
    <definedName name="pp" localSheetId="15">#REF!</definedName>
    <definedName name="pp" localSheetId="16">#REF!</definedName>
    <definedName name="pp" localSheetId="17">#REF!</definedName>
    <definedName name="pp" localSheetId="18">#REF!</definedName>
    <definedName name="pp" localSheetId="19">#REF!</definedName>
    <definedName name="pp" localSheetId="20">#REF!</definedName>
    <definedName name="pp" localSheetId="21">#REF!</definedName>
    <definedName name="pp" localSheetId="22">#REF!</definedName>
    <definedName name="pp" localSheetId="23">#REF!</definedName>
    <definedName name="pp">#REF!</definedName>
    <definedName name="PPORGIEOPJVB" localSheetId="8">[27]!absc</definedName>
    <definedName name="PPORGIEOPJVB" localSheetId="10">[27]!absc</definedName>
    <definedName name="PPORGIEOPJVB" localSheetId="11">[27]!absc</definedName>
    <definedName name="PPORGIEOPJVB" localSheetId="12">[27]!absc</definedName>
    <definedName name="PPORGIEOPJVB" localSheetId="13">[27]!absc</definedName>
    <definedName name="PPORGIEOPJVB" localSheetId="14">[27]!absc</definedName>
    <definedName name="PPORGIEOPJVB" localSheetId="15">[27]!absc</definedName>
    <definedName name="PPORGIEOPJVB" localSheetId="16">[27]!absc</definedName>
    <definedName name="PPORGIEOPJVB" localSheetId="17">[27]!absc</definedName>
    <definedName name="PPORGIEOPJVB" localSheetId="18">[27]!absc</definedName>
    <definedName name="PPORGIEOPJVB" localSheetId="19">[27]!absc</definedName>
    <definedName name="PPORGIEOPJVB" localSheetId="20">[27]!absc</definedName>
    <definedName name="PPORGIEOPJVB" localSheetId="21">[27]!absc</definedName>
    <definedName name="PPORGIEOPJVB" localSheetId="22">[27]!absc</definedName>
    <definedName name="PPORGIEOPJVB" localSheetId="23">[27]!absc</definedName>
    <definedName name="PPORGIEOPJVB" localSheetId="7">[27]!absc</definedName>
    <definedName name="PPORGIEOPJVB" localSheetId="4">[27]!absc</definedName>
    <definedName name="PPORGIEOPJVB" localSheetId="6">[27]!absc</definedName>
    <definedName name="PPORGIEOPJVB">[27]!absc</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hidden="1">{"via1",#N/A,TRUE,"general";"via2",#N/A,TRUE,"general";"via3",#N/A,TRUE,"general"}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hidden="1">{"TAB1",#N/A,TRUE,"GENERAL";"TAB2",#N/A,TRUE,"GENERAL";"TAB3",#N/A,TRUE,"GENERAL";"TAB4",#N/A,TRUE,"GENERAL";"TAB5",#N/A,TRUE,"GENERAL"}</definedName>
    <definedName name="ppppppp" localSheetId="8">#REF!</definedName>
    <definedName name="ppppppp" localSheetId="9">#REF!</definedName>
    <definedName name="ppppppp" localSheetId="10">#REF!</definedName>
    <definedName name="ppppppp" localSheetId="11">#REF!</definedName>
    <definedName name="ppppppp" localSheetId="12">#REF!</definedName>
    <definedName name="ppppppp" localSheetId="13">#REF!</definedName>
    <definedName name="ppppppp" localSheetId="14">#REF!</definedName>
    <definedName name="ppppppp" localSheetId="15">#REF!</definedName>
    <definedName name="ppppppp" localSheetId="16">#REF!</definedName>
    <definedName name="ppppppp" localSheetId="17">#REF!</definedName>
    <definedName name="ppppppp" localSheetId="18">#REF!</definedName>
    <definedName name="ppppppp" localSheetId="19">#REF!</definedName>
    <definedName name="ppppppp" localSheetId="20">#REF!</definedName>
    <definedName name="ppppppp" localSheetId="21">#REF!</definedName>
    <definedName name="ppppppp" localSheetId="22">#REF!</definedName>
    <definedName name="ppppppp" localSheetId="23">#REF!</definedName>
    <definedName name="ppppppp">#REF!</definedName>
    <definedName name="PPPPPPPPPPPPPPPPPPPPPPPPPPPPP">'[9]1'!#REF!</definedName>
    <definedName name="PPTO_">'[35]PRESUPUESTO '!$A$1:$AU$2477</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hidden="1">{"via1",#N/A,TRUE,"general";"via2",#N/A,TRUE,"general";"via3",#N/A,TRUE,"general"}</definedName>
    <definedName name="PRE">#REF!</definedName>
    <definedName name="PRECIO" localSheetId="8">#REF!</definedName>
    <definedName name="PRECIO" localSheetId="9">#REF!</definedName>
    <definedName name="PRECIO" localSheetId="10">#REF!</definedName>
    <definedName name="PRECIO" localSheetId="11">#REF!</definedName>
    <definedName name="PRECIO" localSheetId="12">#REF!</definedName>
    <definedName name="PRECIO" localSheetId="13">#REF!</definedName>
    <definedName name="PRECIO" localSheetId="14">#REF!</definedName>
    <definedName name="PRECIO" localSheetId="15">#REF!</definedName>
    <definedName name="PRECIO" localSheetId="16">#REF!</definedName>
    <definedName name="PRECIO" localSheetId="17">#REF!</definedName>
    <definedName name="PRECIO" localSheetId="18">#REF!</definedName>
    <definedName name="PRECIO" localSheetId="19">#REF!</definedName>
    <definedName name="PRECIO" localSheetId="20">#REF!</definedName>
    <definedName name="PRECIO" localSheetId="21">#REF!</definedName>
    <definedName name="PRECIO" localSheetId="22">#REF!</definedName>
    <definedName name="PRECIO" localSheetId="23">#REF!</definedName>
    <definedName name="PRECIO">#REF!</definedName>
    <definedName name="precios" localSheetId="8">#REF!</definedName>
    <definedName name="precios" localSheetId="9">#REF!</definedName>
    <definedName name="precios" localSheetId="10">#REF!</definedName>
    <definedName name="precios" localSheetId="11">#REF!</definedName>
    <definedName name="precios" localSheetId="12">#REF!</definedName>
    <definedName name="precios" localSheetId="13">#REF!</definedName>
    <definedName name="precios" localSheetId="14">#REF!</definedName>
    <definedName name="precios" localSheetId="15">#REF!</definedName>
    <definedName name="precios" localSheetId="16">#REF!</definedName>
    <definedName name="precios" localSheetId="17">#REF!</definedName>
    <definedName name="precios" localSheetId="18">#REF!</definedName>
    <definedName name="precios" localSheetId="19">#REF!</definedName>
    <definedName name="precios" localSheetId="20">#REF!</definedName>
    <definedName name="precios" localSheetId="21">#REF!</definedName>
    <definedName name="precios" localSheetId="22">#REF!</definedName>
    <definedName name="precios" localSheetId="23">#REF!</definedName>
    <definedName name="precios">#REF!</definedName>
    <definedName name="PRELIMINAR">#REF!</definedName>
    <definedName name="PRELIMINARES">#REF!</definedName>
    <definedName name="PRES" localSheetId="8">#REF!</definedName>
    <definedName name="PRES" localSheetId="9">#REF!</definedName>
    <definedName name="PRES" localSheetId="10">#REF!</definedName>
    <definedName name="PRES" localSheetId="11">#REF!</definedName>
    <definedName name="PRES" localSheetId="12">#REF!</definedName>
    <definedName name="PRES" localSheetId="13">#REF!</definedName>
    <definedName name="PRES" localSheetId="14">#REF!</definedName>
    <definedName name="PRES" localSheetId="15">#REF!</definedName>
    <definedName name="PRES" localSheetId="16">#REF!</definedName>
    <definedName name="PRES" localSheetId="17">#REF!</definedName>
    <definedName name="PRES" localSheetId="18">#REF!</definedName>
    <definedName name="PRES" localSheetId="19">#REF!</definedName>
    <definedName name="PRES" localSheetId="20">#REF!</definedName>
    <definedName name="PRES" localSheetId="21">#REF!</definedName>
    <definedName name="PRES" localSheetId="22">#REF!</definedName>
    <definedName name="PRES" localSheetId="23">#REF!</definedName>
    <definedName name="PRES">#REF!</definedName>
    <definedName name="prestaciones">[21]DATOS!$B$14</definedName>
    <definedName name="PrestacionesSeguridadOtros">#REF!</definedName>
    <definedName name="PRESUPUESTADO">#REF!</definedName>
    <definedName name="PRESUPUESTO" localSheetId="8">#REF!</definedName>
    <definedName name="PRESUPUESTO" localSheetId="9">#REF!</definedName>
    <definedName name="PRESUPUESTO" localSheetId="10">#REF!</definedName>
    <definedName name="PRESUPUESTO" localSheetId="11">#REF!</definedName>
    <definedName name="PRESUPUESTO" localSheetId="12">#REF!</definedName>
    <definedName name="PRESUPUESTO" localSheetId="13">#REF!</definedName>
    <definedName name="PRESUPUESTO" localSheetId="14">#REF!</definedName>
    <definedName name="PRESUPUESTO" localSheetId="15">#REF!</definedName>
    <definedName name="PRESUPUESTO" localSheetId="16">#REF!</definedName>
    <definedName name="PRESUPUESTO" localSheetId="17">#REF!</definedName>
    <definedName name="PRESUPUESTO" localSheetId="18">#REF!</definedName>
    <definedName name="PRESUPUESTO" localSheetId="19">#REF!</definedName>
    <definedName name="PRESUPUESTO" localSheetId="20">#REF!</definedName>
    <definedName name="PRESUPUESTO" localSheetId="21">#REF!</definedName>
    <definedName name="PRESUPUESTO" localSheetId="22">#REF!</definedName>
    <definedName name="PRESUPUESTO" localSheetId="23">#REF!</definedName>
    <definedName name="PRESUPUESTO">#REF!</definedName>
    <definedName name="primer">'[16]ESTADO RED'!#REF!</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hidden="1">{"TAB1",#N/A,TRUE,"GENERAL";"TAB2",#N/A,TRUE,"GENERAL";"TAB3",#N/A,TRUE,"GENERAL";"TAB4",#N/A,TRUE,"GENERAL";"TAB5",#N/A,TRUE,"GENERAL"}</definedName>
    <definedName name="Princ" localSheetId="8">#REF!</definedName>
    <definedName name="Princ" localSheetId="9">#REF!</definedName>
    <definedName name="Princ" localSheetId="10">#REF!</definedName>
    <definedName name="Princ" localSheetId="11">#REF!</definedName>
    <definedName name="Princ" localSheetId="12">#REF!</definedName>
    <definedName name="Princ" localSheetId="13">#REF!</definedName>
    <definedName name="Princ" localSheetId="14">#REF!</definedName>
    <definedName name="Princ" localSheetId="15">#REF!</definedName>
    <definedName name="Princ" localSheetId="16">#REF!</definedName>
    <definedName name="Princ" localSheetId="17">#REF!</definedName>
    <definedName name="Princ" localSheetId="18">#REF!</definedName>
    <definedName name="Princ" localSheetId="19">#REF!</definedName>
    <definedName name="Princ" localSheetId="20">#REF!</definedName>
    <definedName name="Princ" localSheetId="21">#REF!</definedName>
    <definedName name="Princ" localSheetId="22">#REF!</definedName>
    <definedName name="Princ" localSheetId="23">#REF!</definedName>
    <definedName name="Princ">#REF!</definedName>
    <definedName name="principal">[17]Validaciones!$AL$3:$AL$35</definedName>
    <definedName name="PRINT_AREA">#N/A</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#REF!</definedName>
    <definedName name="Print_Area_Reset" localSheetId="8">OFFSET('APU 001'!Full_Print,0,0,'APU 001'!Last_Row)</definedName>
    <definedName name="Print_Area_Reset" localSheetId="9">OFFSET('APU 002'!Full_Print,0,0,'APU 002'!Last_Row)</definedName>
    <definedName name="Print_Area_Reset" localSheetId="10">OFFSET('APU 003'!Full_Print,0,0,'APU 003'!Last_Row)</definedName>
    <definedName name="Print_Area_Reset" localSheetId="11">OFFSET('APU 004'!Full_Print,0,0,'APU 004'!Last_Row)</definedName>
    <definedName name="Print_Area_Reset" localSheetId="12">OFFSET('APU 005'!Full_Print,0,0,'APU 005'!Last_Row)</definedName>
    <definedName name="Print_Area_Reset" localSheetId="13">OFFSET('APU 006'!Full_Print,0,0,'APU 006'!Last_Row)</definedName>
    <definedName name="Print_Area_Reset" localSheetId="14">OFFSET('APU 007'!Full_Print,0,0,'APU 007'!Last_Row)</definedName>
    <definedName name="Print_Area_Reset" localSheetId="15">OFFSET('APU 008'!Full_Print,0,0,'APU 008'!Last_Row)</definedName>
    <definedName name="Print_Area_Reset" localSheetId="16">OFFSET('APU 009'!Full_Print,0,0,'APU 009'!Last_Row)</definedName>
    <definedName name="Print_Area_Reset" localSheetId="17">OFFSET('APU 010'!Full_Print,0,0,'APU 010'!Last_Row)</definedName>
    <definedName name="Print_Area_Reset" localSheetId="18">OFFSET('APU 011'!Full_Print,0,0,'APU 011'!Last_Row)</definedName>
    <definedName name="Print_Area_Reset" localSheetId="19">OFFSET('APU 012'!Full_Print,0,0,'APU 012'!Last_Row)</definedName>
    <definedName name="Print_Area_Reset" localSheetId="20">OFFSET('APU 014'!Full_Print,0,0,'APU 014'!Last_Row)</definedName>
    <definedName name="Print_Area_Reset" localSheetId="21">OFFSET('APU 015'!Full_Print,0,0,'APU 015'!Last_Row)</definedName>
    <definedName name="Print_Area_Reset" localSheetId="22">OFFSET('APU 016'!Full_Print,0,0,'APU 016'!Last_Row)</definedName>
    <definedName name="Print_Area_Reset" localSheetId="23">OFFSET('APU 017'!Full_Print,0,0,'APU 017'!Last_Row)</definedName>
    <definedName name="Print_Area_Reset">OFFSET(Full_Print,0,0,Last_Row)</definedName>
    <definedName name="PRINT_TITLES">#N/A</definedName>
    <definedName name="PRINT_TITLES_MI">#N/A</definedName>
    <definedName name="Profesional">#REF!</definedName>
    <definedName name="PrOfic">[28]BASES!$B$31</definedName>
    <definedName name="Programa">[17]Validaciones!$B$3:$B$6</definedName>
    <definedName name="PROP" localSheetId="8">#REF!</definedName>
    <definedName name="PROP" localSheetId="9">#REF!</definedName>
    <definedName name="PROP" localSheetId="10">#REF!</definedName>
    <definedName name="PROP" localSheetId="11">#REF!</definedName>
    <definedName name="PROP" localSheetId="12">#REF!</definedName>
    <definedName name="PROP" localSheetId="13">#REF!</definedName>
    <definedName name="PROP" localSheetId="14">#REF!</definedName>
    <definedName name="PROP" localSheetId="15">#REF!</definedName>
    <definedName name="PROP" localSheetId="16">#REF!</definedName>
    <definedName name="PROP" localSheetId="17">#REF!</definedName>
    <definedName name="PROP" localSheetId="18">#REF!</definedName>
    <definedName name="PROP" localSheetId="19">#REF!</definedName>
    <definedName name="PROP" localSheetId="20">#REF!</definedName>
    <definedName name="PROP" localSheetId="21">#REF!</definedName>
    <definedName name="PROP" localSheetId="22">#REF!</definedName>
    <definedName name="PROP" localSheetId="23">#REF!</definedName>
    <definedName name="PROP">#REF!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#REF!</definedName>
    <definedName name="PRORROGA" localSheetId="8">#REF!</definedName>
    <definedName name="PRORROGA" localSheetId="9">#REF!</definedName>
    <definedName name="PRORROGA" localSheetId="10">#REF!</definedName>
    <definedName name="PRORROGA" localSheetId="11">#REF!</definedName>
    <definedName name="PRORROGA" localSheetId="12">#REF!</definedName>
    <definedName name="PRORROGA" localSheetId="13">#REF!</definedName>
    <definedName name="PRORROGA" localSheetId="14">#REF!</definedName>
    <definedName name="PRORROGA" localSheetId="15">#REF!</definedName>
    <definedName name="PRORROGA" localSheetId="16">#REF!</definedName>
    <definedName name="PRORROGA" localSheetId="17">#REF!</definedName>
    <definedName name="PRORROGA" localSheetId="18">#REF!</definedName>
    <definedName name="PRORROGA" localSheetId="19">#REF!</definedName>
    <definedName name="PRORROGA" localSheetId="20">#REF!</definedName>
    <definedName name="PRORROGA" localSheetId="21">#REF!</definedName>
    <definedName name="PRORROGA" localSheetId="22">#REF!</definedName>
    <definedName name="PRORROGA" localSheetId="23">#REF!</definedName>
    <definedName name="PRORROGA">#REF!</definedName>
    <definedName name="PROVEEDORES" localSheetId="8">#REF!</definedName>
    <definedName name="PROVEEDORES" localSheetId="9">#REF!</definedName>
    <definedName name="PROVEEDORES" localSheetId="10">#REF!</definedName>
    <definedName name="PROVEEDORES" localSheetId="11">#REF!</definedName>
    <definedName name="PROVEEDORES" localSheetId="12">#REF!</definedName>
    <definedName name="PROVEEDORES" localSheetId="13">#REF!</definedName>
    <definedName name="PROVEEDORES" localSheetId="14">#REF!</definedName>
    <definedName name="PROVEEDORES" localSheetId="15">#REF!</definedName>
    <definedName name="PROVEEDORES" localSheetId="16">#REF!</definedName>
    <definedName name="PROVEEDORES" localSheetId="17">#REF!</definedName>
    <definedName name="PROVEEDORES" localSheetId="18">#REF!</definedName>
    <definedName name="PROVEEDORES" localSheetId="19">#REF!</definedName>
    <definedName name="PROVEEDORES" localSheetId="20">#REF!</definedName>
    <definedName name="PROVEEDORES" localSheetId="21">#REF!</definedName>
    <definedName name="PROVEEDORES" localSheetId="22">#REF!</definedName>
    <definedName name="PROVEEDORES" localSheetId="23">#REF!</definedName>
    <definedName name="PROVEEDORES">#REF!</definedName>
    <definedName name="PROY" localSheetId="8">#REF!</definedName>
    <definedName name="PROY" localSheetId="9">#REF!</definedName>
    <definedName name="PROY" localSheetId="10">#REF!</definedName>
    <definedName name="PROY" localSheetId="11">#REF!</definedName>
    <definedName name="PROY" localSheetId="12">#REF!</definedName>
    <definedName name="PROY" localSheetId="13">#REF!</definedName>
    <definedName name="PROY" localSheetId="14">#REF!</definedName>
    <definedName name="PROY" localSheetId="15">#REF!</definedName>
    <definedName name="PROY" localSheetId="16">#REF!</definedName>
    <definedName name="PROY" localSheetId="17">#REF!</definedName>
    <definedName name="PROY" localSheetId="18">#REF!</definedName>
    <definedName name="PROY" localSheetId="19">#REF!</definedName>
    <definedName name="PROY" localSheetId="20">#REF!</definedName>
    <definedName name="PROY" localSheetId="21">#REF!</definedName>
    <definedName name="PROY" localSheetId="22">#REF!</definedName>
    <definedName name="PROY" localSheetId="23">#REF!</definedName>
    <definedName name="PROY">#REF!</definedName>
    <definedName name="PROYEC" localSheetId="8">#REF!</definedName>
    <definedName name="PROYEC" localSheetId="9">#REF!</definedName>
    <definedName name="PROYEC" localSheetId="10">#REF!</definedName>
    <definedName name="PROYEC" localSheetId="11">#REF!</definedName>
    <definedName name="PROYEC" localSheetId="12">#REF!</definedName>
    <definedName name="PROYEC" localSheetId="13">#REF!</definedName>
    <definedName name="PROYEC" localSheetId="14">#REF!</definedName>
    <definedName name="PROYEC" localSheetId="15">#REF!</definedName>
    <definedName name="PROYEC" localSheetId="16">#REF!</definedName>
    <definedName name="PROYEC" localSheetId="17">#REF!</definedName>
    <definedName name="PROYEC" localSheetId="18">#REF!</definedName>
    <definedName name="PROYEC" localSheetId="19">#REF!</definedName>
    <definedName name="PROYEC" localSheetId="20">#REF!</definedName>
    <definedName name="PROYEC" localSheetId="21">#REF!</definedName>
    <definedName name="PROYEC" localSheetId="22">#REF!</definedName>
    <definedName name="PROYEC" localSheetId="23">#REF!</definedName>
    <definedName name="PROYEC">#REF!</definedName>
    <definedName name="proyecto" localSheetId="8">#REF!</definedName>
    <definedName name="proyecto" localSheetId="9">#REF!</definedName>
    <definedName name="proyecto" localSheetId="10">#REF!</definedName>
    <definedName name="proyecto" localSheetId="11">#REF!</definedName>
    <definedName name="proyecto" localSheetId="12">#REF!</definedName>
    <definedName name="proyecto" localSheetId="13">#REF!</definedName>
    <definedName name="proyecto" localSheetId="14">#REF!</definedName>
    <definedName name="proyecto" localSheetId="15">#REF!</definedName>
    <definedName name="proyecto" localSheetId="16">#REF!</definedName>
    <definedName name="proyecto" localSheetId="17">#REF!</definedName>
    <definedName name="proyecto" localSheetId="18">#REF!</definedName>
    <definedName name="proyecto" localSheetId="19">#REF!</definedName>
    <definedName name="proyecto" localSheetId="20">#REF!</definedName>
    <definedName name="proyecto" localSheetId="21">#REF!</definedName>
    <definedName name="proyecto" localSheetId="22">#REF!</definedName>
    <definedName name="proyecto" localSheetId="23">#REF!</definedName>
    <definedName name="proyecto">#REF!</definedName>
    <definedName name="PRUEB4" localSheetId="8">[27]!absc</definedName>
    <definedName name="PRUEB4" localSheetId="10">[27]!absc</definedName>
    <definedName name="PRUEB4" localSheetId="11">[27]!absc</definedName>
    <definedName name="PRUEB4" localSheetId="12">[27]!absc</definedName>
    <definedName name="PRUEB4" localSheetId="13">[27]!absc</definedName>
    <definedName name="PRUEB4" localSheetId="14">[27]!absc</definedName>
    <definedName name="PRUEB4" localSheetId="15">[27]!absc</definedName>
    <definedName name="PRUEB4" localSheetId="16">[27]!absc</definedName>
    <definedName name="PRUEB4" localSheetId="17">[27]!absc</definedName>
    <definedName name="PRUEB4" localSheetId="18">[27]!absc</definedName>
    <definedName name="PRUEB4" localSheetId="19">[27]!absc</definedName>
    <definedName name="PRUEB4" localSheetId="20">[27]!absc</definedName>
    <definedName name="PRUEB4" localSheetId="21">[27]!absc</definedName>
    <definedName name="PRUEB4" localSheetId="22">[27]!absc</definedName>
    <definedName name="PRUEB4" localSheetId="23">[27]!absc</definedName>
    <definedName name="PRUEB4" localSheetId="7">[27]!absc</definedName>
    <definedName name="PRUEB4" localSheetId="4">[27]!absc</definedName>
    <definedName name="PRUEB4" localSheetId="6">[27]!absc</definedName>
    <definedName name="PRUEB4">[27]!absc</definedName>
    <definedName name="prueba">#REF!</definedName>
    <definedName name="PRUEBA0660" localSheetId="8">[27]!absc</definedName>
    <definedName name="PRUEBA0660" localSheetId="10">[27]!absc</definedName>
    <definedName name="PRUEBA0660" localSheetId="11">[27]!absc</definedName>
    <definedName name="PRUEBA0660" localSheetId="12">[27]!absc</definedName>
    <definedName name="PRUEBA0660" localSheetId="13">[27]!absc</definedName>
    <definedName name="PRUEBA0660" localSheetId="14">[27]!absc</definedName>
    <definedName name="PRUEBA0660" localSheetId="15">[27]!absc</definedName>
    <definedName name="PRUEBA0660" localSheetId="16">[27]!absc</definedName>
    <definedName name="PRUEBA0660" localSheetId="17">[27]!absc</definedName>
    <definedName name="PRUEBA0660" localSheetId="18">[27]!absc</definedName>
    <definedName name="PRUEBA0660" localSheetId="19">[27]!absc</definedName>
    <definedName name="PRUEBA0660" localSheetId="20">[27]!absc</definedName>
    <definedName name="PRUEBA0660" localSheetId="21">[27]!absc</definedName>
    <definedName name="PRUEBA0660" localSheetId="22">[27]!absc</definedName>
    <definedName name="PRUEBA0660" localSheetId="23">[27]!absc</definedName>
    <definedName name="PRUEBA0660" localSheetId="7">[27]!absc</definedName>
    <definedName name="PRUEBA0660" localSheetId="4">[27]!absc</definedName>
    <definedName name="PRUEBA0660" localSheetId="6">[27]!absc</definedName>
    <definedName name="PRUEBA0660">[27]!absc</definedName>
    <definedName name="prueba1" localSheetId="8">[65]!absc</definedName>
    <definedName name="prueba1" localSheetId="10">[65]!absc</definedName>
    <definedName name="prueba1" localSheetId="11">[65]!absc</definedName>
    <definedName name="prueba1" localSheetId="12">[65]!absc</definedName>
    <definedName name="prueba1" localSheetId="13">[65]!absc</definedName>
    <definedName name="prueba1" localSheetId="14">[65]!absc</definedName>
    <definedName name="prueba1" localSheetId="15">[65]!absc</definedName>
    <definedName name="prueba1" localSheetId="16">[65]!absc</definedName>
    <definedName name="prueba1" localSheetId="17">[65]!absc</definedName>
    <definedName name="prueba1" localSheetId="18">[65]!absc</definedName>
    <definedName name="prueba1" localSheetId="19">[65]!absc</definedName>
    <definedName name="prueba1" localSheetId="20">[65]!absc</definedName>
    <definedName name="prueba1" localSheetId="21">[65]!absc</definedName>
    <definedName name="prueba1" localSheetId="22">[65]!absc</definedName>
    <definedName name="prueba1" localSheetId="23">[65]!absc</definedName>
    <definedName name="prueba1" localSheetId="7">[65]!absc</definedName>
    <definedName name="prueba1" localSheetId="4">[65]!absc</definedName>
    <definedName name="prueba1" localSheetId="6">[65]!absc</definedName>
    <definedName name="prueba1">[65]!absc</definedName>
    <definedName name="PRUEBA100" localSheetId="8">[7]!absc</definedName>
    <definedName name="PRUEBA100" localSheetId="10">[7]!absc</definedName>
    <definedName name="PRUEBA100" localSheetId="11">[7]!absc</definedName>
    <definedName name="PRUEBA100" localSheetId="12">[7]!absc</definedName>
    <definedName name="PRUEBA100" localSheetId="13">[7]!absc</definedName>
    <definedName name="PRUEBA100" localSheetId="14">[7]!absc</definedName>
    <definedName name="PRUEBA100" localSheetId="15">[7]!absc</definedName>
    <definedName name="PRUEBA100" localSheetId="16">[7]!absc</definedName>
    <definedName name="PRUEBA100" localSheetId="17">[7]!absc</definedName>
    <definedName name="PRUEBA100" localSheetId="18">[7]!absc</definedName>
    <definedName name="PRUEBA100" localSheetId="19">[7]!absc</definedName>
    <definedName name="PRUEBA100" localSheetId="20">[7]!absc</definedName>
    <definedName name="PRUEBA100" localSheetId="21">[7]!absc</definedName>
    <definedName name="PRUEBA100" localSheetId="22">[7]!absc</definedName>
    <definedName name="PRUEBA100" localSheetId="23">[7]!absc</definedName>
    <definedName name="PRUEBA100" localSheetId="7">[7]!absc</definedName>
    <definedName name="PRUEBA100" localSheetId="4">[7]!absc</definedName>
    <definedName name="PRUEBA100" localSheetId="6">[7]!absc</definedName>
    <definedName name="PRUEBA100">[7]!absc</definedName>
    <definedName name="PRUEBA2" localSheetId="8">[65]!absc</definedName>
    <definedName name="PRUEBA2" localSheetId="10">[65]!absc</definedName>
    <definedName name="PRUEBA2" localSheetId="11">[65]!absc</definedName>
    <definedName name="PRUEBA2" localSheetId="12">[65]!absc</definedName>
    <definedName name="PRUEBA2" localSheetId="13">[65]!absc</definedName>
    <definedName name="PRUEBA2" localSheetId="14">[65]!absc</definedName>
    <definedName name="PRUEBA2" localSheetId="15">[65]!absc</definedName>
    <definedName name="PRUEBA2" localSheetId="16">[65]!absc</definedName>
    <definedName name="PRUEBA2" localSheetId="17">[65]!absc</definedName>
    <definedName name="PRUEBA2" localSheetId="18">[65]!absc</definedName>
    <definedName name="PRUEBA2" localSheetId="19">[65]!absc</definedName>
    <definedName name="PRUEBA2" localSheetId="20">[65]!absc</definedName>
    <definedName name="PRUEBA2" localSheetId="21">[65]!absc</definedName>
    <definedName name="PRUEBA2" localSheetId="22">[65]!absc</definedName>
    <definedName name="PRUEBA2" localSheetId="23">[65]!absc</definedName>
    <definedName name="PRUEBA2" localSheetId="7">[65]!absc</definedName>
    <definedName name="PRUEBA2" localSheetId="4">[65]!absc</definedName>
    <definedName name="PRUEBA2" localSheetId="6">[65]!absc</definedName>
    <definedName name="PRUEBA2">[65]!absc</definedName>
    <definedName name="PRUEBA3" localSheetId="8">[7]!absc</definedName>
    <definedName name="PRUEBA3" localSheetId="10">[7]!absc</definedName>
    <definedName name="PRUEBA3" localSheetId="11">[7]!absc</definedName>
    <definedName name="PRUEBA3" localSheetId="12">[7]!absc</definedName>
    <definedName name="PRUEBA3" localSheetId="13">[7]!absc</definedName>
    <definedName name="PRUEBA3" localSheetId="14">[7]!absc</definedName>
    <definedName name="PRUEBA3" localSheetId="15">[7]!absc</definedName>
    <definedName name="PRUEBA3" localSheetId="16">[7]!absc</definedName>
    <definedName name="PRUEBA3" localSheetId="17">[7]!absc</definedName>
    <definedName name="PRUEBA3" localSheetId="18">[7]!absc</definedName>
    <definedName name="PRUEBA3" localSheetId="19">[7]!absc</definedName>
    <definedName name="PRUEBA3" localSheetId="20">[7]!absc</definedName>
    <definedName name="PRUEBA3" localSheetId="21">[7]!absc</definedName>
    <definedName name="PRUEBA3" localSheetId="22">[7]!absc</definedName>
    <definedName name="PRUEBA3" localSheetId="23">[7]!absc</definedName>
    <definedName name="PRUEBA3" localSheetId="7">[7]!absc</definedName>
    <definedName name="PRUEBA3" localSheetId="4">[7]!absc</definedName>
    <definedName name="PRUEBA3" localSheetId="6">[7]!absc</definedName>
    <definedName name="PRUEBA3">[7]!absc</definedName>
    <definedName name="PRUEBA5" localSheetId="8">[27]!absc</definedName>
    <definedName name="PRUEBA5" localSheetId="10">[27]!absc</definedName>
    <definedName name="PRUEBA5" localSheetId="11">[27]!absc</definedName>
    <definedName name="PRUEBA5" localSheetId="12">[27]!absc</definedName>
    <definedName name="PRUEBA5" localSheetId="13">[27]!absc</definedName>
    <definedName name="PRUEBA5" localSheetId="14">[27]!absc</definedName>
    <definedName name="PRUEBA5" localSheetId="15">[27]!absc</definedName>
    <definedName name="PRUEBA5" localSheetId="16">[27]!absc</definedName>
    <definedName name="PRUEBA5" localSheetId="17">[27]!absc</definedName>
    <definedName name="PRUEBA5" localSheetId="18">[27]!absc</definedName>
    <definedName name="PRUEBA5" localSheetId="19">[27]!absc</definedName>
    <definedName name="PRUEBA5" localSheetId="20">[27]!absc</definedName>
    <definedName name="PRUEBA5" localSheetId="21">[27]!absc</definedName>
    <definedName name="PRUEBA5" localSheetId="22">[27]!absc</definedName>
    <definedName name="PRUEBA5" localSheetId="23">[27]!absc</definedName>
    <definedName name="PRUEBA5" localSheetId="7">[27]!absc</definedName>
    <definedName name="PRUEBA5" localSheetId="4">[27]!absc</definedName>
    <definedName name="PRUEBA5" localSheetId="6">[27]!absc</definedName>
    <definedName name="PRUEBA5">[27]!absc</definedName>
    <definedName name="PRUEBA6" localSheetId="8">[65]!absc</definedName>
    <definedName name="PRUEBA6" localSheetId="10">[65]!absc</definedName>
    <definedName name="PRUEBA6" localSheetId="11">[65]!absc</definedName>
    <definedName name="PRUEBA6" localSheetId="12">[65]!absc</definedName>
    <definedName name="PRUEBA6" localSheetId="13">[65]!absc</definedName>
    <definedName name="PRUEBA6" localSheetId="14">[65]!absc</definedName>
    <definedName name="PRUEBA6" localSheetId="15">[65]!absc</definedName>
    <definedName name="PRUEBA6" localSheetId="16">[65]!absc</definedName>
    <definedName name="PRUEBA6" localSheetId="17">[65]!absc</definedName>
    <definedName name="PRUEBA6" localSheetId="18">[65]!absc</definedName>
    <definedName name="PRUEBA6" localSheetId="19">[65]!absc</definedName>
    <definedName name="PRUEBA6" localSheetId="20">[65]!absc</definedName>
    <definedName name="PRUEBA6" localSheetId="21">[65]!absc</definedName>
    <definedName name="PRUEBA6" localSheetId="22">[65]!absc</definedName>
    <definedName name="PRUEBA6" localSheetId="23">[65]!absc</definedName>
    <definedName name="PRUEBA6" localSheetId="7">[65]!absc</definedName>
    <definedName name="PRUEBA6" localSheetId="4">[65]!absc</definedName>
    <definedName name="PRUEBA6" localSheetId="6">[65]!absc</definedName>
    <definedName name="PRUEBA6">[65]!absc</definedName>
    <definedName name="PRUEBA7" localSheetId="8">[65]!absc</definedName>
    <definedName name="PRUEBA7" localSheetId="10">[65]!absc</definedName>
    <definedName name="PRUEBA7" localSheetId="11">[65]!absc</definedName>
    <definedName name="PRUEBA7" localSheetId="12">[65]!absc</definedName>
    <definedName name="PRUEBA7" localSheetId="13">[65]!absc</definedName>
    <definedName name="PRUEBA7" localSheetId="14">[65]!absc</definedName>
    <definedName name="PRUEBA7" localSheetId="15">[65]!absc</definedName>
    <definedName name="PRUEBA7" localSheetId="16">[65]!absc</definedName>
    <definedName name="PRUEBA7" localSheetId="17">[65]!absc</definedName>
    <definedName name="PRUEBA7" localSheetId="18">[65]!absc</definedName>
    <definedName name="PRUEBA7" localSheetId="19">[65]!absc</definedName>
    <definedName name="PRUEBA7" localSheetId="20">[65]!absc</definedName>
    <definedName name="PRUEBA7" localSheetId="21">[65]!absc</definedName>
    <definedName name="PRUEBA7" localSheetId="22">[65]!absc</definedName>
    <definedName name="PRUEBA7" localSheetId="23">[65]!absc</definedName>
    <definedName name="PRUEBA7" localSheetId="7">[65]!absc</definedName>
    <definedName name="PRUEBA7" localSheetId="4">[65]!absc</definedName>
    <definedName name="PRUEBA7" localSheetId="6">[65]!absc</definedName>
    <definedName name="PRUEBA7">[65]!absc</definedName>
    <definedName name="PRUEBAGA" localSheetId="8">[27]!absc</definedName>
    <definedName name="PRUEBAGA" localSheetId="10">[27]!absc</definedName>
    <definedName name="PRUEBAGA" localSheetId="11">[27]!absc</definedName>
    <definedName name="PRUEBAGA" localSheetId="12">[27]!absc</definedName>
    <definedName name="PRUEBAGA" localSheetId="13">[27]!absc</definedName>
    <definedName name="PRUEBAGA" localSheetId="14">[27]!absc</definedName>
    <definedName name="PRUEBAGA" localSheetId="15">[27]!absc</definedName>
    <definedName name="PRUEBAGA" localSheetId="16">[27]!absc</definedName>
    <definedName name="PRUEBAGA" localSheetId="17">[27]!absc</definedName>
    <definedName name="PRUEBAGA" localSheetId="18">[27]!absc</definedName>
    <definedName name="PRUEBAGA" localSheetId="19">[27]!absc</definedName>
    <definedName name="PRUEBAGA" localSheetId="20">[27]!absc</definedName>
    <definedName name="PRUEBAGA" localSheetId="21">[27]!absc</definedName>
    <definedName name="PRUEBAGA" localSheetId="22">[27]!absc</definedName>
    <definedName name="PRUEBAGA" localSheetId="23">[27]!absc</definedName>
    <definedName name="PRUEBAGA" localSheetId="7">[27]!absc</definedName>
    <definedName name="PRUEBAGA" localSheetId="4">[27]!absc</definedName>
    <definedName name="PRUEBAGA" localSheetId="6">[27]!absc</definedName>
    <definedName name="PRUEBAGA">[27]!absc</definedName>
    <definedName name="PRUEBAGAB" localSheetId="8">[65]!absc</definedName>
    <definedName name="PRUEBAGAB" localSheetId="10">[65]!absc</definedName>
    <definedName name="PRUEBAGAB" localSheetId="11">[65]!absc</definedName>
    <definedName name="PRUEBAGAB" localSheetId="12">[65]!absc</definedName>
    <definedName name="PRUEBAGAB" localSheetId="13">[65]!absc</definedName>
    <definedName name="PRUEBAGAB" localSheetId="14">[65]!absc</definedName>
    <definedName name="PRUEBAGAB" localSheetId="15">[65]!absc</definedName>
    <definedName name="PRUEBAGAB" localSheetId="16">[65]!absc</definedName>
    <definedName name="PRUEBAGAB" localSheetId="17">[65]!absc</definedName>
    <definedName name="PRUEBAGAB" localSheetId="18">[65]!absc</definedName>
    <definedName name="PRUEBAGAB" localSheetId="19">[65]!absc</definedName>
    <definedName name="PRUEBAGAB" localSheetId="20">[65]!absc</definedName>
    <definedName name="PRUEBAGAB" localSheetId="21">[65]!absc</definedName>
    <definedName name="PRUEBAGAB" localSheetId="22">[65]!absc</definedName>
    <definedName name="PRUEBAGAB" localSheetId="23">[65]!absc</definedName>
    <definedName name="PRUEBAGAB" localSheetId="7">[65]!absc</definedName>
    <definedName name="PRUEBAGAB" localSheetId="4">[65]!absc</definedName>
    <definedName name="PRUEBAGAB" localSheetId="6">[65]!absc</definedName>
    <definedName name="PRUEBAGAB">[65]!absc</definedName>
    <definedName name="PRUEBAGAE" localSheetId="8">[27]!absc</definedName>
    <definedName name="PRUEBAGAE" localSheetId="10">[27]!absc</definedName>
    <definedName name="PRUEBAGAE" localSheetId="11">[27]!absc</definedName>
    <definedName name="PRUEBAGAE" localSheetId="12">[27]!absc</definedName>
    <definedName name="PRUEBAGAE" localSheetId="13">[27]!absc</definedName>
    <definedName name="PRUEBAGAE" localSheetId="14">[27]!absc</definedName>
    <definedName name="PRUEBAGAE" localSheetId="15">[27]!absc</definedName>
    <definedName name="PRUEBAGAE" localSheetId="16">[27]!absc</definedName>
    <definedName name="PRUEBAGAE" localSheetId="17">[27]!absc</definedName>
    <definedName name="PRUEBAGAE" localSheetId="18">[27]!absc</definedName>
    <definedName name="PRUEBAGAE" localSheetId="19">[27]!absc</definedName>
    <definedName name="PRUEBAGAE" localSheetId="20">[27]!absc</definedName>
    <definedName name="PRUEBAGAE" localSheetId="21">[27]!absc</definedName>
    <definedName name="PRUEBAGAE" localSheetId="22">[27]!absc</definedName>
    <definedName name="PRUEBAGAE" localSheetId="23">[27]!absc</definedName>
    <definedName name="PRUEBAGAE" localSheetId="7">[27]!absc</definedName>
    <definedName name="PRUEBAGAE" localSheetId="4">[27]!absc</definedName>
    <definedName name="PRUEBAGAE" localSheetId="6">[27]!absc</definedName>
    <definedName name="PRUEBAGAE">[27]!absc</definedName>
    <definedName name="PRUEBAGAM" localSheetId="8">[14]!absc</definedName>
    <definedName name="PRUEBAGAM" localSheetId="10">[14]!absc</definedName>
    <definedName name="PRUEBAGAM" localSheetId="11">[14]!absc</definedName>
    <definedName name="PRUEBAGAM" localSheetId="12">[14]!absc</definedName>
    <definedName name="PRUEBAGAM" localSheetId="13">[14]!absc</definedName>
    <definedName name="PRUEBAGAM" localSheetId="14">[14]!absc</definedName>
    <definedName name="PRUEBAGAM" localSheetId="15">[14]!absc</definedName>
    <definedName name="PRUEBAGAM" localSheetId="16">[14]!absc</definedName>
    <definedName name="PRUEBAGAM" localSheetId="17">[14]!absc</definedName>
    <definedName name="PRUEBAGAM" localSheetId="18">[14]!absc</definedName>
    <definedName name="PRUEBAGAM" localSheetId="19">[14]!absc</definedName>
    <definedName name="PRUEBAGAM" localSheetId="20">[14]!absc</definedName>
    <definedName name="PRUEBAGAM" localSheetId="21">[14]!absc</definedName>
    <definedName name="PRUEBAGAM" localSheetId="22">[14]!absc</definedName>
    <definedName name="PRUEBAGAM" localSheetId="23">[14]!absc</definedName>
    <definedName name="PRUEBAGAM" localSheetId="7">[14]!absc</definedName>
    <definedName name="PRUEBAGAM" localSheetId="4">[14]!absc</definedName>
    <definedName name="PRUEBAGAM" localSheetId="6">[14]!absc</definedName>
    <definedName name="PRUEBAGAM">[14]!absc</definedName>
    <definedName name="PRUEBAGAÑ" localSheetId="8">[27]!absc</definedName>
    <definedName name="PRUEBAGAÑ" localSheetId="10">[27]!absc</definedName>
    <definedName name="PRUEBAGAÑ" localSheetId="11">[27]!absc</definedName>
    <definedName name="PRUEBAGAÑ" localSheetId="12">[27]!absc</definedName>
    <definedName name="PRUEBAGAÑ" localSheetId="13">[27]!absc</definedName>
    <definedName name="PRUEBAGAÑ" localSheetId="14">[27]!absc</definedName>
    <definedName name="PRUEBAGAÑ" localSheetId="15">[27]!absc</definedName>
    <definedName name="PRUEBAGAÑ" localSheetId="16">[27]!absc</definedName>
    <definedName name="PRUEBAGAÑ" localSheetId="17">[27]!absc</definedName>
    <definedName name="PRUEBAGAÑ" localSheetId="18">[27]!absc</definedName>
    <definedName name="PRUEBAGAÑ" localSheetId="19">[27]!absc</definedName>
    <definedName name="PRUEBAGAÑ" localSheetId="20">[27]!absc</definedName>
    <definedName name="PRUEBAGAÑ" localSheetId="21">[27]!absc</definedName>
    <definedName name="PRUEBAGAÑ" localSheetId="22">[27]!absc</definedName>
    <definedName name="PRUEBAGAÑ" localSheetId="23">[27]!absc</definedName>
    <definedName name="PRUEBAGAÑ" localSheetId="7">[27]!absc</definedName>
    <definedName name="PRUEBAGAÑ" localSheetId="4">[27]!absc</definedName>
    <definedName name="PRUEBAGAÑ" localSheetId="6">[27]!absc</definedName>
    <definedName name="PRUEBAGAÑ">[27]!absc</definedName>
    <definedName name="PRUEBAGAX" localSheetId="8">[13]!absc</definedName>
    <definedName name="PRUEBAGAX" localSheetId="10">[13]!absc</definedName>
    <definedName name="PRUEBAGAX" localSheetId="11">[13]!absc</definedName>
    <definedName name="PRUEBAGAX" localSheetId="12">[13]!absc</definedName>
    <definedName name="PRUEBAGAX" localSheetId="13">[13]!absc</definedName>
    <definedName name="PRUEBAGAX" localSheetId="14">[13]!absc</definedName>
    <definedName name="PRUEBAGAX" localSheetId="15">[13]!absc</definedName>
    <definedName name="PRUEBAGAX" localSheetId="16">[13]!absc</definedName>
    <definedName name="PRUEBAGAX" localSheetId="17">[13]!absc</definedName>
    <definedName name="PRUEBAGAX" localSheetId="18">[13]!absc</definedName>
    <definedName name="PRUEBAGAX" localSheetId="19">[13]!absc</definedName>
    <definedName name="PRUEBAGAX" localSheetId="20">[13]!absc</definedName>
    <definedName name="PRUEBAGAX" localSheetId="21">[13]!absc</definedName>
    <definedName name="PRUEBAGAX" localSheetId="22">[13]!absc</definedName>
    <definedName name="PRUEBAGAX" localSheetId="23">[13]!absc</definedName>
    <definedName name="PRUEBAGAX" localSheetId="7">[13]!absc</definedName>
    <definedName name="PRUEBAGAX" localSheetId="4">[13]!absc</definedName>
    <definedName name="PRUEBAGAX" localSheetId="6">[13]!absc</definedName>
    <definedName name="PRUEBAGAX">[13]!absc</definedName>
    <definedName name="PRUEBAGE" localSheetId="8">[7]!absc</definedName>
    <definedName name="PRUEBAGE" localSheetId="10">[7]!absc</definedName>
    <definedName name="PRUEBAGE" localSheetId="11">[7]!absc</definedName>
    <definedName name="PRUEBAGE" localSheetId="12">[7]!absc</definedName>
    <definedName name="PRUEBAGE" localSheetId="13">[7]!absc</definedName>
    <definedName name="PRUEBAGE" localSheetId="14">[7]!absc</definedName>
    <definedName name="PRUEBAGE" localSheetId="15">[7]!absc</definedName>
    <definedName name="PRUEBAGE" localSheetId="16">[7]!absc</definedName>
    <definedName name="PRUEBAGE" localSheetId="17">[7]!absc</definedName>
    <definedName name="PRUEBAGE" localSheetId="18">[7]!absc</definedName>
    <definedName name="PRUEBAGE" localSheetId="19">[7]!absc</definedName>
    <definedName name="PRUEBAGE" localSheetId="20">[7]!absc</definedName>
    <definedName name="PRUEBAGE" localSheetId="21">[7]!absc</definedName>
    <definedName name="PRUEBAGE" localSheetId="22">[7]!absc</definedName>
    <definedName name="PRUEBAGE" localSheetId="23">[7]!absc</definedName>
    <definedName name="PRUEBAGE" localSheetId="7">[7]!absc</definedName>
    <definedName name="PRUEBAGE" localSheetId="4">[7]!absc</definedName>
    <definedName name="PRUEBAGE" localSheetId="6">[7]!absc</definedName>
    <definedName name="PRUEBAGE">[7]!absc</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hidden="1">{"TAB1",#N/A,TRUE,"GENERAL";"TAB2",#N/A,TRUE,"GENERAL";"TAB3",#N/A,TRUE,"GENERAL";"TAB4",#N/A,TRUE,"GENERAL";"TAB5",#N/A,TRUE,"GENERAL"}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hidden="1">{"via1",#N/A,TRUE,"general";"via2",#N/A,TRUE,"general";"via3",#N/A,TRUE,"general"}</definedName>
    <definedName name="PUT" localSheetId="8">#REF!</definedName>
    <definedName name="PUT" localSheetId="9">#REF!</definedName>
    <definedName name="PUT" localSheetId="10">#REF!</definedName>
    <definedName name="PUT" localSheetId="11">#REF!</definedName>
    <definedName name="PUT" localSheetId="12">#REF!</definedName>
    <definedName name="PUT" localSheetId="13">#REF!</definedName>
    <definedName name="PUT" localSheetId="14">#REF!</definedName>
    <definedName name="PUT" localSheetId="15">#REF!</definedName>
    <definedName name="PUT" localSheetId="16">#REF!</definedName>
    <definedName name="PUT" localSheetId="17">#REF!</definedName>
    <definedName name="PUT" localSheetId="18">#REF!</definedName>
    <definedName name="PUT" localSheetId="19">#REF!</definedName>
    <definedName name="PUT" localSheetId="20">#REF!</definedName>
    <definedName name="PUT" localSheetId="21">#REF!</definedName>
    <definedName name="PUT" localSheetId="22">#REF!</definedName>
    <definedName name="PUT" localSheetId="23">#REF!</definedName>
    <definedName name="PUT">#REF!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#REF!</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hidden="1">{"via1",#N/A,TRUE,"general";"via2",#N/A,TRUE,"general";"via3",#N/A,TRUE,"general"}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hidden="1">{"TAB1",#N/A,TRUE,"GENERAL";"TAB2",#N/A,TRUE,"GENERAL";"TAB3",#N/A,TRUE,"GENERAL";"TAB4",#N/A,TRUE,"GENERAL";"TAB5",#N/A,TRUE,"GENERAL"}</definedName>
    <definedName name="QEQEWEQWEQ">'[9]1'!#REF!</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hidden="1">{"via1",#N/A,TRUE,"general";"via2",#N/A,TRUE,"general";"via3",#N/A,TRUE,"general"}</definedName>
    <definedName name="qq" localSheetId="8">#REF!</definedName>
    <definedName name="qq" localSheetId="9">#REF!</definedName>
    <definedName name="qq" localSheetId="10">#REF!</definedName>
    <definedName name="qq" localSheetId="11">#REF!</definedName>
    <definedName name="qq" localSheetId="12">#REF!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19">#REF!</definedName>
    <definedName name="qq" localSheetId="20">#REF!</definedName>
    <definedName name="qq" localSheetId="21">#REF!</definedName>
    <definedName name="qq" localSheetId="22">#REF!</definedName>
    <definedName name="qq" localSheetId="23">#REF!</definedName>
    <definedName name="qq">#REF!</definedName>
    <definedName name="qqq">#REF!</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hidden="1">{"via1",#N/A,TRUE,"general";"via2",#N/A,TRUE,"general";"via3",#N/A,TRUE,"general"}</definedName>
    <definedName name="quitar_rajon">'[79]EST NUEVA Y CONECTANTES'!$S$9:$S$15,'[79]EST NUEVA Y CONECTANTES'!$S$20:$S$21,'[79]EST NUEVA Y CONECTANTES'!$S$23:$S$27,'[79]EST NUEVA Y CONECTANTES'!$S$29:$S$31</definedName>
    <definedName name="qw" localSheetId="8">#REF!</definedName>
    <definedName name="qw" localSheetId="9">#REF!</definedName>
    <definedName name="qw" localSheetId="10">#REF!</definedName>
    <definedName name="qw" localSheetId="11">#REF!</definedName>
    <definedName name="qw" localSheetId="12">#REF!</definedName>
    <definedName name="qw" localSheetId="13">#REF!</definedName>
    <definedName name="qw" localSheetId="14">#REF!</definedName>
    <definedName name="qw" localSheetId="15">#REF!</definedName>
    <definedName name="qw" localSheetId="16">#REF!</definedName>
    <definedName name="qw" localSheetId="17">#REF!</definedName>
    <definedName name="qw" localSheetId="18">#REF!</definedName>
    <definedName name="qw" localSheetId="19">#REF!</definedName>
    <definedName name="qw" localSheetId="20">#REF!</definedName>
    <definedName name="qw" localSheetId="21">#REF!</definedName>
    <definedName name="qw" localSheetId="22">#REF!</definedName>
    <definedName name="qw" localSheetId="23">#REF!</definedName>
    <definedName name="qw">#REF!</definedName>
    <definedName name="QWAS" localSheetId="8">[27]!absc</definedName>
    <definedName name="QWAS" localSheetId="10">[27]!absc</definedName>
    <definedName name="QWAS" localSheetId="11">[27]!absc</definedName>
    <definedName name="QWAS" localSheetId="12">[27]!absc</definedName>
    <definedName name="QWAS" localSheetId="13">[27]!absc</definedName>
    <definedName name="QWAS" localSheetId="14">[27]!absc</definedName>
    <definedName name="QWAS" localSheetId="15">[27]!absc</definedName>
    <definedName name="QWAS" localSheetId="16">[27]!absc</definedName>
    <definedName name="QWAS" localSheetId="17">[27]!absc</definedName>
    <definedName name="QWAS" localSheetId="18">[27]!absc</definedName>
    <definedName name="QWAS" localSheetId="19">[27]!absc</definedName>
    <definedName name="QWAS" localSheetId="20">[27]!absc</definedName>
    <definedName name="QWAS" localSheetId="21">[27]!absc</definedName>
    <definedName name="QWAS" localSheetId="22">[27]!absc</definedName>
    <definedName name="QWAS" localSheetId="23">[27]!absc</definedName>
    <definedName name="QWAS" localSheetId="7">[27]!absc</definedName>
    <definedName name="QWAS" localSheetId="4">[27]!absc</definedName>
    <definedName name="QWAS" localSheetId="6">[27]!absc</definedName>
    <definedName name="QWAS">[27]!absc</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hidden="1">{"via1",#N/A,TRUE,"general";"via2",#N/A,TRUE,"general";"via3",#N/A,TRUE,"general"}</definedName>
    <definedName name="qwe">[17]Validaciones!#REF!</definedName>
    <definedName name="qweda">[17]Validaciones!#REF!</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hidden="1">{"TAB1",#N/A,TRUE,"GENERAL";"TAB2",#N/A,TRUE,"GENERAL";"TAB3",#N/A,TRUE,"GENERAL";"TAB4",#N/A,TRUE,"GENERAL";"TAB5",#N/A,TRUE,"GENERAL"}</definedName>
    <definedName name="QWEQWE">'[9]1'!#REF!</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hidden="1">{"TAB1",#N/A,TRUE,"GENERAL";"TAB2",#N/A,TRUE,"GENERAL";"TAB3",#N/A,TRUE,"GENERAL";"TAB4",#N/A,TRUE,"GENERAL";"TAB5",#N/A,TRUE,"GENERAL"}</definedName>
    <definedName name="QWWQ" localSheetId="8">[27]!absc</definedName>
    <definedName name="QWWQ" localSheetId="10">[27]!absc</definedName>
    <definedName name="QWWQ" localSheetId="11">[27]!absc</definedName>
    <definedName name="QWWQ" localSheetId="12">[27]!absc</definedName>
    <definedName name="QWWQ" localSheetId="13">[27]!absc</definedName>
    <definedName name="QWWQ" localSheetId="14">[27]!absc</definedName>
    <definedName name="QWWQ" localSheetId="15">[27]!absc</definedName>
    <definedName name="QWWQ" localSheetId="16">[27]!absc</definedName>
    <definedName name="QWWQ" localSheetId="17">[27]!absc</definedName>
    <definedName name="QWWQ" localSheetId="18">[27]!absc</definedName>
    <definedName name="QWWQ" localSheetId="19">[27]!absc</definedName>
    <definedName name="QWWQ" localSheetId="20">[27]!absc</definedName>
    <definedName name="QWWQ" localSheetId="21">[27]!absc</definedName>
    <definedName name="QWWQ" localSheetId="22">[27]!absc</definedName>
    <definedName name="QWWQ" localSheetId="23">[27]!absc</definedName>
    <definedName name="QWWQ" localSheetId="7">[27]!absc</definedName>
    <definedName name="QWWQ" localSheetId="4">[27]!absc</definedName>
    <definedName name="QWWQ" localSheetId="6">[27]!absc</definedName>
    <definedName name="QWWQ">[27]!absc</definedName>
    <definedName name="RACC" localSheetId="8">#REF!</definedName>
    <definedName name="RACC" localSheetId="9">#REF!</definedName>
    <definedName name="RACC" localSheetId="10">#REF!</definedName>
    <definedName name="RACC" localSheetId="11">#REF!</definedName>
    <definedName name="RACC" localSheetId="12">#REF!</definedName>
    <definedName name="RACC" localSheetId="13">#REF!</definedName>
    <definedName name="RACC" localSheetId="14">#REF!</definedName>
    <definedName name="RACC" localSheetId="15">#REF!</definedName>
    <definedName name="RACC" localSheetId="16">#REF!</definedName>
    <definedName name="RACC" localSheetId="17">#REF!</definedName>
    <definedName name="RACC" localSheetId="18">#REF!</definedName>
    <definedName name="RACC" localSheetId="19">#REF!</definedName>
    <definedName name="RACC" localSheetId="20">#REF!</definedName>
    <definedName name="RACC" localSheetId="21">#REF!</definedName>
    <definedName name="RACC" localSheetId="22">#REF!</definedName>
    <definedName name="RACC" localSheetId="23">#REF!</definedName>
    <definedName name="RACC">#REF!</definedName>
    <definedName name="rds" localSheetId="8">#REF!</definedName>
    <definedName name="rds" localSheetId="9">#REF!</definedName>
    <definedName name="rds" localSheetId="10">#REF!</definedName>
    <definedName name="rds" localSheetId="11">#REF!</definedName>
    <definedName name="rds" localSheetId="12">#REF!</definedName>
    <definedName name="rds" localSheetId="13">#REF!</definedName>
    <definedName name="rds" localSheetId="14">#REF!</definedName>
    <definedName name="rds" localSheetId="15">#REF!</definedName>
    <definedName name="rds" localSheetId="16">#REF!</definedName>
    <definedName name="rds" localSheetId="17">#REF!</definedName>
    <definedName name="rds" localSheetId="18">#REF!</definedName>
    <definedName name="rds" localSheetId="19">#REF!</definedName>
    <definedName name="rds" localSheetId="20">#REF!</definedName>
    <definedName name="rds" localSheetId="21">#REF!</definedName>
    <definedName name="rds" localSheetId="22">#REF!</definedName>
    <definedName name="rds" localSheetId="23">#REF!</definedName>
    <definedName name="rds">#REF!</definedName>
    <definedName name="RECURSOS" localSheetId="8">#REF!</definedName>
    <definedName name="RECURSOS" localSheetId="9">#REF!</definedName>
    <definedName name="RECURSOS" localSheetId="10">#REF!</definedName>
    <definedName name="RECURSOS" localSheetId="11">#REF!</definedName>
    <definedName name="RECURSOS" localSheetId="12">#REF!</definedName>
    <definedName name="RECURSOS" localSheetId="13">#REF!</definedName>
    <definedName name="RECURSOS" localSheetId="14">#REF!</definedName>
    <definedName name="RECURSOS" localSheetId="15">#REF!</definedName>
    <definedName name="RECURSOS" localSheetId="16">#REF!</definedName>
    <definedName name="RECURSOS" localSheetId="17">#REF!</definedName>
    <definedName name="RECURSOS" localSheetId="18">#REF!</definedName>
    <definedName name="RECURSOS" localSheetId="19">#REF!</definedName>
    <definedName name="RECURSOS" localSheetId="20">#REF!</definedName>
    <definedName name="RECURSOS" localSheetId="21">#REF!</definedName>
    <definedName name="RECURSOS" localSheetId="22">#REF!</definedName>
    <definedName name="RECURSOS" localSheetId="23">#REF!</definedName>
    <definedName name="RECURSOS">#REF!</definedName>
    <definedName name="RECURSOS_I" localSheetId="8">#REF!</definedName>
    <definedName name="RECURSOS_I" localSheetId="9">#REF!</definedName>
    <definedName name="RECURSOS_I" localSheetId="10">#REF!</definedName>
    <definedName name="RECURSOS_I" localSheetId="11">#REF!</definedName>
    <definedName name="RECURSOS_I" localSheetId="12">#REF!</definedName>
    <definedName name="RECURSOS_I" localSheetId="13">#REF!</definedName>
    <definedName name="RECURSOS_I" localSheetId="14">#REF!</definedName>
    <definedName name="RECURSOS_I" localSheetId="15">#REF!</definedName>
    <definedName name="RECURSOS_I" localSheetId="16">#REF!</definedName>
    <definedName name="RECURSOS_I" localSheetId="17">#REF!</definedName>
    <definedName name="RECURSOS_I" localSheetId="18">#REF!</definedName>
    <definedName name="RECURSOS_I" localSheetId="19">#REF!</definedName>
    <definedName name="RECURSOS_I" localSheetId="20">#REF!</definedName>
    <definedName name="RECURSOS_I" localSheetId="21">#REF!</definedName>
    <definedName name="RECURSOS_I" localSheetId="22">#REF!</definedName>
    <definedName name="RECURSOS_I" localSheetId="23">#REF!</definedName>
    <definedName name="RECURSOS_I">#REF!</definedName>
    <definedName name="red">[80]Hoja1!$A$10:$H$42</definedName>
    <definedName name="REDO" localSheetId="8">#REF!</definedName>
    <definedName name="REDO" localSheetId="9">#REF!</definedName>
    <definedName name="REDO" localSheetId="10">#REF!</definedName>
    <definedName name="REDO" localSheetId="11">#REF!</definedName>
    <definedName name="REDO" localSheetId="12">#REF!</definedName>
    <definedName name="REDO" localSheetId="13">#REF!</definedName>
    <definedName name="REDO" localSheetId="14">#REF!</definedName>
    <definedName name="REDO" localSheetId="15">#REF!</definedName>
    <definedName name="REDO" localSheetId="16">#REF!</definedName>
    <definedName name="REDO" localSheetId="17">#REF!</definedName>
    <definedName name="REDO" localSheetId="18">#REF!</definedName>
    <definedName name="REDO" localSheetId="19">#REF!</definedName>
    <definedName name="REDO" localSheetId="20">#REF!</definedName>
    <definedName name="REDO" localSheetId="21">#REF!</definedName>
    <definedName name="REDO" localSheetId="22">#REF!</definedName>
    <definedName name="REDO" localSheetId="23">#REF!</definedName>
    <definedName name="REDO">#REF!</definedName>
    <definedName name="refgsdf">[17]Validaciones!#REF!</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hidden="1">{"TAB1",#N/A,TRUE,"GENERAL";"TAB2",#N/A,TRUE,"GENERAL";"TAB3",#N/A,TRUE,"GENERAL";"TAB4",#N/A,TRUE,"GENERAL";"TAB5",#N/A,TRUE,"GENERAL"}</definedName>
    <definedName name="regional">[32]CARRETERAS!$A$2</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hidden="1">{"TAB1",#N/A,TRUE,"GENERAL";"TAB2",#N/A,TRUE,"GENERAL";"TAB3",#N/A,TRUE,"GENERAL";"TAB4",#N/A,TRUE,"GENERAL";"TAB5",#N/A,TRUE,"GENERAL"}</definedName>
    <definedName name="REGULAR4006" localSheetId="8">#REF!</definedName>
    <definedName name="REGULAR4006" localSheetId="9">#REF!</definedName>
    <definedName name="REGULAR4006" localSheetId="10">#REF!</definedName>
    <definedName name="REGULAR4006" localSheetId="11">#REF!</definedName>
    <definedName name="REGULAR4006" localSheetId="12">#REF!</definedName>
    <definedName name="REGULAR4006" localSheetId="13">#REF!</definedName>
    <definedName name="REGULAR4006" localSheetId="14">#REF!</definedName>
    <definedName name="REGULAR4006" localSheetId="15">#REF!</definedName>
    <definedName name="REGULAR4006" localSheetId="16">#REF!</definedName>
    <definedName name="REGULAR4006" localSheetId="17">#REF!</definedName>
    <definedName name="REGULAR4006" localSheetId="18">#REF!</definedName>
    <definedName name="REGULAR4006" localSheetId="19">#REF!</definedName>
    <definedName name="REGULAR4006" localSheetId="20">#REF!</definedName>
    <definedName name="REGULAR4006" localSheetId="21">#REF!</definedName>
    <definedName name="REGULAR4006" localSheetId="22">#REF!</definedName>
    <definedName name="REGULAR4006" localSheetId="23">#REF!</definedName>
    <definedName name="REGULAR4006">#REF!</definedName>
    <definedName name="REGULAR4006A" localSheetId="8">#REF!</definedName>
    <definedName name="REGULAR4006A" localSheetId="9">#REF!</definedName>
    <definedName name="REGULAR4006A" localSheetId="10">#REF!</definedName>
    <definedName name="REGULAR4006A" localSheetId="11">#REF!</definedName>
    <definedName name="REGULAR4006A" localSheetId="12">#REF!</definedName>
    <definedName name="REGULAR4006A" localSheetId="13">#REF!</definedName>
    <definedName name="REGULAR4006A" localSheetId="14">#REF!</definedName>
    <definedName name="REGULAR4006A" localSheetId="15">#REF!</definedName>
    <definedName name="REGULAR4006A" localSheetId="16">#REF!</definedName>
    <definedName name="REGULAR4006A" localSheetId="17">#REF!</definedName>
    <definedName name="REGULAR4006A" localSheetId="18">#REF!</definedName>
    <definedName name="REGULAR4006A" localSheetId="19">#REF!</definedName>
    <definedName name="REGULAR4006A" localSheetId="20">#REF!</definedName>
    <definedName name="REGULAR4006A" localSheetId="21">#REF!</definedName>
    <definedName name="REGULAR4006A" localSheetId="22">#REF!</definedName>
    <definedName name="REGULAR4006A" localSheetId="23">#REF!</definedName>
    <definedName name="REGULAR4006A">#REF!</definedName>
    <definedName name="REGULAR40CN01" localSheetId="8">#REF!</definedName>
    <definedName name="REGULAR40CN01" localSheetId="9">#REF!</definedName>
    <definedName name="REGULAR40CN01" localSheetId="10">#REF!</definedName>
    <definedName name="REGULAR40CN01" localSheetId="11">#REF!</definedName>
    <definedName name="REGULAR40CN01" localSheetId="12">#REF!</definedName>
    <definedName name="REGULAR40CN01" localSheetId="13">#REF!</definedName>
    <definedName name="REGULAR40CN01" localSheetId="14">#REF!</definedName>
    <definedName name="REGULAR40CN01" localSheetId="15">#REF!</definedName>
    <definedName name="REGULAR40CN01" localSheetId="16">#REF!</definedName>
    <definedName name="REGULAR40CN01" localSheetId="17">#REF!</definedName>
    <definedName name="REGULAR40CN01" localSheetId="18">#REF!</definedName>
    <definedName name="REGULAR40CN01" localSheetId="19">#REF!</definedName>
    <definedName name="REGULAR40CN01" localSheetId="20">#REF!</definedName>
    <definedName name="REGULAR40CN01" localSheetId="21">#REF!</definedName>
    <definedName name="REGULAR40CN01" localSheetId="22">#REF!</definedName>
    <definedName name="REGULAR40CN01" localSheetId="23">#REF!</definedName>
    <definedName name="REGULAR40CN01">#REF!</definedName>
    <definedName name="REGULAR40CNA" localSheetId="8">#REF!</definedName>
    <definedName name="REGULAR40CNA" localSheetId="9">#REF!</definedName>
    <definedName name="REGULAR40CNA" localSheetId="10">#REF!</definedName>
    <definedName name="REGULAR40CNA" localSheetId="11">#REF!</definedName>
    <definedName name="REGULAR40CNA" localSheetId="12">#REF!</definedName>
    <definedName name="REGULAR40CNA" localSheetId="13">#REF!</definedName>
    <definedName name="REGULAR40CNA" localSheetId="14">#REF!</definedName>
    <definedName name="REGULAR40CNA" localSheetId="15">#REF!</definedName>
    <definedName name="REGULAR40CNA" localSheetId="16">#REF!</definedName>
    <definedName name="REGULAR40CNA" localSheetId="17">#REF!</definedName>
    <definedName name="REGULAR40CNA" localSheetId="18">#REF!</definedName>
    <definedName name="REGULAR40CNA" localSheetId="19">#REF!</definedName>
    <definedName name="REGULAR40CNA" localSheetId="20">#REF!</definedName>
    <definedName name="REGULAR40CNA" localSheetId="21">#REF!</definedName>
    <definedName name="REGULAR40CNA" localSheetId="22">#REF!</definedName>
    <definedName name="REGULAR40CNA" localSheetId="23">#REF!</definedName>
    <definedName name="REGULAR40CNA">#REF!</definedName>
    <definedName name="REGULAR40CNB" localSheetId="8">#REF!</definedName>
    <definedName name="REGULAR40CNB" localSheetId="9">#REF!</definedName>
    <definedName name="REGULAR40CNB" localSheetId="10">#REF!</definedName>
    <definedName name="REGULAR40CNB" localSheetId="11">#REF!</definedName>
    <definedName name="REGULAR40CNB" localSheetId="12">#REF!</definedName>
    <definedName name="REGULAR40CNB" localSheetId="13">#REF!</definedName>
    <definedName name="REGULAR40CNB" localSheetId="14">#REF!</definedName>
    <definedName name="REGULAR40CNB" localSheetId="15">#REF!</definedName>
    <definedName name="REGULAR40CNB" localSheetId="16">#REF!</definedName>
    <definedName name="REGULAR40CNB" localSheetId="17">#REF!</definedName>
    <definedName name="REGULAR40CNB" localSheetId="18">#REF!</definedName>
    <definedName name="REGULAR40CNB" localSheetId="19">#REF!</definedName>
    <definedName name="REGULAR40CNB" localSheetId="20">#REF!</definedName>
    <definedName name="REGULAR40CNB" localSheetId="21">#REF!</definedName>
    <definedName name="REGULAR40CNB" localSheetId="22">#REF!</definedName>
    <definedName name="REGULAR40CNB" localSheetId="23">#REF!</definedName>
    <definedName name="REGULAR40CNB">#REF!</definedName>
    <definedName name="REGULAR55CN01" localSheetId="8">#REF!</definedName>
    <definedName name="REGULAR55CN01" localSheetId="9">#REF!</definedName>
    <definedName name="REGULAR55CN01" localSheetId="10">#REF!</definedName>
    <definedName name="REGULAR55CN01" localSheetId="11">#REF!</definedName>
    <definedName name="REGULAR55CN01" localSheetId="12">#REF!</definedName>
    <definedName name="REGULAR55CN01" localSheetId="13">#REF!</definedName>
    <definedName name="REGULAR55CN01" localSheetId="14">#REF!</definedName>
    <definedName name="REGULAR55CN01" localSheetId="15">#REF!</definedName>
    <definedName name="REGULAR55CN01" localSheetId="16">#REF!</definedName>
    <definedName name="REGULAR55CN01" localSheetId="17">#REF!</definedName>
    <definedName name="REGULAR55CN01" localSheetId="18">#REF!</definedName>
    <definedName name="REGULAR55CN01" localSheetId="19">#REF!</definedName>
    <definedName name="REGULAR55CN01" localSheetId="20">#REF!</definedName>
    <definedName name="REGULAR55CN01" localSheetId="21">#REF!</definedName>
    <definedName name="REGULAR55CN01" localSheetId="22">#REF!</definedName>
    <definedName name="REGULAR55CN01" localSheetId="23">#REF!</definedName>
    <definedName name="REGULAR55CN01">#REF!</definedName>
    <definedName name="REGULAR55CN03" localSheetId="8">#REF!</definedName>
    <definedName name="REGULAR55CN03" localSheetId="9">#REF!</definedName>
    <definedName name="REGULAR55CN03" localSheetId="10">#REF!</definedName>
    <definedName name="REGULAR55CN03" localSheetId="11">#REF!</definedName>
    <definedName name="REGULAR55CN03" localSheetId="12">#REF!</definedName>
    <definedName name="REGULAR55CN03" localSheetId="13">#REF!</definedName>
    <definedName name="REGULAR55CN03" localSheetId="14">#REF!</definedName>
    <definedName name="REGULAR55CN03" localSheetId="15">#REF!</definedName>
    <definedName name="REGULAR55CN03" localSheetId="16">#REF!</definedName>
    <definedName name="REGULAR55CN03" localSheetId="17">#REF!</definedName>
    <definedName name="REGULAR55CN03" localSheetId="18">#REF!</definedName>
    <definedName name="REGULAR55CN03" localSheetId="19">#REF!</definedName>
    <definedName name="REGULAR55CN03" localSheetId="20">#REF!</definedName>
    <definedName name="REGULAR55CN03" localSheetId="21">#REF!</definedName>
    <definedName name="REGULAR55CN03" localSheetId="22">#REF!</definedName>
    <definedName name="REGULAR55CN03" localSheetId="23">#REF!</definedName>
    <definedName name="REGULAR55CN03">#REF!</definedName>
    <definedName name="REGULAR5607" localSheetId="8">#REF!</definedName>
    <definedName name="REGULAR5607" localSheetId="9">#REF!</definedName>
    <definedName name="REGULAR5607" localSheetId="10">#REF!</definedName>
    <definedName name="REGULAR5607" localSheetId="11">#REF!</definedName>
    <definedName name="REGULAR5607" localSheetId="12">#REF!</definedName>
    <definedName name="REGULAR5607" localSheetId="13">#REF!</definedName>
    <definedName name="REGULAR5607" localSheetId="14">#REF!</definedName>
    <definedName name="REGULAR5607" localSheetId="15">#REF!</definedName>
    <definedName name="REGULAR5607" localSheetId="16">#REF!</definedName>
    <definedName name="REGULAR5607" localSheetId="17">#REF!</definedName>
    <definedName name="REGULAR5607" localSheetId="18">#REF!</definedName>
    <definedName name="REGULAR5607" localSheetId="19">#REF!</definedName>
    <definedName name="REGULAR5607" localSheetId="20">#REF!</definedName>
    <definedName name="REGULAR5607" localSheetId="21">#REF!</definedName>
    <definedName name="REGULAR5607" localSheetId="22">#REF!</definedName>
    <definedName name="REGULAR5607" localSheetId="23">#REF!</definedName>
    <definedName name="REGULAR5607">#REF!</definedName>
    <definedName name="REGULARAFIR5607" localSheetId="8">#REF!</definedName>
    <definedName name="REGULARAFIR5607" localSheetId="9">#REF!</definedName>
    <definedName name="REGULARAFIR5607" localSheetId="10">#REF!</definedName>
    <definedName name="REGULARAFIR5607" localSheetId="11">#REF!</definedName>
    <definedName name="REGULARAFIR5607" localSheetId="12">#REF!</definedName>
    <definedName name="REGULARAFIR5607" localSheetId="13">#REF!</definedName>
    <definedName name="REGULARAFIR5607" localSheetId="14">#REF!</definedName>
    <definedName name="REGULARAFIR5607" localSheetId="15">#REF!</definedName>
    <definedName name="REGULARAFIR5607" localSheetId="16">#REF!</definedName>
    <definedName name="REGULARAFIR5607" localSheetId="17">#REF!</definedName>
    <definedName name="REGULARAFIR5607" localSheetId="18">#REF!</definedName>
    <definedName name="REGULARAFIR5607" localSheetId="19">#REF!</definedName>
    <definedName name="REGULARAFIR5607" localSheetId="20">#REF!</definedName>
    <definedName name="REGULARAFIR5607" localSheetId="21">#REF!</definedName>
    <definedName name="REGULARAFIR5607" localSheetId="22">#REF!</definedName>
    <definedName name="REGULARAFIR5607" localSheetId="23">#REF!</definedName>
    <definedName name="REGULARAFIR5607">#REF!</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hidden="1">{"via1",#N/A,TRUE,"general";"via2",#N/A,TRUE,"general";"via3",#N/A,TRUE,"general"}</definedName>
    <definedName name="RELL1" localSheetId="8">#REF!</definedName>
    <definedName name="RELL1" localSheetId="9">#REF!</definedName>
    <definedName name="RELL1" localSheetId="10">#REF!</definedName>
    <definedName name="RELL1" localSheetId="11">#REF!</definedName>
    <definedName name="RELL1" localSheetId="12">#REF!</definedName>
    <definedName name="RELL1" localSheetId="13">#REF!</definedName>
    <definedName name="RELL1" localSheetId="14">#REF!</definedName>
    <definedName name="RELL1" localSheetId="15">#REF!</definedName>
    <definedName name="RELL1" localSheetId="16">#REF!</definedName>
    <definedName name="RELL1" localSheetId="17">#REF!</definedName>
    <definedName name="RELL1" localSheetId="18">#REF!</definedName>
    <definedName name="RELL1" localSheetId="19">#REF!</definedName>
    <definedName name="RELL1" localSheetId="20">#REF!</definedName>
    <definedName name="RELL1" localSheetId="21">#REF!</definedName>
    <definedName name="RELL1" localSheetId="22">#REF!</definedName>
    <definedName name="RELL1" localSheetId="23">#REF!</definedName>
    <definedName name="RELL1">#REF!</definedName>
    <definedName name="RELL2" localSheetId="8">#REF!</definedName>
    <definedName name="RELL2" localSheetId="9">#REF!</definedName>
    <definedName name="RELL2" localSheetId="10">#REF!</definedName>
    <definedName name="RELL2" localSheetId="11">#REF!</definedName>
    <definedName name="RELL2" localSheetId="12">#REF!</definedName>
    <definedName name="RELL2" localSheetId="13">#REF!</definedName>
    <definedName name="RELL2" localSheetId="14">#REF!</definedName>
    <definedName name="RELL2" localSheetId="15">#REF!</definedName>
    <definedName name="RELL2" localSheetId="16">#REF!</definedName>
    <definedName name="RELL2" localSheetId="17">#REF!</definedName>
    <definedName name="RELL2" localSheetId="18">#REF!</definedName>
    <definedName name="RELL2" localSheetId="19">#REF!</definedName>
    <definedName name="RELL2" localSheetId="20">#REF!</definedName>
    <definedName name="RELL2" localSheetId="21">#REF!</definedName>
    <definedName name="RELL2" localSheetId="22">#REF!</definedName>
    <definedName name="RELL2" localSheetId="23">#REF!</definedName>
    <definedName name="RELL2">#REF!</definedName>
    <definedName name="RELLENO">[11]Equipo!$A$7:$A$65536</definedName>
    <definedName name="rellenomatsel" localSheetId="8">#REF!</definedName>
    <definedName name="rellenomatsel" localSheetId="9">#REF!</definedName>
    <definedName name="rellenomatsel" localSheetId="10">#REF!</definedName>
    <definedName name="rellenomatsel" localSheetId="11">#REF!</definedName>
    <definedName name="rellenomatsel" localSheetId="12">#REF!</definedName>
    <definedName name="rellenomatsel" localSheetId="13">#REF!</definedName>
    <definedName name="rellenomatsel" localSheetId="14">#REF!</definedName>
    <definedName name="rellenomatsel" localSheetId="15">#REF!</definedName>
    <definedName name="rellenomatsel" localSheetId="16">#REF!</definedName>
    <definedName name="rellenomatsel" localSheetId="17">#REF!</definedName>
    <definedName name="rellenomatsel" localSheetId="18">#REF!</definedName>
    <definedName name="rellenomatsel" localSheetId="19">#REF!</definedName>
    <definedName name="rellenomatsel" localSheetId="20">#REF!</definedName>
    <definedName name="rellenomatsel" localSheetId="21">#REF!</definedName>
    <definedName name="rellenomatsel" localSheetId="22">#REF!</definedName>
    <definedName name="rellenomatsel" localSheetId="23">#REF!</definedName>
    <definedName name="rellenomatsel">#REF!</definedName>
    <definedName name="rellenosuelocemento" localSheetId="8">#REF!</definedName>
    <definedName name="rellenosuelocemento" localSheetId="9">#REF!</definedName>
    <definedName name="rellenosuelocemento" localSheetId="10">#REF!</definedName>
    <definedName name="rellenosuelocemento" localSheetId="11">#REF!</definedName>
    <definedName name="rellenosuelocemento" localSheetId="12">#REF!</definedName>
    <definedName name="rellenosuelocemento" localSheetId="13">#REF!</definedName>
    <definedName name="rellenosuelocemento" localSheetId="14">#REF!</definedName>
    <definedName name="rellenosuelocemento" localSheetId="15">#REF!</definedName>
    <definedName name="rellenosuelocemento" localSheetId="16">#REF!</definedName>
    <definedName name="rellenosuelocemento" localSheetId="17">#REF!</definedName>
    <definedName name="rellenosuelocemento" localSheetId="18">#REF!</definedName>
    <definedName name="rellenosuelocemento" localSheetId="19">#REF!</definedName>
    <definedName name="rellenosuelocemento" localSheetId="20">#REF!</definedName>
    <definedName name="rellenosuelocemento" localSheetId="21">#REF!</definedName>
    <definedName name="rellenosuelocemento" localSheetId="22">#REF!</definedName>
    <definedName name="rellenosuelocemento" localSheetId="23">#REF!</definedName>
    <definedName name="rellenosuelocemento">#REF!</definedName>
    <definedName name="REPLAN" localSheetId="8">#REF!</definedName>
    <definedName name="REPLAN" localSheetId="9">#REF!</definedName>
    <definedName name="REPLAN" localSheetId="10">#REF!</definedName>
    <definedName name="REPLAN" localSheetId="11">#REF!</definedName>
    <definedName name="REPLAN" localSheetId="12">#REF!</definedName>
    <definedName name="REPLAN" localSheetId="13">#REF!</definedName>
    <definedName name="REPLAN" localSheetId="14">#REF!</definedName>
    <definedName name="REPLAN" localSheetId="15">#REF!</definedName>
    <definedName name="REPLAN" localSheetId="16">#REF!</definedName>
    <definedName name="REPLAN" localSheetId="17">#REF!</definedName>
    <definedName name="REPLAN" localSheetId="18">#REF!</definedName>
    <definedName name="REPLAN" localSheetId="19">#REF!</definedName>
    <definedName name="REPLAN" localSheetId="20">#REF!</definedName>
    <definedName name="REPLAN" localSheetId="21">#REF!</definedName>
    <definedName name="REPLAN" localSheetId="22">#REF!</definedName>
    <definedName name="REPLAN" localSheetId="23">#REF!</definedName>
    <definedName name="REPLAN">#REF!</definedName>
    <definedName name="REPLANTEO_ALC">#REF!</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hidden="1">{"via1",#N/A,TRUE,"general";"via2",#N/A,TRUE,"general";"via3",#N/A,TRUE,"general"}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hidden="1">{"TAB1",#N/A,TRUE,"GENERAL";"TAB2",#N/A,TRUE,"GENERAL";"TAB3",#N/A,TRUE,"GENERAL";"TAB4",#N/A,TRUE,"GENERAL";"TAB5",#N/A,TRUE,"GENERAL"}</definedName>
    <definedName name="rerg3b">[17]Validaciones!#REF!</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istenciaconductor">[47]Modelo!#REF!</definedName>
    <definedName name="Retenc">[28]BASES!$E$31</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hidden="1">{"via1",#N/A,TRUE,"general";"via2",#N/A,TRUE,"general";"via3",#N/A,TRUE,"general"}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hidden="1">{"TAB1",#N/A,TRUE,"GENERAL";"TAB2",#N/A,TRUE,"GENERAL";"TAB3",#N/A,TRUE,"GENERAL";"TAB4",#N/A,TRUE,"GENERAL";"TAB5",#N/A,TRUE,"GENERAL"}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hidden="1">{"via1",#N/A,TRUE,"general";"via2",#N/A,TRUE,"general";"via3",#N/A,TRUE,"general"}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hidden="1">{"TAB1",#N/A,TRUE,"GENERAL";"TAB2",#N/A,TRUE,"GENERAL";"TAB3",#N/A,TRUE,"GENERAL";"TAB4",#N/A,TRUE,"GENERAL";"TAB5",#N/A,TRUE,"GENERAL"}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hidden="1">{"via1",#N/A,TRUE,"general";"via2",#N/A,TRUE,"general";"via3",#N/A,TRUE,"general"}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hidden="1">{"via1",#N/A,TRUE,"general";"via2",#N/A,TRUE,"general";"via3",#N/A,TRUE,"general"}</definedName>
    <definedName name="rgb4n4">[17]Validaciones!#REF!</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hidden="1">{"via1",#N/A,TRUE,"general";"via2",#N/A,TRUE,"general";"via3",#N/A,TRUE,"general"}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hidden="1">{"TAB1",#N/A,TRUE,"GENERAL";"TAB2",#N/A,TRUE,"GENERAL";"TAB3",#N/A,TRUE,"GENERAL";"TAB4",#N/A,TRUE,"GENERAL";"TAB5",#N/A,TRUE,"GENERAL"}</definedName>
    <definedName name="RICO" localSheetId="8">IF('APU 001'!Loan_Amount*'APU 001'!Interest_Rate*'APU 001'!Loan_Years*'APU 001'!Loan_Start&gt;0,1,0)</definedName>
    <definedName name="RICO" localSheetId="9">IF('APU 002'!Loan_Amount*'APU 002'!Interest_Rate*'APU 002'!Loan_Years*'APU 002'!Loan_Start&gt;0,1,0)</definedName>
    <definedName name="RICO" localSheetId="10">IF('APU 003'!Loan_Amount*'APU 003'!Interest_Rate*'APU 003'!Loan_Years*'APU 003'!Loan_Start&gt;0,1,0)</definedName>
    <definedName name="RICO" localSheetId="11">IF('APU 004'!Loan_Amount*'APU 004'!Interest_Rate*'APU 004'!Loan_Years*'APU 004'!Loan_Start&gt;0,1,0)</definedName>
    <definedName name="RICO" localSheetId="12">IF('APU 005'!Loan_Amount*'APU 005'!Interest_Rate*'APU 005'!Loan_Years*'APU 005'!Loan_Start&gt;0,1,0)</definedName>
    <definedName name="RICO" localSheetId="13">IF('APU 006'!Loan_Amount*'APU 006'!Interest_Rate*'APU 006'!Loan_Years*'APU 006'!Loan_Start&gt;0,1,0)</definedName>
    <definedName name="RICO" localSheetId="14">IF('APU 007'!Loan_Amount*'APU 007'!Interest_Rate*'APU 007'!Loan_Years*'APU 007'!Loan_Start&gt;0,1,0)</definedName>
    <definedName name="RICO" localSheetId="15">IF('APU 008'!Loan_Amount*'APU 008'!Interest_Rate*'APU 008'!Loan_Years*'APU 008'!Loan_Start&gt;0,1,0)</definedName>
    <definedName name="RICO" localSheetId="16">IF('APU 009'!Loan_Amount*'APU 009'!Interest_Rate*'APU 009'!Loan_Years*'APU 009'!Loan_Start&gt;0,1,0)</definedName>
    <definedName name="RICO" localSheetId="17">IF('APU 010'!Loan_Amount*'APU 010'!Interest_Rate*'APU 010'!Loan_Years*'APU 010'!Loan_Start&gt;0,1,0)</definedName>
    <definedName name="RICO" localSheetId="18">IF('APU 011'!Loan_Amount*'APU 011'!Interest_Rate*'APU 011'!Loan_Years*'APU 011'!Loan_Start&gt;0,1,0)</definedName>
    <definedName name="RICO" localSheetId="19">IF('APU 012'!Loan_Amount*'APU 012'!Interest_Rate*'APU 012'!Loan_Years*'APU 012'!Loan_Start&gt;0,1,0)</definedName>
    <definedName name="RICO" localSheetId="20">IF('APU 014'!Loan_Amount*'APU 014'!Interest_Rate*'APU 014'!Loan_Years*'APU 014'!Loan_Start&gt;0,1,0)</definedName>
    <definedName name="RICO" localSheetId="21">IF('APU 015'!Loan_Amount*'APU 015'!Interest_Rate*'APU 015'!Loan_Years*'APU 015'!Loan_Start&gt;0,1,0)</definedName>
    <definedName name="RICO" localSheetId="22">IF('APU 016'!Loan_Amount*'APU 016'!Interest_Rate*'APU 016'!Loan_Years*'APU 016'!Loan_Start&gt;0,1,0)</definedName>
    <definedName name="RICO" localSheetId="23">IF('APU 017'!Loan_Amount*'APU 017'!Interest_Rate*'APU 017'!Loan_Years*'APU 017'!Loan_Start&gt;0,1,0)</definedName>
    <definedName name="RICO">IF(Loan_Amount*Interest_Rate*Loan_Years*Loan_Start&gt;0,1,0)</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hidden="1">{"TAB1",#N/A,TRUE,"GENERAL";"TAB2",#N/A,TRUE,"GENERAL";"TAB3",#N/A,TRUE,"GENERAL";"TAB4",#N/A,TRUE,"GENERAL";"TAB5",#N/A,TRUE,"GENERAL"}</definedName>
    <definedName name="rjfgioer">[17]Validaciones!#REF!</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hidden="1">{"TAB1",#N/A,TRUE,"GENERAL";"TAB2",#N/A,TRUE,"GENERAL";"TAB3",#N/A,TRUE,"GENERAL";"TAB4",#N/A,TRUE,"GENERAL";"TAB5",#N/A,TRUE,"GENERAL"}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hidden="1">{"via1",#N/A,TRUE,"general";"via2",#N/A,TRUE,"general";"via3",#N/A,TRUE,"general"}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hidden="1">{"TAB1",#N/A,TRUE,"GENERAL";"TAB2",#N/A,TRUE,"GENERAL";"TAB3",#N/A,TRUE,"GENERAL";"TAB4",#N/A,TRUE,"GENERAL";"TAB5",#N/A,TRUE,"GENERAL"}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hidden="1">{"via1",#N/A,TRUE,"general";"via2",#N/A,TRUE,"general";"via3",#N/A,TRUE,"general"}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hidden="1">{"TAB1",#N/A,TRUE,"GENERAL";"TAB2",#N/A,TRUE,"GENERAL";"TAB3",#N/A,TRUE,"GENERAL";"TAB4",#N/A,TRUE,"GENERAL";"TAB5",#N/A,TRUE,"GENERAL"}</definedName>
    <definedName name="rl" localSheetId="8">#REF!</definedName>
    <definedName name="rl" localSheetId="9">#REF!</definedName>
    <definedName name="rl" localSheetId="10">#REF!</definedName>
    <definedName name="rl" localSheetId="11">#REF!</definedName>
    <definedName name="rl" localSheetId="12">#REF!</definedName>
    <definedName name="rl" localSheetId="13">#REF!</definedName>
    <definedName name="rl" localSheetId="14">#REF!</definedName>
    <definedName name="rl" localSheetId="15">#REF!</definedName>
    <definedName name="rl" localSheetId="16">#REF!</definedName>
    <definedName name="rl" localSheetId="17">#REF!</definedName>
    <definedName name="rl" localSheetId="18">#REF!</definedName>
    <definedName name="rl" localSheetId="19">#REF!</definedName>
    <definedName name="rl" localSheetId="20">#REF!</definedName>
    <definedName name="rl" localSheetId="21">#REF!</definedName>
    <definedName name="rl" localSheetId="22">#REF!</definedName>
    <definedName name="rl" localSheetId="23">#REF!</definedName>
    <definedName name="rl">#REF!</definedName>
    <definedName name="rlo" localSheetId="8">#REF!</definedName>
    <definedName name="rlo" localSheetId="9">#REF!</definedName>
    <definedName name="rlo" localSheetId="10">#REF!</definedName>
    <definedName name="rlo" localSheetId="11">#REF!</definedName>
    <definedName name="rlo" localSheetId="12">#REF!</definedName>
    <definedName name="rlo" localSheetId="13">#REF!</definedName>
    <definedName name="rlo" localSheetId="14">#REF!</definedName>
    <definedName name="rlo" localSheetId="15">#REF!</definedName>
    <definedName name="rlo" localSheetId="16">#REF!</definedName>
    <definedName name="rlo" localSheetId="17">#REF!</definedName>
    <definedName name="rlo" localSheetId="18">#REF!</definedName>
    <definedName name="rlo" localSheetId="19">#REF!</definedName>
    <definedName name="rlo" localSheetId="20">#REF!</definedName>
    <definedName name="rlo" localSheetId="21">#REF!</definedName>
    <definedName name="rlo" localSheetId="22">#REF!</definedName>
    <definedName name="rlo" localSheetId="23">#REF!</definedName>
    <definedName name="rlo">#REF!</definedName>
    <definedName name="rm" localSheetId="8">#REF!</definedName>
    <definedName name="rm" localSheetId="9">#REF!</definedName>
    <definedName name="rm" localSheetId="10">#REF!</definedName>
    <definedName name="rm" localSheetId="11">#REF!</definedName>
    <definedName name="rm" localSheetId="12">#REF!</definedName>
    <definedName name="rm" localSheetId="13">#REF!</definedName>
    <definedName name="rm" localSheetId="14">#REF!</definedName>
    <definedName name="rm" localSheetId="15">#REF!</definedName>
    <definedName name="rm" localSheetId="16">#REF!</definedName>
    <definedName name="rm" localSheetId="17">#REF!</definedName>
    <definedName name="rm" localSheetId="18">#REF!</definedName>
    <definedName name="rm" localSheetId="19">#REF!</definedName>
    <definedName name="rm" localSheetId="20">#REF!</definedName>
    <definedName name="rm" localSheetId="21">#REF!</definedName>
    <definedName name="rm" localSheetId="22">#REF!</definedName>
    <definedName name="rm" localSheetId="23">#REF!</definedName>
    <definedName name="rm">#REF!</definedName>
    <definedName name="rñ" localSheetId="8">#REF!</definedName>
    <definedName name="rñ" localSheetId="9">#REF!</definedName>
    <definedName name="rñ" localSheetId="10">#REF!</definedName>
    <definedName name="rñ" localSheetId="11">#REF!</definedName>
    <definedName name="rñ" localSheetId="12">#REF!</definedName>
    <definedName name="rñ" localSheetId="13">#REF!</definedName>
    <definedName name="rñ" localSheetId="14">#REF!</definedName>
    <definedName name="rñ" localSheetId="15">#REF!</definedName>
    <definedName name="rñ" localSheetId="16">#REF!</definedName>
    <definedName name="rñ" localSheetId="17">#REF!</definedName>
    <definedName name="rñ" localSheetId="18">#REF!</definedName>
    <definedName name="rñ" localSheetId="19">#REF!</definedName>
    <definedName name="rñ" localSheetId="20">#REF!</definedName>
    <definedName name="rñ" localSheetId="21">#REF!</definedName>
    <definedName name="rñ" localSheetId="22">#REF!</definedName>
    <definedName name="rñ" localSheetId="23">#REF!</definedName>
    <definedName name="rñ">#REF!</definedName>
    <definedName name="rr" localSheetId="8">#REF!</definedName>
    <definedName name="rr" localSheetId="9">#REF!</definedName>
    <definedName name="rr" localSheetId="10">#REF!</definedName>
    <definedName name="rr" localSheetId="11">#REF!</definedName>
    <definedName name="rr" localSheetId="12">#REF!</definedName>
    <definedName name="rr" localSheetId="13">#REF!</definedName>
    <definedName name="rr" localSheetId="14">#REF!</definedName>
    <definedName name="rr" localSheetId="15">#REF!</definedName>
    <definedName name="rr" localSheetId="16">#REF!</definedName>
    <definedName name="rr" localSheetId="17">#REF!</definedName>
    <definedName name="rr" localSheetId="18">#REF!</definedName>
    <definedName name="rr" localSheetId="19">#REF!</definedName>
    <definedName name="rr" localSheetId="20">#REF!</definedName>
    <definedName name="rr" localSheetId="21">#REF!</definedName>
    <definedName name="rr" localSheetId="22">#REF!</definedName>
    <definedName name="rr" localSheetId="23">#REF!</definedName>
    <definedName name="rr">#REF!</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hidden="1">{"via1",#N/A,TRUE,"general";"via2",#N/A,TRUE,"general";"via3",#N/A,TRUE,"general"}</definedName>
    <definedName name="rrrr">#REF!</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hidden="1">{"via1",#N/A,TRUE,"general";"via2",#N/A,TRUE,"general";"via3",#N/A,TRUE,"general"}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hidden="1">{"TAB1",#N/A,TRUE,"GENERAL";"TAB2",#N/A,TRUE,"GENERAL";"TAB3",#N/A,TRUE,"GENERAL";"TAB4",#N/A,TRUE,"GENERAL";"TAB5",#N/A,TRUE,"GENERAL"}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hidden="1">{"via1",#N/A,TRUE,"general";"via2",#N/A,TRUE,"general";"via3",#N/A,TRUE,"general"}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hidden="1">{"TAB1",#N/A,TRUE,"GENERAL";"TAB2",#N/A,TRUE,"GENERAL";"TAB3",#N/A,TRUE,"GENERAL";"TAB4",#N/A,TRUE,"GENERAL";"TAB5",#N/A,TRUE,"GENERAL"}</definedName>
    <definedName name="rt" localSheetId="8">#REF!</definedName>
    <definedName name="rt" localSheetId="9">#REF!</definedName>
    <definedName name="rt" localSheetId="10">#REF!</definedName>
    <definedName name="rt" localSheetId="11">#REF!</definedName>
    <definedName name="rt" localSheetId="12">#REF!</definedName>
    <definedName name="rt" localSheetId="13">#REF!</definedName>
    <definedName name="rt" localSheetId="14">#REF!</definedName>
    <definedName name="rt" localSheetId="15">#REF!</definedName>
    <definedName name="rt" localSheetId="16">#REF!</definedName>
    <definedName name="rt" localSheetId="17">#REF!</definedName>
    <definedName name="rt" localSheetId="18">#REF!</definedName>
    <definedName name="rt" localSheetId="19">#REF!</definedName>
    <definedName name="rt" localSheetId="20">#REF!</definedName>
    <definedName name="rt" localSheetId="21">#REF!</definedName>
    <definedName name="rt" localSheetId="22">#REF!</definedName>
    <definedName name="rt" localSheetId="23">#REF!</definedName>
    <definedName name="rt">#REF!</definedName>
    <definedName name="rte" localSheetId="8">#REF!</definedName>
    <definedName name="rte" localSheetId="9">#REF!</definedName>
    <definedName name="rte" localSheetId="10">#REF!</definedName>
    <definedName name="rte" localSheetId="11">#REF!</definedName>
    <definedName name="rte" localSheetId="12">#REF!</definedName>
    <definedName name="rte" localSheetId="13">#REF!</definedName>
    <definedName name="rte" localSheetId="14">#REF!</definedName>
    <definedName name="rte" localSheetId="15">#REF!</definedName>
    <definedName name="rte" localSheetId="16">#REF!</definedName>
    <definedName name="rte" localSheetId="17">#REF!</definedName>
    <definedName name="rte" localSheetId="18">#REF!</definedName>
    <definedName name="rte" localSheetId="19">#REF!</definedName>
    <definedName name="rte" localSheetId="20">#REF!</definedName>
    <definedName name="rte" localSheetId="21">#REF!</definedName>
    <definedName name="rte" localSheetId="22">#REF!</definedName>
    <definedName name="rte" localSheetId="23">#REF!</definedName>
    <definedName name="rte">#REF!</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hidden="1">{"via1",#N/A,TRUE,"general";"via2",#N/A,TRUE,"general";"via3",#N/A,TRUE,"general"}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hidden="1">{"TAB1",#N/A,TRUE,"GENERAL";"TAB2",#N/A,TRUE,"GENERAL";"TAB3",#N/A,TRUE,"GENERAL";"TAB4",#N/A,TRUE,"GENERAL";"TAB5",#N/A,TRUE,"GENERAL"}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hidden="1">{"via1",#N/A,TRUE,"general";"via2",#N/A,TRUE,"general";"via3",#N/A,TRUE,"general"}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hidden="1">{"TAB1",#N/A,TRUE,"GENERAL";"TAB2",#N/A,TRUE,"GENERAL";"TAB3",#N/A,TRUE,"GENERAL";"TAB4",#N/A,TRUE,"GENERAL";"TAB5",#N/A,TRUE,"GENERAL"}</definedName>
    <definedName name="RTGVVF" localSheetId="8">[7]!absc</definedName>
    <definedName name="RTGVVF" localSheetId="10">[7]!absc</definedName>
    <definedName name="RTGVVF" localSheetId="11">[7]!absc</definedName>
    <definedName name="RTGVVF" localSheetId="12">[7]!absc</definedName>
    <definedName name="RTGVVF" localSheetId="13">[7]!absc</definedName>
    <definedName name="RTGVVF" localSheetId="14">[7]!absc</definedName>
    <definedName name="RTGVVF" localSheetId="15">[7]!absc</definedName>
    <definedName name="RTGVVF" localSheetId="16">[7]!absc</definedName>
    <definedName name="RTGVVF" localSheetId="17">[7]!absc</definedName>
    <definedName name="RTGVVF" localSheetId="18">[7]!absc</definedName>
    <definedName name="RTGVVF" localSheetId="19">[7]!absc</definedName>
    <definedName name="RTGVVF" localSheetId="20">[7]!absc</definedName>
    <definedName name="RTGVVF" localSheetId="21">[7]!absc</definedName>
    <definedName name="RTGVVF" localSheetId="22">[7]!absc</definedName>
    <definedName name="RTGVVF" localSheetId="23">[7]!absc</definedName>
    <definedName name="RTGVVF" localSheetId="7">[7]!absc</definedName>
    <definedName name="RTGVVF" localSheetId="4">[7]!absc</definedName>
    <definedName name="RTGVVF" localSheetId="6">[7]!absc</definedName>
    <definedName name="RTGVVF">[7]!absc</definedName>
    <definedName name="rthbtuj">[17]Validaciones!#REF!</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hidden="1">{"TAB1",#N/A,TRUE,"GENERAL";"TAB2",#N/A,TRUE,"GENERAL";"TAB3",#N/A,TRUE,"GENERAL";"TAB4",#N/A,TRUE,"GENERAL";"TAB5",#N/A,TRUE,"GENERAL"}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hidden="1">{"via1",#N/A,TRUE,"general";"via2",#N/A,TRUE,"general";"via3",#N/A,TRUE,"general"}</definedName>
    <definedName name="rttysdrg">[17]Validaciones!#REF!</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hidden="1">{"via1",#N/A,TRUE,"general";"via2",#N/A,TRUE,"general";"via3",#N/A,TRUE,"general"}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hidden="1">{"TAB1",#N/A,TRUE,"GENERAL";"TAB2",#N/A,TRUE,"GENERAL";"TAB3",#N/A,TRUE,"GENERAL";"TAB4",#N/A,TRUE,"GENERAL";"TAB5",#N/A,TRUE,"GENERAL"}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hidden="1">{"via1",#N/A,TRUE,"general";"via2",#N/A,TRUE,"general";"via3",#N/A,TRUE,"general"}</definedName>
    <definedName name="rty" localSheetId="8">#REF!</definedName>
    <definedName name="rty" localSheetId="9">#REF!</definedName>
    <definedName name="rty" localSheetId="10">#REF!</definedName>
    <definedName name="rty" localSheetId="11">#REF!</definedName>
    <definedName name="rty" localSheetId="12">#REF!</definedName>
    <definedName name="rty" localSheetId="13">#REF!</definedName>
    <definedName name="rty" localSheetId="14">#REF!</definedName>
    <definedName name="rty" localSheetId="15">#REF!</definedName>
    <definedName name="rty" localSheetId="16">#REF!</definedName>
    <definedName name="rty" localSheetId="17">#REF!</definedName>
    <definedName name="rty" localSheetId="18">#REF!</definedName>
    <definedName name="rty" localSheetId="19">#REF!</definedName>
    <definedName name="rty" localSheetId="20">#REF!</definedName>
    <definedName name="rty" localSheetId="21">#REF!</definedName>
    <definedName name="rty" localSheetId="22">#REF!</definedName>
    <definedName name="rty" localSheetId="23">#REF!</definedName>
    <definedName name="rty">#REF!</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hidden="1">{"TAB1",#N/A,TRUE,"GENERAL";"TAB2",#N/A,TRUE,"GENERAL";"TAB3",#N/A,TRUE,"GENERAL";"TAB4",#N/A,TRUE,"GENERAL";"TAB5",#N/A,TRUE,"GENERAL"}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hidden="1">{"via1",#N/A,TRUE,"general";"via2",#N/A,TRUE,"general";"via3",#N/A,TRUE,"general"}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hidden="1">{"TAB1",#N/A,TRUE,"GENERAL";"TAB2",#N/A,TRUE,"GENERAL";"TAB3",#N/A,TRUE,"GENERAL";"TAB4",#N/A,TRUE,"GENERAL";"TAB5",#N/A,TRUE,"GENERAL"}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hidden="1">{"via1",#N/A,TRUE,"general";"via2",#N/A,TRUE,"general";"via3",#N/A,TRUE,"general"}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hidden="1">{"TAB1",#N/A,TRUE,"GENERAL";"TAB2",#N/A,TRUE,"GENERAL";"TAB3",#N/A,TRUE,"GENERAL";"TAB4",#N/A,TRUE,"GENERAL";"TAB5",#N/A,TRUE,"GENERAL"}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hidden="1">{"via1",#N/A,TRUE,"general";"via2",#N/A,TRUE,"general";"via3",#N/A,TRUE,"general"}</definedName>
    <definedName name="rufgr">[17]Validaciones!#REF!</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hidden="1">{"TAB1",#N/A,TRUE,"GENERAL";"TAB2",#N/A,TRUE,"GENERAL";"TAB3",#N/A,TRUE,"GENERAL";"TAB4",#N/A,TRUE,"GENERAL";"TAB5",#N/A,TRUE,"GENERAL"}</definedName>
    <definedName name="RUTA" localSheetId="8">DATE(YEAR([61]!Loan_Start),MONTH([61]!Loan_Start)+Payment_Number,DAY([61]!Loan_Start))</definedName>
    <definedName name="RUTA" localSheetId="9">DATE(YEAR([61]!Loan_Start),MONTH([61]!Loan_Start)+Payment_Number,DAY([61]!Loan_Start))</definedName>
    <definedName name="RUTA" localSheetId="10">DATE(YEAR([61]!Loan_Start),MONTH([61]!Loan_Start)+Payment_Number,DAY([61]!Loan_Start))</definedName>
    <definedName name="RUTA" localSheetId="11">DATE(YEAR([61]!Loan_Start),MONTH([61]!Loan_Start)+Payment_Number,DAY([61]!Loan_Start))</definedName>
    <definedName name="RUTA" localSheetId="12">DATE(YEAR([61]!Loan_Start),MONTH([61]!Loan_Start)+Payment_Number,DAY([61]!Loan_Start))</definedName>
    <definedName name="RUTA" localSheetId="13">DATE(YEAR([61]!Loan_Start),MONTH([61]!Loan_Start)+Payment_Number,DAY([61]!Loan_Start))</definedName>
    <definedName name="RUTA" localSheetId="14">DATE(YEAR([61]!Loan_Start),MONTH([61]!Loan_Start)+Payment_Number,DAY([61]!Loan_Start))</definedName>
    <definedName name="RUTA" localSheetId="15">DATE(YEAR([61]!Loan_Start),MONTH([61]!Loan_Start)+Payment_Number,DAY([61]!Loan_Start))</definedName>
    <definedName name="RUTA" localSheetId="16">DATE(YEAR([61]!Loan_Start),MONTH([61]!Loan_Start)+Payment_Number,DAY([61]!Loan_Start))</definedName>
    <definedName name="RUTA" localSheetId="17">DATE(YEAR([61]!Loan_Start),MONTH([61]!Loan_Start)+Payment_Number,DAY([61]!Loan_Start))</definedName>
    <definedName name="RUTA" localSheetId="18">DATE(YEAR([61]!Loan_Start),MONTH([61]!Loan_Start)+Payment_Number,DAY([61]!Loan_Start))</definedName>
    <definedName name="RUTA" localSheetId="19">DATE(YEAR([61]!Loan_Start),MONTH([61]!Loan_Start)+Payment_Number,DAY([61]!Loan_Start))</definedName>
    <definedName name="RUTA" localSheetId="20">DATE(YEAR([61]!Loan_Start),MONTH([61]!Loan_Start)+Payment_Number,DAY([61]!Loan_Start))</definedName>
    <definedName name="RUTA" localSheetId="21">DATE(YEAR([61]!Loan_Start),MONTH([61]!Loan_Start)+Payment_Number,DAY([61]!Loan_Start))</definedName>
    <definedName name="RUTA" localSheetId="22">DATE(YEAR([61]!Loan_Start),MONTH([61]!Loan_Start)+Payment_Number,DAY([61]!Loan_Start))</definedName>
    <definedName name="RUTA" localSheetId="23">DATE(YEAR([61]!Loan_Start),MONTH([61]!Loan_Start)+Payment_Number,DAY([61]!Loan_Start))</definedName>
    <definedName name="RUTA" localSheetId="7">DATE(YEAR([61]!Loan_Start),MONTH([61]!Loan_Start)+Payment_Number,DAY([61]!Loan_Start))</definedName>
    <definedName name="RUTA" localSheetId="4">DATE(YEAR([61]!Loan_Start),MONTH([61]!Loan_Start)+Payment_Number,DAY([61]!Loan_Start))</definedName>
    <definedName name="RUTA" localSheetId="6">DATE(YEAR([61]!Loan_Start),MONTH([61]!Loan_Start)+Payment_Number,DAY([61]!Loan_Start))</definedName>
    <definedName name="RUTA">DATE(YEAR([61]!Loan_Start),MONTH([61]!Loan_Start)+Payment_Number,DAY([61]!Loan_Start))</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hidden="1">{"via1",#N/A,TRUE,"general";"via2",#N/A,TRUE,"general";"via3",#N/A,TRUE,"general"}</definedName>
    <definedName name="RW">[81]items!$C$4:$J$248</definedName>
    <definedName name="RWRW" localSheetId="8">[14]!absc</definedName>
    <definedName name="RWRW" localSheetId="10">[14]!absc</definedName>
    <definedName name="RWRW" localSheetId="11">[14]!absc</definedName>
    <definedName name="RWRW" localSheetId="12">[14]!absc</definedName>
    <definedName name="RWRW" localSheetId="13">[14]!absc</definedName>
    <definedName name="RWRW" localSheetId="14">[14]!absc</definedName>
    <definedName name="RWRW" localSheetId="15">[14]!absc</definedName>
    <definedName name="RWRW" localSheetId="16">[14]!absc</definedName>
    <definedName name="RWRW" localSheetId="17">[14]!absc</definedName>
    <definedName name="RWRW" localSheetId="18">[14]!absc</definedName>
    <definedName name="RWRW" localSheetId="19">[14]!absc</definedName>
    <definedName name="RWRW" localSheetId="20">[14]!absc</definedName>
    <definedName name="RWRW" localSheetId="21">[14]!absc</definedName>
    <definedName name="RWRW" localSheetId="22">[14]!absc</definedName>
    <definedName name="RWRW" localSheetId="23">[14]!absc</definedName>
    <definedName name="RWRW" localSheetId="7">[14]!absc</definedName>
    <definedName name="RWRW" localSheetId="4">[14]!absc</definedName>
    <definedName name="RWRW" localSheetId="6">[14]!absc</definedName>
    <definedName name="RWRW">[14]!absc</definedName>
    <definedName name="RWRWR" localSheetId="8">[27]!absc</definedName>
    <definedName name="RWRWR" localSheetId="10">[27]!absc</definedName>
    <definedName name="RWRWR" localSheetId="11">[27]!absc</definedName>
    <definedName name="RWRWR" localSheetId="12">[27]!absc</definedName>
    <definedName name="RWRWR" localSheetId="13">[27]!absc</definedName>
    <definedName name="RWRWR" localSheetId="14">[27]!absc</definedName>
    <definedName name="RWRWR" localSheetId="15">[27]!absc</definedName>
    <definedName name="RWRWR" localSheetId="16">[27]!absc</definedName>
    <definedName name="RWRWR" localSheetId="17">[27]!absc</definedName>
    <definedName name="RWRWR" localSheetId="18">[27]!absc</definedName>
    <definedName name="RWRWR" localSheetId="19">[27]!absc</definedName>
    <definedName name="RWRWR" localSheetId="20">[27]!absc</definedName>
    <definedName name="RWRWR" localSheetId="21">[27]!absc</definedName>
    <definedName name="RWRWR" localSheetId="22">[27]!absc</definedName>
    <definedName name="RWRWR" localSheetId="23">[27]!absc</definedName>
    <definedName name="RWRWR" localSheetId="7">[27]!absc</definedName>
    <definedName name="RWRWR" localSheetId="4">[27]!absc</definedName>
    <definedName name="RWRWR" localSheetId="6">[27]!absc</definedName>
    <definedName name="RWRWR">[27]!absc</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hidden="1">{"via1",#N/A,TRUE,"general";"via2",#N/A,TRUE,"general";"via3",#N/A,TRUE,"general"}</definedName>
    <definedName name="ry" localSheetId="8">#REF!</definedName>
    <definedName name="ry" localSheetId="9">#REF!</definedName>
    <definedName name="ry" localSheetId="10">#REF!</definedName>
    <definedName name="ry" localSheetId="11">#REF!</definedName>
    <definedName name="ry" localSheetId="12">#REF!</definedName>
    <definedName name="ry" localSheetId="13">#REF!</definedName>
    <definedName name="ry" localSheetId="14">#REF!</definedName>
    <definedName name="ry" localSheetId="15">#REF!</definedName>
    <definedName name="ry" localSheetId="16">#REF!</definedName>
    <definedName name="ry" localSheetId="17">#REF!</definedName>
    <definedName name="ry" localSheetId="18">#REF!</definedName>
    <definedName name="ry" localSheetId="19">#REF!</definedName>
    <definedName name="ry" localSheetId="20">#REF!</definedName>
    <definedName name="ry" localSheetId="21">#REF!</definedName>
    <definedName name="ry" localSheetId="22">#REF!</definedName>
    <definedName name="ry" localSheetId="23">#REF!</definedName>
    <definedName name="ry">#REF!</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hidden="1">{"TAB1",#N/A,TRUE,"GENERAL";"TAB2",#N/A,TRUE,"GENERAL";"TAB3",#N/A,TRUE,"GENERAL";"TAB4",#N/A,TRUE,"GENERAL";"TAB5",#N/A,TRUE,"GENERAL"}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hidden="1">{"via1",#N/A,TRUE,"general";"via2",#N/A,TRUE,"general";"via3",#N/A,TRUE,"general"}</definedName>
    <definedName name="ryty">[17]Validaciones!#REF!</definedName>
    <definedName name="S">#REF!</definedName>
    <definedName name="SA">[49]PRESUPUESTO!#REF!</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hidden="1">{"via1",#N/A,TRUE,"general";"via2",#N/A,TRUE,"general";"via3",#N/A,TRUE,"general"}</definedName>
    <definedName name="SADFDXVF" localSheetId="8">[27]!absc</definedName>
    <definedName name="SADFDXVF" localSheetId="10">[27]!absc</definedName>
    <definedName name="SADFDXVF" localSheetId="11">[27]!absc</definedName>
    <definedName name="SADFDXVF" localSheetId="12">[27]!absc</definedName>
    <definedName name="SADFDXVF" localSheetId="13">[27]!absc</definedName>
    <definedName name="SADFDXVF" localSheetId="14">[27]!absc</definedName>
    <definedName name="SADFDXVF" localSheetId="15">[27]!absc</definedName>
    <definedName name="SADFDXVF" localSheetId="16">[27]!absc</definedName>
    <definedName name="SADFDXVF" localSheetId="17">[27]!absc</definedName>
    <definedName name="SADFDXVF" localSheetId="18">[27]!absc</definedName>
    <definedName name="SADFDXVF" localSheetId="19">[27]!absc</definedName>
    <definedName name="SADFDXVF" localSheetId="20">[27]!absc</definedName>
    <definedName name="SADFDXVF" localSheetId="21">[27]!absc</definedName>
    <definedName name="SADFDXVF" localSheetId="22">[27]!absc</definedName>
    <definedName name="SADFDXVF" localSheetId="23">[27]!absc</definedName>
    <definedName name="SADFDXVF" localSheetId="7">[27]!absc</definedName>
    <definedName name="SADFDXVF" localSheetId="4">[27]!absc</definedName>
    <definedName name="SADFDXVF" localSheetId="6">[27]!absc</definedName>
    <definedName name="SADFDXVF">[27]!absc</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hidden="1">{"TAB1",#N/A,TRUE,"GENERAL";"TAB2",#N/A,TRUE,"GENERAL";"TAB3",#N/A,TRUE,"GENERAL";"TAB4",#N/A,TRUE,"GENERAL";"TAB5",#N/A,TRUE,"GENERAL"}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hidden="1">{"via1",#N/A,TRUE,"general";"via2",#N/A,TRUE,"general";"via3",#N/A,TRUE,"general"}</definedName>
    <definedName name="SADOEND" localSheetId="8">[13]!absc</definedName>
    <definedName name="SADOEND" localSheetId="10">[13]!absc</definedName>
    <definedName name="SADOEND" localSheetId="11">[13]!absc</definedName>
    <definedName name="SADOEND" localSheetId="12">[13]!absc</definedName>
    <definedName name="SADOEND" localSheetId="13">[13]!absc</definedName>
    <definedName name="SADOEND" localSheetId="14">[13]!absc</definedName>
    <definedName name="SADOEND" localSheetId="15">[13]!absc</definedName>
    <definedName name="SADOEND" localSheetId="16">[13]!absc</definedName>
    <definedName name="SADOEND" localSheetId="17">[13]!absc</definedName>
    <definedName name="SADOEND" localSheetId="18">[13]!absc</definedName>
    <definedName name="SADOEND" localSheetId="19">[13]!absc</definedName>
    <definedName name="SADOEND" localSheetId="20">[13]!absc</definedName>
    <definedName name="SADOEND" localSheetId="21">[13]!absc</definedName>
    <definedName name="SADOEND" localSheetId="22">[13]!absc</definedName>
    <definedName name="SADOEND" localSheetId="23">[13]!absc</definedName>
    <definedName name="SADOEND" localSheetId="7">[13]!absc</definedName>
    <definedName name="SADOEND" localSheetId="4">[13]!absc</definedName>
    <definedName name="SADOEND" localSheetId="6">[13]!absc</definedName>
    <definedName name="SADOEND">[13]!absc</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hidden="1">{"TAB1",#N/A,TRUE,"GENERAL";"TAB2",#N/A,TRUE,"GENERAL";"TAB3",#N/A,TRUE,"GENERAL";"TAB4",#N/A,TRUE,"GENERAL";"TAB5",#N/A,TRUE,"GENERAL"}</definedName>
    <definedName name="safe">[17]Validaciones!#REF!</definedName>
    <definedName name="Salarios">#REF!</definedName>
    <definedName name="SalMinimo">[28]BASES!$E$41</definedName>
    <definedName name="saqweqw">[17]Validaciones!#REF!</definedName>
    <definedName name="sas">[17]Validaciones!#REF!</definedName>
    <definedName name="SB">[49]PRESUPUESTO!#REF!</definedName>
    <definedName name="sbe" localSheetId="8">#REF!</definedName>
    <definedName name="sbe" localSheetId="9">#REF!</definedName>
    <definedName name="sbe" localSheetId="10">#REF!</definedName>
    <definedName name="sbe" localSheetId="11">#REF!</definedName>
    <definedName name="sbe" localSheetId="12">#REF!</definedName>
    <definedName name="sbe" localSheetId="13">#REF!</definedName>
    <definedName name="sbe" localSheetId="14">#REF!</definedName>
    <definedName name="sbe" localSheetId="15">#REF!</definedName>
    <definedName name="sbe" localSheetId="16">#REF!</definedName>
    <definedName name="sbe" localSheetId="17">#REF!</definedName>
    <definedName name="sbe" localSheetId="18">#REF!</definedName>
    <definedName name="sbe" localSheetId="19">#REF!</definedName>
    <definedName name="sbe" localSheetId="20">#REF!</definedName>
    <definedName name="sbe" localSheetId="21">#REF!</definedName>
    <definedName name="sbe" localSheetId="22">#REF!</definedName>
    <definedName name="sbe" localSheetId="23">#REF!</definedName>
    <definedName name="sbe">#REF!</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hidden="1">{"via1",#N/A,TRUE,"general";"via2",#N/A,TRUE,"general";"via3",#N/A,TRUE,"general"}</definedName>
    <definedName name="sc" localSheetId="8">#REF!</definedName>
    <definedName name="sc" localSheetId="9">#REF!</definedName>
    <definedName name="sc" localSheetId="10">#REF!</definedName>
    <definedName name="sc" localSheetId="11">#REF!</definedName>
    <definedName name="sc" localSheetId="12">#REF!</definedName>
    <definedName name="sc" localSheetId="13">#REF!</definedName>
    <definedName name="sc" localSheetId="14">#REF!</definedName>
    <definedName name="sc" localSheetId="15">#REF!</definedName>
    <definedName name="sc" localSheetId="16">#REF!</definedName>
    <definedName name="sc" localSheetId="17">#REF!</definedName>
    <definedName name="sc" localSheetId="18">#REF!</definedName>
    <definedName name="sc" localSheetId="19">#REF!</definedName>
    <definedName name="sc" localSheetId="20">#REF!</definedName>
    <definedName name="sc" localSheetId="21">#REF!</definedName>
    <definedName name="sc" localSheetId="22">#REF!</definedName>
    <definedName name="sc" localSheetId="23">#REF!</definedName>
    <definedName name="sc">#REF!</definedName>
    <definedName name="Sched_Pay" localSheetId="8">#REF!</definedName>
    <definedName name="Sched_Pay" localSheetId="9">#REF!</definedName>
    <definedName name="Sched_Pay" localSheetId="10">#REF!</definedName>
    <definedName name="Sched_Pay" localSheetId="11">#REF!</definedName>
    <definedName name="Sched_Pay" localSheetId="12">#REF!</definedName>
    <definedName name="Sched_Pay" localSheetId="13">#REF!</definedName>
    <definedName name="Sched_Pay" localSheetId="14">#REF!</definedName>
    <definedName name="Sched_Pay" localSheetId="15">#REF!</definedName>
    <definedName name="Sched_Pay" localSheetId="16">#REF!</definedName>
    <definedName name="Sched_Pay" localSheetId="17">#REF!</definedName>
    <definedName name="Sched_Pay" localSheetId="18">#REF!</definedName>
    <definedName name="Sched_Pay" localSheetId="19">#REF!</definedName>
    <definedName name="Sched_Pay" localSheetId="20">#REF!</definedName>
    <definedName name="Sched_Pay" localSheetId="21">#REF!</definedName>
    <definedName name="Sched_Pay" localSheetId="22">#REF!</definedName>
    <definedName name="Sched_Pay" localSheetId="23">#REF!</definedName>
    <definedName name="Sched_Pay">#REF!</definedName>
    <definedName name="Scheduled_Extra_Payments" localSheetId="8">#REF!</definedName>
    <definedName name="Scheduled_Extra_Payments" localSheetId="9">#REF!</definedName>
    <definedName name="Scheduled_Extra_Payments" localSheetId="10">#REF!</definedName>
    <definedName name="Scheduled_Extra_Payments" localSheetId="11">#REF!</definedName>
    <definedName name="Scheduled_Extra_Payments" localSheetId="12">#REF!</definedName>
    <definedName name="Scheduled_Extra_Payments" localSheetId="13">#REF!</definedName>
    <definedName name="Scheduled_Extra_Payments" localSheetId="14">#REF!</definedName>
    <definedName name="Scheduled_Extra_Payments" localSheetId="15">#REF!</definedName>
    <definedName name="Scheduled_Extra_Payments" localSheetId="16">#REF!</definedName>
    <definedName name="Scheduled_Extra_Payments" localSheetId="17">#REF!</definedName>
    <definedName name="Scheduled_Extra_Payments" localSheetId="18">#REF!</definedName>
    <definedName name="Scheduled_Extra_Payments" localSheetId="19">#REF!</definedName>
    <definedName name="Scheduled_Extra_Payments" localSheetId="20">#REF!</definedName>
    <definedName name="Scheduled_Extra_Payments" localSheetId="21">#REF!</definedName>
    <definedName name="Scheduled_Extra_Payments" localSheetId="22">#REF!</definedName>
    <definedName name="Scheduled_Extra_Payments" localSheetId="23">#REF!</definedName>
    <definedName name="Scheduled_Extra_Payments">#REF!</definedName>
    <definedName name="Scheduled_Interest_Rate" localSheetId="8">#REF!</definedName>
    <definedName name="Scheduled_Interest_Rate" localSheetId="9">#REF!</definedName>
    <definedName name="Scheduled_Interest_Rate" localSheetId="10">#REF!</definedName>
    <definedName name="Scheduled_Interest_Rate" localSheetId="11">#REF!</definedName>
    <definedName name="Scheduled_Interest_Rate" localSheetId="12">#REF!</definedName>
    <definedName name="Scheduled_Interest_Rate" localSheetId="13">#REF!</definedName>
    <definedName name="Scheduled_Interest_Rate" localSheetId="14">#REF!</definedName>
    <definedName name="Scheduled_Interest_Rate" localSheetId="15">#REF!</definedName>
    <definedName name="Scheduled_Interest_Rate" localSheetId="16">#REF!</definedName>
    <definedName name="Scheduled_Interest_Rate" localSheetId="17">#REF!</definedName>
    <definedName name="Scheduled_Interest_Rate" localSheetId="18">#REF!</definedName>
    <definedName name="Scheduled_Interest_Rate" localSheetId="19">#REF!</definedName>
    <definedName name="Scheduled_Interest_Rate" localSheetId="20">#REF!</definedName>
    <definedName name="Scheduled_Interest_Rate" localSheetId="21">#REF!</definedName>
    <definedName name="Scheduled_Interest_Rate" localSheetId="22">#REF!</definedName>
    <definedName name="Scheduled_Interest_Rate" localSheetId="23">#REF!</definedName>
    <definedName name="Scheduled_Interest_Rate">#REF!</definedName>
    <definedName name="Scheduled_Monthly_Payment" localSheetId="8">#REF!</definedName>
    <definedName name="Scheduled_Monthly_Payment" localSheetId="9">#REF!</definedName>
    <definedName name="Scheduled_Monthly_Payment" localSheetId="10">#REF!</definedName>
    <definedName name="Scheduled_Monthly_Payment" localSheetId="11">#REF!</definedName>
    <definedName name="Scheduled_Monthly_Payment" localSheetId="12">#REF!</definedName>
    <definedName name="Scheduled_Monthly_Payment" localSheetId="13">#REF!</definedName>
    <definedName name="Scheduled_Monthly_Payment" localSheetId="14">#REF!</definedName>
    <definedName name="Scheduled_Monthly_Payment" localSheetId="15">#REF!</definedName>
    <definedName name="Scheduled_Monthly_Payment" localSheetId="16">#REF!</definedName>
    <definedName name="Scheduled_Monthly_Payment" localSheetId="17">#REF!</definedName>
    <definedName name="Scheduled_Monthly_Payment" localSheetId="18">#REF!</definedName>
    <definedName name="Scheduled_Monthly_Payment" localSheetId="19">#REF!</definedName>
    <definedName name="Scheduled_Monthly_Payment" localSheetId="20">#REF!</definedName>
    <definedName name="Scheduled_Monthly_Payment" localSheetId="21">#REF!</definedName>
    <definedName name="Scheduled_Monthly_Payment" localSheetId="22">#REF!</definedName>
    <definedName name="Scheduled_Monthly_Payment" localSheetId="23">#REF!</definedName>
    <definedName name="Scheduled_Monthly_Payment">#REF!</definedName>
    <definedName name="sd" localSheetId="8">#REF!</definedName>
    <definedName name="sd" localSheetId="9">#REF!</definedName>
    <definedName name="sd" localSheetId="10">#REF!</definedName>
    <definedName name="sd" localSheetId="11">#REF!</definedName>
    <definedName name="sd" localSheetId="12">#REF!</definedName>
    <definedName name="sd" localSheetId="13">#REF!</definedName>
    <definedName name="sd" localSheetId="14">#REF!</definedName>
    <definedName name="sd" localSheetId="15">#REF!</definedName>
    <definedName name="sd" localSheetId="16">#REF!</definedName>
    <definedName name="sd" localSheetId="17">#REF!</definedName>
    <definedName name="sd" localSheetId="18">#REF!</definedName>
    <definedName name="sd" localSheetId="19">#REF!</definedName>
    <definedName name="sd" localSheetId="20">#REF!</definedName>
    <definedName name="sd" localSheetId="21">#REF!</definedName>
    <definedName name="sd" localSheetId="22">#REF!</definedName>
    <definedName name="sd" localSheetId="23">#REF!</definedName>
    <definedName name="sd">#REF!</definedName>
    <definedName name="sda" localSheetId="8">[14]!absc</definedName>
    <definedName name="sda" localSheetId="10">[14]!absc</definedName>
    <definedName name="sda" localSheetId="11">[14]!absc</definedName>
    <definedName name="sda" localSheetId="12">[14]!absc</definedName>
    <definedName name="sda" localSheetId="13">[14]!absc</definedName>
    <definedName name="sda" localSheetId="14">[14]!absc</definedName>
    <definedName name="sda" localSheetId="15">[14]!absc</definedName>
    <definedName name="sda" localSheetId="16">[14]!absc</definedName>
    <definedName name="sda" localSheetId="17">[14]!absc</definedName>
    <definedName name="sda" localSheetId="18">[14]!absc</definedName>
    <definedName name="sda" localSheetId="19">[14]!absc</definedName>
    <definedName name="sda" localSheetId="20">[14]!absc</definedName>
    <definedName name="sda" localSheetId="21">[14]!absc</definedName>
    <definedName name="sda" localSheetId="22">[14]!absc</definedName>
    <definedName name="sda" localSheetId="23">[14]!absc</definedName>
    <definedName name="sda" localSheetId="7">[14]!absc</definedName>
    <definedName name="sda" localSheetId="4">[14]!absc</definedName>
    <definedName name="sda" localSheetId="6">[14]!absc</definedName>
    <definedName name="sda">[14]!absc</definedName>
    <definedName name="SDADAD" localSheetId="8">[7]!absc</definedName>
    <definedName name="SDADAD" localSheetId="10">[7]!absc</definedName>
    <definedName name="SDADAD" localSheetId="11">[7]!absc</definedName>
    <definedName name="SDADAD" localSheetId="12">[7]!absc</definedName>
    <definedName name="SDADAD" localSheetId="13">[7]!absc</definedName>
    <definedName name="SDADAD" localSheetId="14">[7]!absc</definedName>
    <definedName name="SDADAD" localSheetId="15">[7]!absc</definedName>
    <definedName name="SDADAD" localSheetId="16">[7]!absc</definedName>
    <definedName name="SDADAD" localSheetId="17">[7]!absc</definedName>
    <definedName name="SDADAD" localSheetId="18">[7]!absc</definedName>
    <definedName name="SDADAD" localSheetId="19">[7]!absc</definedName>
    <definedName name="SDADAD" localSheetId="20">[7]!absc</definedName>
    <definedName name="SDADAD" localSheetId="21">[7]!absc</definedName>
    <definedName name="SDADAD" localSheetId="22">[7]!absc</definedName>
    <definedName name="SDADAD" localSheetId="23">[7]!absc</definedName>
    <definedName name="SDADAD" localSheetId="7">[7]!absc</definedName>
    <definedName name="SDADAD" localSheetId="4">[7]!absc</definedName>
    <definedName name="SDADAD" localSheetId="6">[7]!absc</definedName>
    <definedName name="SDADAD">[7]!absc</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hidden="1">{"via1",#N/A,TRUE,"general";"via2",#N/A,TRUE,"general";"via3",#N/A,TRUE,"general"}</definedName>
    <definedName name="sdafasdfg" localSheetId="8">[27]!absc</definedName>
    <definedName name="sdafasdfg" localSheetId="10">[27]!absc</definedName>
    <definedName name="sdafasdfg" localSheetId="11">[27]!absc</definedName>
    <definedName name="sdafasdfg" localSheetId="12">[27]!absc</definedName>
    <definedName name="sdafasdfg" localSheetId="13">[27]!absc</definedName>
    <definedName name="sdafasdfg" localSheetId="14">[27]!absc</definedName>
    <definedName name="sdafasdfg" localSheetId="15">[27]!absc</definedName>
    <definedName name="sdafasdfg" localSheetId="16">[27]!absc</definedName>
    <definedName name="sdafasdfg" localSheetId="17">[27]!absc</definedName>
    <definedName name="sdafasdfg" localSheetId="18">[27]!absc</definedName>
    <definedName name="sdafasdfg" localSheetId="19">[27]!absc</definedName>
    <definedName name="sdafasdfg" localSheetId="20">[27]!absc</definedName>
    <definedName name="sdafasdfg" localSheetId="21">[27]!absc</definedName>
    <definedName name="sdafasdfg" localSheetId="22">[27]!absc</definedName>
    <definedName name="sdafasdfg" localSheetId="23">[27]!absc</definedName>
    <definedName name="sdafasdfg" localSheetId="7">[27]!absc</definedName>
    <definedName name="sdafasdfg" localSheetId="4">[27]!absc</definedName>
    <definedName name="sdafasdfg" localSheetId="6">[27]!absc</definedName>
    <definedName name="sdafasdfg">[27]!absc</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hidden="1">{"via1",#N/A,TRUE,"general";"via2",#N/A,TRUE,"general";"via3",#N/A,TRUE,"general"}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hidden="1">{"TAB1",#N/A,TRUE,"GENERAL";"TAB2",#N/A,TRUE,"GENERAL";"TAB3",#N/A,TRUE,"GENERAL";"TAB4",#N/A,TRUE,"GENERAL";"TAB5",#N/A,TRUE,"GENERAL"}</definedName>
    <definedName name="sdcsd">[17]Validaciones!#REF!</definedName>
    <definedName name="sdcvdf" localSheetId="8">[12]!absc</definedName>
    <definedName name="sdcvdf" localSheetId="10">[12]!absc</definedName>
    <definedName name="sdcvdf" localSheetId="11">[12]!absc</definedName>
    <definedName name="sdcvdf" localSheetId="12">[12]!absc</definedName>
    <definedName name="sdcvdf" localSheetId="13">[12]!absc</definedName>
    <definedName name="sdcvdf" localSheetId="14">[12]!absc</definedName>
    <definedName name="sdcvdf" localSheetId="15">[12]!absc</definedName>
    <definedName name="sdcvdf" localSheetId="16">[12]!absc</definedName>
    <definedName name="sdcvdf" localSheetId="17">[12]!absc</definedName>
    <definedName name="sdcvdf" localSheetId="18">[12]!absc</definedName>
    <definedName name="sdcvdf" localSheetId="19">[12]!absc</definedName>
    <definedName name="sdcvdf" localSheetId="20">[12]!absc</definedName>
    <definedName name="sdcvdf" localSheetId="21">[12]!absc</definedName>
    <definedName name="sdcvdf" localSheetId="22">[12]!absc</definedName>
    <definedName name="sdcvdf" localSheetId="23">[12]!absc</definedName>
    <definedName name="sdcvdf" localSheetId="7">[12]!absc</definedName>
    <definedName name="sdcvdf" localSheetId="4">[12]!absc</definedName>
    <definedName name="sdcvdf" localSheetId="6">[12]!absc</definedName>
    <definedName name="sdcvdf">[12]!absc</definedName>
    <definedName name="SDE" localSheetId="8">#REF!</definedName>
    <definedName name="SDE" localSheetId="9">#REF!</definedName>
    <definedName name="SDE" localSheetId="10">#REF!</definedName>
    <definedName name="SDE" localSheetId="11">#REF!</definedName>
    <definedName name="SDE" localSheetId="12">#REF!</definedName>
    <definedName name="SDE" localSheetId="13">#REF!</definedName>
    <definedName name="SDE" localSheetId="14">#REF!</definedName>
    <definedName name="SDE" localSheetId="15">#REF!</definedName>
    <definedName name="SDE" localSheetId="16">#REF!</definedName>
    <definedName name="SDE" localSheetId="17">#REF!</definedName>
    <definedName name="SDE" localSheetId="18">#REF!</definedName>
    <definedName name="SDE" localSheetId="19">#REF!</definedName>
    <definedName name="SDE" localSheetId="20">#REF!</definedName>
    <definedName name="SDE" localSheetId="21">#REF!</definedName>
    <definedName name="SDE" localSheetId="22">#REF!</definedName>
    <definedName name="SDE" localSheetId="23">#REF!</definedName>
    <definedName name="SDE">#REF!</definedName>
    <definedName name="sdf">[17]Validaciones!#REF!</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hidden="1">{"TAB1",#N/A,TRUE,"GENERAL";"TAB2",#N/A,TRUE,"GENERAL";"TAB3",#N/A,TRUE,"GENERAL";"TAB4",#N/A,TRUE,"GENERAL";"TAB5",#N/A,TRUE,"GENERAL"}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hidden="1">{"via1",#N/A,TRUE,"general";"via2",#N/A,TRUE,"general";"via3",#N/A,TRUE,"general"}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hidden="1">{"TAB1",#N/A,TRUE,"GENERAL";"TAB2",#N/A,TRUE,"GENERAL";"TAB3",#N/A,TRUE,"GENERAL";"TAB4",#N/A,TRUE,"GENERAL";"TAB5",#N/A,TRUE,"GENERAL"}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hidden="1">{"via1",#N/A,TRUE,"general";"via2",#N/A,TRUE,"general";"via3",#N/A,TRUE,"general"}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hidden="1">{"TAB1",#N/A,TRUE,"GENERAL";"TAB2",#N/A,TRUE,"GENERAL";"TAB3",#N/A,TRUE,"GENERAL";"TAB4",#N/A,TRUE,"GENERAL";"TAB5",#N/A,TRUE,"GENERAL"}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hidden="1">{"via1",#N/A,TRUE,"general";"via2",#N/A,TRUE,"general";"via3",#N/A,TRUE,"general"}</definedName>
    <definedName name="sdfgsd">[17]Validaciones!#REF!</definedName>
    <definedName name="sdfgsdfg">[17]Validaciones!#REF!</definedName>
    <definedName name="sdfgsdfgsdfgsdfg">[17]Validaciones!#REF!</definedName>
    <definedName name="sdfgserg">[17]Validaciones!#REF!</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hidden="1">{"via1",#N/A,TRUE,"general";"via2",#N/A,TRUE,"general";"via3",#N/A,TRUE,"general"}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hidden="1">{"TAB1",#N/A,TRUE,"GENERAL";"TAB2",#N/A,TRUE,"GENERAL";"TAB3",#N/A,TRUE,"GENERAL";"TAB4",#N/A,TRUE,"GENERAL";"TAB5",#N/A,TRUE,"GENERAL"}</definedName>
    <definedName name="sdfr">[17]Validaciones!#REF!</definedName>
    <definedName name="sdfrgfs">[17]Validaciones!#REF!</definedName>
    <definedName name="sdfsa">[17]Validaciones!#REF!</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hidden="1">{"via1",#N/A,TRUE,"general";"via2",#N/A,TRUE,"general";"via3",#N/A,TRUE,"general"}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hidden="1">{"TAB1",#N/A,TRUE,"GENERAL";"TAB2",#N/A,TRUE,"GENERAL";"TAB3",#N/A,TRUE,"GENERAL";"TAB4",#N/A,TRUE,"GENERAL";"TAB5",#N/A,TRUE,"GENERAL"}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hidden="1">{"via1",#N/A,TRUE,"general";"via2",#N/A,TRUE,"general";"via3",#N/A,TRUE,"general"}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hidden="1">{"TAB1",#N/A,TRUE,"GENERAL";"TAB2",#N/A,TRUE,"GENERAL";"TAB3",#N/A,TRUE,"GENERAL";"TAB4",#N/A,TRUE,"GENERAL";"TAB5",#N/A,TRUE,"GENERAL"}</definedName>
    <definedName name="sdfsfs" localSheetId="8">[12]!absc</definedName>
    <definedName name="sdfsfs" localSheetId="10">[12]!absc</definedName>
    <definedName name="sdfsfs" localSheetId="11">[12]!absc</definedName>
    <definedName name="sdfsfs" localSheetId="12">[12]!absc</definedName>
    <definedName name="sdfsfs" localSheetId="13">[12]!absc</definedName>
    <definedName name="sdfsfs" localSheetId="14">[12]!absc</definedName>
    <definedName name="sdfsfs" localSheetId="15">[12]!absc</definedName>
    <definedName name="sdfsfs" localSheetId="16">[12]!absc</definedName>
    <definedName name="sdfsfs" localSheetId="17">[12]!absc</definedName>
    <definedName name="sdfsfs" localSheetId="18">[12]!absc</definedName>
    <definedName name="sdfsfs" localSheetId="19">[12]!absc</definedName>
    <definedName name="sdfsfs" localSheetId="20">[12]!absc</definedName>
    <definedName name="sdfsfs" localSheetId="21">[12]!absc</definedName>
    <definedName name="sdfsfs" localSheetId="22">[12]!absc</definedName>
    <definedName name="sdfsfs" localSheetId="23">[12]!absc</definedName>
    <definedName name="sdfsfs" localSheetId="7">[12]!absc</definedName>
    <definedName name="sdfsfs" localSheetId="4">[12]!absc</definedName>
    <definedName name="sdfsfs" localSheetId="6">[12]!absc</definedName>
    <definedName name="sdfsfs">[12]!absc</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hidden="1">{"TAB1",#N/A,TRUE,"GENERAL";"TAB2",#N/A,TRUE,"GENERAL";"TAB3",#N/A,TRUE,"GENERAL";"TAB4",#N/A,TRUE,"GENERAL";"TAB5",#N/A,TRUE,"GENERAL"}</definedName>
    <definedName name="SDFTRRT" localSheetId="8">[7]!absc</definedName>
    <definedName name="SDFTRRT" localSheetId="10">[7]!absc</definedName>
    <definedName name="SDFTRRT" localSheetId="11">[7]!absc</definedName>
    <definedName name="SDFTRRT" localSheetId="12">[7]!absc</definedName>
    <definedName name="SDFTRRT" localSheetId="13">[7]!absc</definedName>
    <definedName name="SDFTRRT" localSheetId="14">[7]!absc</definedName>
    <definedName name="SDFTRRT" localSheetId="15">[7]!absc</definedName>
    <definedName name="SDFTRRT" localSheetId="16">[7]!absc</definedName>
    <definedName name="SDFTRRT" localSheetId="17">[7]!absc</definedName>
    <definedName name="SDFTRRT" localSheetId="18">[7]!absc</definedName>
    <definedName name="SDFTRRT" localSheetId="19">[7]!absc</definedName>
    <definedName name="SDFTRRT" localSheetId="20">[7]!absc</definedName>
    <definedName name="SDFTRRT" localSheetId="21">[7]!absc</definedName>
    <definedName name="SDFTRRT" localSheetId="22">[7]!absc</definedName>
    <definedName name="SDFTRRT" localSheetId="23">[7]!absc</definedName>
    <definedName name="SDFTRRT" localSheetId="7">[7]!absc</definedName>
    <definedName name="SDFTRRT" localSheetId="4">[7]!absc</definedName>
    <definedName name="SDFTRRT" localSheetId="6">[7]!absc</definedName>
    <definedName name="SDFTRRT">[7]!absc</definedName>
    <definedName name="sdfv" localSheetId="8">[26]!absc</definedName>
    <definedName name="sdfv" localSheetId="10">[26]!absc</definedName>
    <definedName name="sdfv" localSheetId="11">[26]!absc</definedName>
    <definedName name="sdfv" localSheetId="12">[26]!absc</definedName>
    <definedName name="sdfv" localSheetId="13">[26]!absc</definedName>
    <definedName name="sdfv" localSheetId="14">[26]!absc</definedName>
    <definedName name="sdfv" localSheetId="15">[26]!absc</definedName>
    <definedName name="sdfv" localSheetId="16">[26]!absc</definedName>
    <definedName name="sdfv" localSheetId="17">[26]!absc</definedName>
    <definedName name="sdfv" localSheetId="18">[26]!absc</definedName>
    <definedName name="sdfv" localSheetId="19">[26]!absc</definedName>
    <definedName name="sdfv" localSheetId="20">[26]!absc</definedName>
    <definedName name="sdfv" localSheetId="21">[26]!absc</definedName>
    <definedName name="sdfv" localSheetId="22">[26]!absc</definedName>
    <definedName name="sdfv" localSheetId="23">[26]!absc</definedName>
    <definedName name="sdfv" localSheetId="7">[26]!absc</definedName>
    <definedName name="sdfv" localSheetId="4">[26]!absc</definedName>
    <definedName name="sdfv" localSheetId="6">[26]!absc</definedName>
    <definedName name="sdfv">[26]!absc</definedName>
    <definedName name="SDFV4345" localSheetId="8">[27]!absc</definedName>
    <definedName name="SDFV4345" localSheetId="10">[27]!absc</definedName>
    <definedName name="SDFV4345" localSheetId="11">[27]!absc</definedName>
    <definedName name="SDFV4345" localSheetId="12">[27]!absc</definedName>
    <definedName name="SDFV4345" localSheetId="13">[27]!absc</definedName>
    <definedName name="SDFV4345" localSheetId="14">[27]!absc</definedName>
    <definedName name="SDFV4345" localSheetId="15">[27]!absc</definedName>
    <definedName name="SDFV4345" localSheetId="16">[27]!absc</definedName>
    <definedName name="SDFV4345" localSheetId="17">[27]!absc</definedName>
    <definedName name="SDFV4345" localSheetId="18">[27]!absc</definedName>
    <definedName name="SDFV4345" localSheetId="19">[27]!absc</definedName>
    <definedName name="SDFV4345" localSheetId="20">[27]!absc</definedName>
    <definedName name="SDFV4345" localSheetId="21">[27]!absc</definedName>
    <definedName name="SDFV4345" localSheetId="22">[27]!absc</definedName>
    <definedName name="SDFV4345" localSheetId="23">[27]!absc</definedName>
    <definedName name="SDFV4345" localSheetId="7">[27]!absc</definedName>
    <definedName name="SDFV4345" localSheetId="4">[27]!absc</definedName>
    <definedName name="SDFV4345" localSheetId="6">[27]!absc</definedName>
    <definedName name="SDFV4345">[27]!absc</definedName>
    <definedName name="SDGDG">[17]Validaciones!#REF!</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hidden="1">{"TAB1",#N/A,TRUE,"GENERAL";"TAB2",#N/A,TRUE,"GENERAL";"TAB3",#N/A,TRUE,"GENERAL";"TAB4",#N/A,TRUE,"GENERAL";"TAB5",#N/A,TRUE,"GENERAL"}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hidden="1">{"via1",#N/A,TRUE,"general";"via2",#N/A,TRUE,"general";"via3",#N/A,TRUE,"general"}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hidden="1">{"TAB1",#N/A,TRUE,"GENERAL";"TAB2",#N/A,TRUE,"GENERAL";"TAB3",#N/A,TRUE,"GENERAL";"TAB4",#N/A,TRUE,"GENERAL";"TAB5",#N/A,TRUE,"GENERAL"}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hidden="1">{"via1",#N/A,TRUE,"general";"via2",#N/A,TRUE,"general";"via3",#N/A,TRUE,"general"}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hidden="1">{"TAB1",#N/A,TRUE,"GENERAL";"TAB2",#N/A,TRUE,"GENERAL";"TAB3",#N/A,TRUE,"GENERAL";"TAB4",#N/A,TRUE,"GENERAL";"TAB5",#N/A,TRUE,"GENERAL"}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hidden="1">{"via1",#N/A,TRUE,"general";"via2",#N/A,TRUE,"general";"via3",#N/A,TRUE,"general"}</definedName>
    <definedName name="SE">[82]Datos!$B$3:$D$72</definedName>
    <definedName name="segundo">'[16]ESTADO RED'!#REF!</definedName>
    <definedName name="Seguridad" localSheetId="8">#REF!</definedName>
    <definedName name="Seguridad" localSheetId="9">#REF!</definedName>
    <definedName name="Seguridad" localSheetId="10">#REF!</definedName>
    <definedName name="Seguridad" localSheetId="11">#REF!</definedName>
    <definedName name="Seguridad" localSheetId="12">#REF!</definedName>
    <definedName name="Seguridad" localSheetId="13">#REF!</definedName>
    <definedName name="Seguridad" localSheetId="14">#REF!</definedName>
    <definedName name="Seguridad" localSheetId="15">#REF!</definedName>
    <definedName name="Seguridad" localSheetId="16">#REF!</definedName>
    <definedName name="Seguridad" localSheetId="17">#REF!</definedName>
    <definedName name="Seguridad" localSheetId="18">#REF!</definedName>
    <definedName name="Seguridad" localSheetId="19">#REF!</definedName>
    <definedName name="Seguridad" localSheetId="20">#REF!</definedName>
    <definedName name="Seguridad" localSheetId="21">#REF!</definedName>
    <definedName name="Seguridad" localSheetId="22">#REF!</definedName>
    <definedName name="Seguridad" localSheetId="23">#REF!</definedName>
    <definedName name="Seguridad">#REF!</definedName>
    <definedName name="SEP">#REF!</definedName>
    <definedName name="serse">[17]Validaciones!#REF!</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hidden="1">{"via1",#N/A,TRUE,"general";"via2",#N/A,TRUE,"general";"via3",#N/A,TRUE,"general"}</definedName>
    <definedName name="setzz4">[17]Validaciones!#REF!</definedName>
    <definedName name="SF">'[30]CIRCUITOS CODENSA'!#REF!</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hidden="1">{"TAB1",#N/A,TRUE,"GENERAL";"TAB2",#N/A,TRUE,"GENERAL";"TAB3",#N/A,TRUE,"GENERAL";"TAB4",#N/A,TRUE,"GENERAL";"TAB5",#N/A,TRUE,"GENERAL"}</definedName>
    <definedName name="SFGHSGH">[17]Validaciones!#REF!</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hidden="1">{"TAB1",#N/A,TRUE,"GENERAL";"TAB2",#N/A,TRUE,"GENERAL";"TAB3",#N/A,TRUE,"GENERAL";"TAB4",#N/A,TRUE,"GENERAL";"TAB5",#N/A,TRUE,"GENERAL"}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hidden="1">{"via1",#N/A,TRUE,"general";"via2",#N/A,TRUE,"general";"via3",#N/A,TRUE,"general"}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hidden="1">{"TAB1",#N/A,TRUE,"GENERAL";"TAB2",#N/A,TRUE,"GENERAL";"TAB3",#N/A,TRUE,"GENERAL";"TAB4",#N/A,TRUE,"GENERAL";"TAB5",#N/A,TRUE,"GENERAL"}</definedName>
    <definedName name="sfsrrre">[17]Validaciones!#REF!</definedName>
    <definedName name="SFYJDFCV" localSheetId="8">[14]!absc</definedName>
    <definedName name="SFYJDFCV" localSheetId="10">[14]!absc</definedName>
    <definedName name="SFYJDFCV" localSheetId="11">[14]!absc</definedName>
    <definedName name="SFYJDFCV" localSheetId="12">[14]!absc</definedName>
    <definedName name="SFYJDFCV" localSheetId="13">[14]!absc</definedName>
    <definedName name="SFYJDFCV" localSheetId="14">[14]!absc</definedName>
    <definedName name="SFYJDFCV" localSheetId="15">[14]!absc</definedName>
    <definedName name="SFYJDFCV" localSheetId="16">[14]!absc</definedName>
    <definedName name="SFYJDFCV" localSheetId="17">[14]!absc</definedName>
    <definedName name="SFYJDFCV" localSheetId="18">[14]!absc</definedName>
    <definedName name="SFYJDFCV" localSheetId="19">[14]!absc</definedName>
    <definedName name="SFYJDFCV" localSheetId="20">[14]!absc</definedName>
    <definedName name="SFYJDFCV" localSheetId="21">[14]!absc</definedName>
    <definedName name="SFYJDFCV" localSheetId="22">[14]!absc</definedName>
    <definedName name="SFYJDFCV" localSheetId="23">[14]!absc</definedName>
    <definedName name="SFYJDFCV" localSheetId="7">[14]!absc</definedName>
    <definedName name="SFYJDFCV" localSheetId="4">[14]!absc</definedName>
    <definedName name="SFYJDFCV" localSheetId="6">[14]!absc</definedName>
    <definedName name="SFYJDFCV">[14]!absc</definedName>
    <definedName name="SGI_V_INDICES_CIRCUITO_CAUSA">#REF!</definedName>
    <definedName name="SGLO" localSheetId="8">[27]!absc</definedName>
    <definedName name="SGLO" localSheetId="10">[27]!absc</definedName>
    <definedName name="SGLO" localSheetId="11">[27]!absc</definedName>
    <definedName name="SGLO" localSheetId="12">[27]!absc</definedName>
    <definedName name="SGLO" localSheetId="13">[27]!absc</definedName>
    <definedName name="SGLO" localSheetId="14">[27]!absc</definedName>
    <definedName name="SGLO" localSheetId="15">[27]!absc</definedName>
    <definedName name="SGLO" localSheetId="16">[27]!absc</definedName>
    <definedName name="SGLO" localSheetId="17">[27]!absc</definedName>
    <definedName name="SGLO" localSheetId="18">[27]!absc</definedName>
    <definedName name="SGLO" localSheetId="19">[27]!absc</definedName>
    <definedName name="SGLO" localSheetId="20">[27]!absc</definedName>
    <definedName name="SGLO" localSheetId="21">[27]!absc</definedName>
    <definedName name="SGLO" localSheetId="22">[27]!absc</definedName>
    <definedName name="SGLO" localSheetId="23">[27]!absc</definedName>
    <definedName name="SGLO" localSheetId="7">[27]!absc</definedName>
    <definedName name="SGLO" localSheetId="4">[27]!absc</definedName>
    <definedName name="SGLO" localSheetId="6">[27]!absc</definedName>
    <definedName name="SGLO">[27]!absc</definedName>
    <definedName name="SHARED_FORMULA_21">#N/A</definedName>
    <definedName name="si" localSheetId="8">#REF!</definedName>
    <definedName name="si" localSheetId="9">#REF!</definedName>
    <definedName name="si" localSheetId="10">#REF!</definedName>
    <definedName name="si" localSheetId="11">#REF!</definedName>
    <definedName name="si" localSheetId="12">#REF!</definedName>
    <definedName name="si" localSheetId="13">#REF!</definedName>
    <definedName name="si" localSheetId="14">#REF!</definedName>
    <definedName name="si" localSheetId="15">#REF!</definedName>
    <definedName name="si" localSheetId="16">#REF!</definedName>
    <definedName name="si" localSheetId="17">#REF!</definedName>
    <definedName name="si" localSheetId="18">#REF!</definedName>
    <definedName name="si" localSheetId="19">#REF!</definedName>
    <definedName name="si" localSheetId="20">#REF!</definedName>
    <definedName name="si" localSheetId="21">#REF!</definedName>
    <definedName name="si" localSheetId="22">#REF!</definedName>
    <definedName name="si" localSheetId="23">#REF!</definedName>
    <definedName name="si">#REF!</definedName>
    <definedName name="Sitio" localSheetId="8">#REF!</definedName>
    <definedName name="Sitio" localSheetId="9">#REF!</definedName>
    <definedName name="Sitio" localSheetId="10">#REF!</definedName>
    <definedName name="Sitio" localSheetId="11">#REF!</definedName>
    <definedName name="Sitio" localSheetId="12">#REF!</definedName>
    <definedName name="Sitio" localSheetId="13">#REF!</definedName>
    <definedName name="Sitio" localSheetId="14">#REF!</definedName>
    <definedName name="Sitio" localSheetId="15">#REF!</definedName>
    <definedName name="Sitio" localSheetId="16">#REF!</definedName>
    <definedName name="Sitio" localSheetId="17">#REF!</definedName>
    <definedName name="Sitio" localSheetId="18">#REF!</definedName>
    <definedName name="Sitio" localSheetId="19">#REF!</definedName>
    <definedName name="Sitio" localSheetId="20">#REF!</definedName>
    <definedName name="Sitio" localSheetId="21">#REF!</definedName>
    <definedName name="Sitio" localSheetId="22">#REF!</definedName>
    <definedName name="Sitio" localSheetId="23">#REF!</definedName>
    <definedName name="Sitio">#REF!</definedName>
    <definedName name="SJ">'[30]CIRCUITOS CODENSA'!#REF!</definedName>
    <definedName name="sk" localSheetId="8">#REF!</definedName>
    <definedName name="sk" localSheetId="9">#REF!</definedName>
    <definedName name="sk" localSheetId="10">#REF!</definedName>
    <definedName name="sk" localSheetId="11">#REF!</definedName>
    <definedName name="sk" localSheetId="12">#REF!</definedName>
    <definedName name="sk" localSheetId="13">#REF!</definedName>
    <definedName name="sk" localSheetId="14">#REF!</definedName>
    <definedName name="sk" localSheetId="15">#REF!</definedName>
    <definedName name="sk" localSheetId="16">#REF!</definedName>
    <definedName name="sk" localSheetId="17">#REF!</definedName>
    <definedName name="sk" localSheetId="18">#REF!</definedName>
    <definedName name="sk" localSheetId="19">#REF!</definedName>
    <definedName name="sk" localSheetId="20">#REF!</definedName>
    <definedName name="sk" localSheetId="21">#REF!</definedName>
    <definedName name="sk" localSheetId="22">#REF!</definedName>
    <definedName name="sk" localSheetId="23">#REF!</definedName>
    <definedName name="sk">#REF!</definedName>
    <definedName name="SL">[49]PRESUPUESTO!#REF!</definedName>
    <definedName name="sm" localSheetId="8">#REF!</definedName>
    <definedName name="sm" localSheetId="9">#REF!</definedName>
    <definedName name="sm" localSheetId="10">#REF!</definedName>
    <definedName name="sm" localSheetId="11">#REF!</definedName>
    <definedName name="sm" localSheetId="12">#REF!</definedName>
    <definedName name="sm" localSheetId="13">#REF!</definedName>
    <definedName name="sm" localSheetId="14">#REF!</definedName>
    <definedName name="sm" localSheetId="15">#REF!</definedName>
    <definedName name="sm" localSheetId="16">#REF!</definedName>
    <definedName name="sm" localSheetId="17">#REF!</definedName>
    <definedName name="sm" localSheetId="18">#REF!</definedName>
    <definedName name="sm" localSheetId="19">#REF!</definedName>
    <definedName name="sm" localSheetId="20">#REF!</definedName>
    <definedName name="sm" localSheetId="21">#REF!</definedName>
    <definedName name="sm" localSheetId="22">#REF!</definedName>
    <definedName name="sm" localSheetId="23">#REF!</definedName>
    <definedName name="sm">#REF!</definedName>
    <definedName name="SMDLV" localSheetId="8">#REF!</definedName>
    <definedName name="SMDLV" localSheetId="9">#REF!</definedName>
    <definedName name="SMDLV" localSheetId="10">#REF!</definedName>
    <definedName name="SMDLV" localSheetId="11">#REF!</definedName>
    <definedName name="SMDLV" localSheetId="12">#REF!</definedName>
    <definedName name="SMDLV" localSheetId="13">#REF!</definedName>
    <definedName name="SMDLV" localSheetId="14">#REF!</definedName>
    <definedName name="SMDLV" localSheetId="15">#REF!</definedName>
    <definedName name="SMDLV" localSheetId="16">#REF!</definedName>
    <definedName name="SMDLV" localSheetId="17">#REF!</definedName>
    <definedName name="SMDLV" localSheetId="18">#REF!</definedName>
    <definedName name="SMDLV" localSheetId="19">#REF!</definedName>
    <definedName name="SMDLV" localSheetId="20">#REF!</definedName>
    <definedName name="SMDLV" localSheetId="21">#REF!</definedName>
    <definedName name="SMDLV" localSheetId="22">#REF!</definedName>
    <definedName name="SMDLV" localSheetId="23">#REF!</definedName>
    <definedName name="SMDLV">#REF!</definedName>
    <definedName name="sn" localSheetId="8">#REF!</definedName>
    <definedName name="sn" localSheetId="9">#REF!</definedName>
    <definedName name="sn" localSheetId="10">#REF!</definedName>
    <definedName name="sn" localSheetId="11">#REF!</definedName>
    <definedName name="sn" localSheetId="12">#REF!</definedName>
    <definedName name="sn" localSheetId="13">#REF!</definedName>
    <definedName name="sn" localSheetId="14">#REF!</definedName>
    <definedName name="sn" localSheetId="15">#REF!</definedName>
    <definedName name="sn" localSheetId="16">#REF!</definedName>
    <definedName name="sn" localSheetId="17">#REF!</definedName>
    <definedName name="sn" localSheetId="18">#REF!</definedName>
    <definedName name="sn" localSheetId="19">#REF!</definedName>
    <definedName name="sn" localSheetId="20">#REF!</definedName>
    <definedName name="sn" localSheetId="21">#REF!</definedName>
    <definedName name="sn" localSheetId="22">#REF!</definedName>
    <definedName name="sn" localSheetId="23">#REF!</definedName>
    <definedName name="sn">#REF!</definedName>
    <definedName name="snw" localSheetId="8">#REF!</definedName>
    <definedName name="snw" localSheetId="9">#REF!</definedName>
    <definedName name="snw" localSheetId="10">#REF!</definedName>
    <definedName name="snw" localSheetId="11">#REF!</definedName>
    <definedName name="snw" localSheetId="12">#REF!</definedName>
    <definedName name="snw" localSheetId="13">#REF!</definedName>
    <definedName name="snw" localSheetId="14">#REF!</definedName>
    <definedName name="snw" localSheetId="15">#REF!</definedName>
    <definedName name="snw" localSheetId="16">#REF!</definedName>
    <definedName name="snw" localSheetId="17">#REF!</definedName>
    <definedName name="snw" localSheetId="18">#REF!</definedName>
    <definedName name="snw" localSheetId="19">#REF!</definedName>
    <definedName name="snw" localSheetId="20">#REF!</definedName>
    <definedName name="snw" localSheetId="21">#REF!</definedName>
    <definedName name="snw" localSheetId="22">#REF!</definedName>
    <definedName name="snw" localSheetId="23">#REF!</definedName>
    <definedName name="snw">#REF!</definedName>
    <definedName name="sñ" localSheetId="8">#REF!</definedName>
    <definedName name="sñ" localSheetId="9">#REF!</definedName>
    <definedName name="sñ" localSheetId="10">#REF!</definedName>
    <definedName name="sñ" localSheetId="11">#REF!</definedName>
    <definedName name="sñ" localSheetId="12">#REF!</definedName>
    <definedName name="sñ" localSheetId="13">#REF!</definedName>
    <definedName name="sñ" localSheetId="14">#REF!</definedName>
    <definedName name="sñ" localSheetId="15">#REF!</definedName>
    <definedName name="sñ" localSheetId="16">#REF!</definedName>
    <definedName name="sñ" localSheetId="17">#REF!</definedName>
    <definedName name="sñ" localSheetId="18">#REF!</definedName>
    <definedName name="sñ" localSheetId="19">#REF!</definedName>
    <definedName name="sñ" localSheetId="20">#REF!</definedName>
    <definedName name="sñ" localSheetId="21">#REF!</definedName>
    <definedName name="sñ" localSheetId="22">#REF!</definedName>
    <definedName name="sñ" localSheetId="23">#REF!</definedName>
    <definedName name="sñ">#REF!</definedName>
    <definedName name="so" localSheetId="8">#REF!</definedName>
    <definedName name="so" localSheetId="9">#REF!</definedName>
    <definedName name="so" localSheetId="10">#REF!</definedName>
    <definedName name="so" localSheetId="11">#REF!</definedName>
    <definedName name="so" localSheetId="12">#REF!</definedName>
    <definedName name="so" localSheetId="13">#REF!</definedName>
    <definedName name="so" localSheetId="14">#REF!</definedName>
    <definedName name="so" localSheetId="15">#REF!</definedName>
    <definedName name="so" localSheetId="16">#REF!</definedName>
    <definedName name="so" localSheetId="17">#REF!</definedName>
    <definedName name="so" localSheetId="18">#REF!</definedName>
    <definedName name="so" localSheetId="19">#REF!</definedName>
    <definedName name="so" localSheetId="20">#REF!</definedName>
    <definedName name="so" localSheetId="21">#REF!</definedName>
    <definedName name="so" localSheetId="22">#REF!</definedName>
    <definedName name="so" localSheetId="23">#REF!</definedName>
    <definedName name="so">#REF!</definedName>
    <definedName name="SOCIAL">#REF!</definedName>
    <definedName name="SOLADO" localSheetId="8">#REF!</definedName>
    <definedName name="SOLADO" localSheetId="9">#REF!</definedName>
    <definedName name="SOLADO" localSheetId="10">#REF!</definedName>
    <definedName name="SOLADO" localSheetId="11">#REF!</definedName>
    <definedName name="SOLADO" localSheetId="12">#REF!</definedName>
    <definedName name="SOLADO" localSheetId="13">#REF!</definedName>
    <definedName name="SOLADO" localSheetId="14">#REF!</definedName>
    <definedName name="SOLADO" localSheetId="15">#REF!</definedName>
    <definedName name="SOLADO" localSheetId="16">#REF!</definedName>
    <definedName name="SOLADO" localSheetId="17">#REF!</definedName>
    <definedName name="SOLADO" localSheetId="18">#REF!</definedName>
    <definedName name="SOLADO" localSheetId="19">#REF!</definedName>
    <definedName name="SOLADO" localSheetId="20">#REF!</definedName>
    <definedName name="SOLADO" localSheetId="21">#REF!</definedName>
    <definedName name="SOLADO" localSheetId="22">#REF!</definedName>
    <definedName name="SOLADO" localSheetId="23">#REF!</definedName>
    <definedName name="SOLADO">#REF!</definedName>
    <definedName name="Solicitud" localSheetId="8">#REF!</definedName>
    <definedName name="Solicitud" localSheetId="9">#REF!</definedName>
    <definedName name="Solicitud" localSheetId="10">#REF!</definedName>
    <definedName name="Solicitud" localSheetId="11">#REF!</definedName>
    <definedName name="Solicitud" localSheetId="12">#REF!</definedName>
    <definedName name="Solicitud" localSheetId="13">#REF!</definedName>
    <definedName name="Solicitud" localSheetId="14">#REF!</definedName>
    <definedName name="Solicitud" localSheetId="15">#REF!</definedName>
    <definedName name="Solicitud" localSheetId="16">#REF!</definedName>
    <definedName name="Solicitud" localSheetId="17">#REF!</definedName>
    <definedName name="Solicitud" localSheetId="18">#REF!</definedName>
    <definedName name="Solicitud" localSheetId="19">#REF!</definedName>
    <definedName name="Solicitud" localSheetId="20">#REF!</definedName>
    <definedName name="Solicitud" localSheetId="21">#REF!</definedName>
    <definedName name="Solicitud" localSheetId="22">#REF!</definedName>
    <definedName name="Solicitud" localSheetId="23">#REF!</definedName>
    <definedName name="Solicitud">#REF!</definedName>
    <definedName name="SQLA" localSheetId="8">[26]!absc</definedName>
    <definedName name="SQLA" localSheetId="10">[26]!absc</definedName>
    <definedName name="SQLA" localSheetId="11">[26]!absc</definedName>
    <definedName name="SQLA" localSheetId="12">[26]!absc</definedName>
    <definedName name="SQLA" localSheetId="13">[26]!absc</definedName>
    <definedName name="SQLA" localSheetId="14">[26]!absc</definedName>
    <definedName name="SQLA" localSheetId="15">[26]!absc</definedName>
    <definedName name="SQLA" localSheetId="16">[26]!absc</definedName>
    <definedName name="SQLA" localSheetId="17">[26]!absc</definedName>
    <definedName name="SQLA" localSheetId="18">[26]!absc</definedName>
    <definedName name="SQLA" localSheetId="19">[26]!absc</definedName>
    <definedName name="SQLA" localSheetId="20">[26]!absc</definedName>
    <definedName name="SQLA" localSheetId="21">[26]!absc</definedName>
    <definedName name="SQLA" localSheetId="22">[26]!absc</definedName>
    <definedName name="SQLA" localSheetId="23">[26]!absc</definedName>
    <definedName name="SQLA" localSheetId="7">[26]!absc</definedName>
    <definedName name="SQLA" localSheetId="4">[26]!absc</definedName>
    <definedName name="SQLA" localSheetId="6">[26]!absc</definedName>
    <definedName name="SQLA">[26]!absc</definedName>
    <definedName name="SQPO" localSheetId="8">[27]!absc</definedName>
    <definedName name="SQPO" localSheetId="10">[27]!absc</definedName>
    <definedName name="SQPO" localSheetId="11">[27]!absc</definedName>
    <definedName name="SQPO" localSheetId="12">[27]!absc</definedName>
    <definedName name="SQPO" localSheetId="13">[27]!absc</definedName>
    <definedName name="SQPO" localSheetId="14">[27]!absc</definedName>
    <definedName name="SQPO" localSheetId="15">[27]!absc</definedName>
    <definedName name="SQPO" localSheetId="16">[27]!absc</definedName>
    <definedName name="SQPO" localSheetId="17">[27]!absc</definedName>
    <definedName name="SQPO" localSheetId="18">[27]!absc</definedName>
    <definedName name="SQPO" localSheetId="19">[27]!absc</definedName>
    <definedName name="SQPO" localSheetId="20">[27]!absc</definedName>
    <definedName name="SQPO" localSheetId="21">[27]!absc</definedName>
    <definedName name="SQPO" localSheetId="22">[27]!absc</definedName>
    <definedName name="SQPO" localSheetId="23">[27]!absc</definedName>
    <definedName name="SQPO" localSheetId="7">[27]!absc</definedName>
    <definedName name="SQPO" localSheetId="4">[27]!absc</definedName>
    <definedName name="SQPO" localSheetId="6">[27]!absc</definedName>
    <definedName name="SQPO">[27]!absc</definedName>
    <definedName name="sr" localSheetId="8">#REF!</definedName>
    <definedName name="sr" localSheetId="9">#REF!</definedName>
    <definedName name="sr" localSheetId="10">#REF!</definedName>
    <definedName name="sr" localSheetId="11">#REF!</definedName>
    <definedName name="sr" localSheetId="12">#REF!</definedName>
    <definedName name="sr" localSheetId="13">#REF!</definedName>
    <definedName name="sr" localSheetId="14">#REF!</definedName>
    <definedName name="sr" localSheetId="15">#REF!</definedName>
    <definedName name="sr" localSheetId="16">#REF!</definedName>
    <definedName name="sr" localSheetId="17">#REF!</definedName>
    <definedName name="sr" localSheetId="18">#REF!</definedName>
    <definedName name="sr" localSheetId="19">#REF!</definedName>
    <definedName name="sr" localSheetId="20">#REF!</definedName>
    <definedName name="sr" localSheetId="21">#REF!</definedName>
    <definedName name="sr" localSheetId="22">#REF!</definedName>
    <definedName name="sr" localSheetId="23">#REF!</definedName>
    <definedName name="sr">#REF!</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hidden="1">{"TAB1",#N/A,TRUE,"GENERAL";"TAB2",#N/A,TRUE,"GENERAL";"TAB3",#N/A,TRUE,"GENERAL";"TAB4",#N/A,TRUE,"GENERAL";"TAB5",#N/A,TRUE,"GENERAL"}</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#REF!</definedName>
    <definedName name="SSS">'[5]1'!#REF!</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hidden="1">{"via1",#N/A,TRUE,"general";"via2",#N/A,TRUE,"general";"via3",#N/A,TRUE,"general"}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hidden="1">{"TAB1",#N/A,TRUE,"GENERAL";"TAB2",#N/A,TRUE,"GENERAL";"TAB3",#N/A,TRUE,"GENERAL";"TAB4",#N/A,TRUE,"GENERAL";"TAB5",#N/A,TRUE,"GENERAL"}</definedName>
    <definedName name="SSSSSSS" localSheetId="8">IF('APU 001'!Loan_Amount*'APU 001'!Interest_Rate*'APU 001'!Loan_Years*'APU 001'!Loan_Start&gt;0,1,0)</definedName>
    <definedName name="SSSSSSS" localSheetId="9">IF('APU 002'!Loan_Amount*'APU 002'!Interest_Rate*'APU 002'!Loan_Years*'APU 002'!Loan_Start&gt;0,1,0)</definedName>
    <definedName name="SSSSSSS" localSheetId="10">IF('APU 003'!Loan_Amount*'APU 003'!Interest_Rate*'APU 003'!Loan_Years*'APU 003'!Loan_Start&gt;0,1,0)</definedName>
    <definedName name="SSSSSSS" localSheetId="11">IF('APU 004'!Loan_Amount*'APU 004'!Interest_Rate*'APU 004'!Loan_Years*'APU 004'!Loan_Start&gt;0,1,0)</definedName>
    <definedName name="SSSSSSS" localSheetId="12">IF('APU 005'!Loan_Amount*'APU 005'!Interest_Rate*'APU 005'!Loan_Years*'APU 005'!Loan_Start&gt;0,1,0)</definedName>
    <definedName name="SSSSSSS" localSheetId="13">IF('APU 006'!Loan_Amount*'APU 006'!Interest_Rate*'APU 006'!Loan_Years*'APU 006'!Loan_Start&gt;0,1,0)</definedName>
    <definedName name="SSSSSSS" localSheetId="14">IF('APU 007'!Loan_Amount*'APU 007'!Interest_Rate*'APU 007'!Loan_Years*'APU 007'!Loan_Start&gt;0,1,0)</definedName>
    <definedName name="SSSSSSS" localSheetId="15">IF('APU 008'!Loan_Amount*'APU 008'!Interest_Rate*'APU 008'!Loan_Years*'APU 008'!Loan_Start&gt;0,1,0)</definedName>
    <definedName name="SSSSSSS" localSheetId="16">IF('APU 009'!Loan_Amount*'APU 009'!Interest_Rate*'APU 009'!Loan_Years*'APU 009'!Loan_Start&gt;0,1,0)</definedName>
    <definedName name="SSSSSSS" localSheetId="17">IF('APU 010'!Loan_Amount*'APU 010'!Interest_Rate*'APU 010'!Loan_Years*'APU 010'!Loan_Start&gt;0,1,0)</definedName>
    <definedName name="SSSSSSS" localSheetId="18">IF('APU 011'!Loan_Amount*'APU 011'!Interest_Rate*'APU 011'!Loan_Years*'APU 011'!Loan_Start&gt;0,1,0)</definedName>
    <definedName name="SSSSSSS" localSheetId="19">IF('APU 012'!Loan_Amount*'APU 012'!Interest_Rate*'APU 012'!Loan_Years*'APU 012'!Loan_Start&gt;0,1,0)</definedName>
    <definedName name="SSSSSSS" localSheetId="20">IF('APU 014'!Loan_Amount*'APU 014'!Interest_Rate*'APU 014'!Loan_Years*'APU 014'!Loan_Start&gt;0,1,0)</definedName>
    <definedName name="SSSSSSS" localSheetId="21">IF('APU 015'!Loan_Amount*'APU 015'!Interest_Rate*'APU 015'!Loan_Years*'APU 015'!Loan_Start&gt;0,1,0)</definedName>
    <definedName name="SSSSSSS" localSheetId="22">IF('APU 016'!Loan_Amount*'APU 016'!Interest_Rate*'APU 016'!Loan_Years*'APU 016'!Loan_Start&gt;0,1,0)</definedName>
    <definedName name="SSSSSSS" localSheetId="23">IF('APU 017'!Loan_Amount*'APU 017'!Interest_Rate*'APU 017'!Loan_Years*'APU 017'!Loan_Start&gt;0,1,0)</definedName>
    <definedName name="SSSSSSS">IF(Loan_Amount*Interest_Rate*Loan_Years*Loan_Start&gt;0,1,0)</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hidden="1">{"via1",#N/A,TRUE,"general";"via2",#N/A,TRUE,"general";"via3",#N/A,TRUE,"general"}</definedName>
    <definedName name="st">#REF!</definedName>
    <definedName name="stbvc">[17]Validaciones!#REF!</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hidden="1">{"via1",#N/A,TRUE,"general";"via2",#N/A,TRUE,"general";"via3",#N/A,TRUE,"general"}</definedName>
    <definedName name="SU">'[30]CIRCUITOS CODENSA'!#REF!</definedName>
    <definedName name="SUBESTACIONES">'[83]OBRAS SES'!#REF!</definedName>
    <definedName name="SUBPRODUCTOS">#REF!</definedName>
    <definedName name="Subprograma">[17]Validaciones!$E$3:$E$3</definedName>
    <definedName name="Subprograma1">[17]Validaciones!$E$4:$E$4</definedName>
    <definedName name="Subprograma2">[17]Validaciones!$E$5:$E$7</definedName>
    <definedName name="Subprograma3">[17]Validaciones!$E$8</definedName>
    <definedName name="SUBTOTALMAT">'[49]2,2,6,1 Pilotes 0,30'!$I$19</definedName>
    <definedName name="suma">[84]Hoja1!$F$60</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#REF!</definedName>
    <definedName name="sUMMARY1" localSheetId="8">#REF!</definedName>
    <definedName name="sUMMARY1" localSheetId="9">#REF!</definedName>
    <definedName name="sUMMARY1" localSheetId="10">#REF!</definedName>
    <definedName name="sUMMARY1" localSheetId="11">#REF!</definedName>
    <definedName name="sUMMARY1" localSheetId="12">#REF!</definedName>
    <definedName name="sUMMARY1" localSheetId="13">#REF!</definedName>
    <definedName name="sUMMARY1" localSheetId="14">#REF!</definedName>
    <definedName name="sUMMARY1" localSheetId="15">#REF!</definedName>
    <definedName name="sUMMARY1" localSheetId="16">#REF!</definedName>
    <definedName name="sUMMARY1" localSheetId="17">#REF!</definedName>
    <definedName name="sUMMARY1" localSheetId="18">#REF!</definedName>
    <definedName name="sUMMARY1" localSheetId="19">#REF!</definedName>
    <definedName name="sUMMARY1" localSheetId="20">#REF!</definedName>
    <definedName name="sUMMARY1" localSheetId="21">#REF!</definedName>
    <definedName name="sUMMARY1" localSheetId="22">#REF!</definedName>
    <definedName name="sUMMARY1" localSheetId="23">#REF!</definedName>
    <definedName name="sUMMARY1">#REF!</definedName>
    <definedName name="SUSHI" localSheetId="8">[26]!absc</definedName>
    <definedName name="SUSHI" localSheetId="10">[26]!absc</definedName>
    <definedName name="SUSHI" localSheetId="11">[26]!absc</definedName>
    <definedName name="SUSHI" localSheetId="12">[26]!absc</definedName>
    <definedName name="SUSHI" localSheetId="13">[26]!absc</definedName>
    <definedName name="SUSHI" localSheetId="14">[26]!absc</definedName>
    <definedName name="SUSHI" localSheetId="15">[26]!absc</definedName>
    <definedName name="SUSHI" localSheetId="16">[26]!absc</definedName>
    <definedName name="SUSHI" localSheetId="17">[26]!absc</definedName>
    <definedName name="SUSHI" localSheetId="18">[26]!absc</definedName>
    <definedName name="SUSHI" localSheetId="19">[26]!absc</definedName>
    <definedName name="SUSHI" localSheetId="20">[26]!absc</definedName>
    <definedName name="SUSHI" localSheetId="21">[26]!absc</definedName>
    <definedName name="SUSHI" localSheetId="22">[26]!absc</definedName>
    <definedName name="SUSHI" localSheetId="23">[26]!absc</definedName>
    <definedName name="SUSHI" localSheetId="7">[26]!absc</definedName>
    <definedName name="SUSHI" localSheetId="4">[26]!absc</definedName>
    <definedName name="SUSHI" localSheetId="6">[26]!absc</definedName>
    <definedName name="SUSHI">[26]!absc</definedName>
    <definedName name="SW" localSheetId="8">[26]!absc</definedName>
    <definedName name="SW" localSheetId="10">[26]!absc</definedName>
    <definedName name="SW" localSheetId="11">[26]!absc</definedName>
    <definedName name="SW" localSheetId="12">[26]!absc</definedName>
    <definedName name="SW" localSheetId="13">[26]!absc</definedName>
    <definedName name="SW" localSheetId="14">[26]!absc</definedName>
    <definedName name="SW" localSheetId="15">[26]!absc</definedName>
    <definedName name="SW" localSheetId="16">[26]!absc</definedName>
    <definedName name="SW" localSheetId="17">[26]!absc</definedName>
    <definedName name="SW" localSheetId="18">[26]!absc</definedName>
    <definedName name="SW" localSheetId="19">[26]!absc</definedName>
    <definedName name="SW" localSheetId="20">[26]!absc</definedName>
    <definedName name="SW" localSheetId="21">[26]!absc</definedName>
    <definedName name="SW" localSheetId="22">[26]!absc</definedName>
    <definedName name="SW" localSheetId="23">[26]!absc</definedName>
    <definedName name="SW" localSheetId="7">[26]!absc</definedName>
    <definedName name="SW" localSheetId="4">[26]!absc</definedName>
    <definedName name="SW" localSheetId="6">[26]!absc</definedName>
    <definedName name="SW">[26]!absc</definedName>
    <definedName name="swds">'[5]1'!#REF!</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hidden="1">{"via1",#N/A,TRUE,"general";"via2",#N/A,TRUE,"general";"via3",#N/A,TRUE,"general"}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hidden="1">{"TAB1",#N/A,TRUE,"GENERAL";"TAB2",#N/A,TRUE,"GENERAL";"TAB3",#N/A,TRUE,"GENERAL";"TAB4",#N/A,TRUE,"GENERAL";"TAB5",#N/A,TRUE,"GENERAL"}</definedName>
    <definedName name="SYGSRE">[17]Validaciones!#REF!</definedName>
    <definedName name="szev">[17]Validaciones!#REF!</definedName>
    <definedName name="t" localSheetId="8">[7]!absc</definedName>
    <definedName name="t" localSheetId="10">[7]!absc</definedName>
    <definedName name="t" localSheetId="11">[7]!absc</definedName>
    <definedName name="t" localSheetId="12">[7]!absc</definedName>
    <definedName name="t" localSheetId="13">[7]!absc</definedName>
    <definedName name="t" localSheetId="14">[7]!absc</definedName>
    <definedName name="t" localSheetId="15">[7]!absc</definedName>
    <definedName name="t" localSheetId="16">[7]!absc</definedName>
    <definedName name="t" localSheetId="17">[7]!absc</definedName>
    <definedName name="t" localSheetId="18">[7]!absc</definedName>
    <definedName name="t" localSheetId="19">[7]!absc</definedName>
    <definedName name="t" localSheetId="20">[7]!absc</definedName>
    <definedName name="t" localSheetId="21">[7]!absc</definedName>
    <definedName name="t" localSheetId="22">[7]!absc</definedName>
    <definedName name="t" localSheetId="23">[7]!absc</definedName>
    <definedName name="t" localSheetId="7">[7]!absc</definedName>
    <definedName name="t" localSheetId="4">[7]!absc</definedName>
    <definedName name="t" localSheetId="6">[7]!absc</definedName>
    <definedName name="t">[7]!absc</definedName>
    <definedName name="T0BIOFGOPIS" localSheetId="8">[12]!absc</definedName>
    <definedName name="T0BIOFGOPIS" localSheetId="10">[12]!absc</definedName>
    <definedName name="T0BIOFGOPIS" localSheetId="11">[12]!absc</definedName>
    <definedName name="T0BIOFGOPIS" localSheetId="12">[12]!absc</definedName>
    <definedName name="T0BIOFGOPIS" localSheetId="13">[12]!absc</definedName>
    <definedName name="T0BIOFGOPIS" localSheetId="14">[12]!absc</definedName>
    <definedName name="T0BIOFGOPIS" localSheetId="15">[12]!absc</definedName>
    <definedName name="T0BIOFGOPIS" localSheetId="16">[12]!absc</definedName>
    <definedName name="T0BIOFGOPIS" localSheetId="17">[12]!absc</definedName>
    <definedName name="T0BIOFGOPIS" localSheetId="18">[12]!absc</definedName>
    <definedName name="T0BIOFGOPIS" localSheetId="19">[12]!absc</definedName>
    <definedName name="T0BIOFGOPIS" localSheetId="20">[12]!absc</definedName>
    <definedName name="T0BIOFGOPIS" localSheetId="21">[12]!absc</definedName>
    <definedName name="T0BIOFGOPIS" localSheetId="22">[12]!absc</definedName>
    <definedName name="T0BIOFGOPIS" localSheetId="23">[12]!absc</definedName>
    <definedName name="T0BIOFGOPIS" localSheetId="7">[12]!absc</definedName>
    <definedName name="T0BIOFGOPIS" localSheetId="4">[12]!absc</definedName>
    <definedName name="T0BIOFGOPIS" localSheetId="6">[12]!absc</definedName>
    <definedName name="T0BIOFGOPIS">[12]!absc</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hidden="1">{"TAB1",#N/A,TRUE,"GENERAL";"TAB2",#N/A,TRUE,"GENERAL";"TAB3",#N/A,TRUE,"GENERAL";"TAB4",#N/A,TRUE,"GENERAL";"TAB5",#N/A,TRUE,"GENERAL"}</definedName>
    <definedName name="t7uityu">[17]Validaciones!#REF!</definedName>
    <definedName name="TA">[49]PRESUPUESTO!#REF!</definedName>
    <definedName name="TABLA">#REF!</definedName>
    <definedName name="tabla2">#REF!</definedName>
    <definedName name="tanteos" localSheetId="8">#REF!</definedName>
    <definedName name="tanteos" localSheetId="9">#REF!</definedName>
    <definedName name="tanteos" localSheetId="10">#REF!</definedName>
    <definedName name="tanteos" localSheetId="11">#REF!</definedName>
    <definedName name="tanteos" localSheetId="12">#REF!</definedName>
    <definedName name="tanteos" localSheetId="13">#REF!</definedName>
    <definedName name="tanteos" localSheetId="14">#REF!</definedName>
    <definedName name="tanteos" localSheetId="15">#REF!</definedName>
    <definedName name="tanteos" localSheetId="16">#REF!</definedName>
    <definedName name="tanteos" localSheetId="17">#REF!</definedName>
    <definedName name="tanteos" localSheetId="18">#REF!</definedName>
    <definedName name="tanteos" localSheetId="19">#REF!</definedName>
    <definedName name="tanteos" localSheetId="20">#REF!</definedName>
    <definedName name="tanteos" localSheetId="21">#REF!</definedName>
    <definedName name="tanteos" localSheetId="22">#REF!</definedName>
    <definedName name="tanteos" localSheetId="23">#REF!</definedName>
    <definedName name="tanteos">#REF!</definedName>
    <definedName name="TASAREP" localSheetId="8">#REF!</definedName>
    <definedName name="TASAREP" localSheetId="9">#REF!</definedName>
    <definedName name="TASAREP" localSheetId="10">#REF!</definedName>
    <definedName name="TASAREP" localSheetId="11">#REF!</definedName>
    <definedName name="TASAREP" localSheetId="12">#REF!</definedName>
    <definedName name="TASAREP" localSheetId="13">#REF!</definedName>
    <definedName name="TASAREP" localSheetId="14">#REF!</definedName>
    <definedName name="TASAREP" localSheetId="15">#REF!</definedName>
    <definedName name="TASAREP" localSheetId="16">#REF!</definedName>
    <definedName name="TASAREP" localSheetId="17">#REF!</definedName>
    <definedName name="TASAREP" localSheetId="18">#REF!</definedName>
    <definedName name="TASAREP" localSheetId="19">#REF!</definedName>
    <definedName name="TASAREP" localSheetId="20">#REF!</definedName>
    <definedName name="TASAREP" localSheetId="21">#REF!</definedName>
    <definedName name="TASAREP" localSheetId="22">#REF!</definedName>
    <definedName name="TASAREP" localSheetId="23">#REF!</definedName>
    <definedName name="TASAREP">#REF!</definedName>
    <definedName name="tb" localSheetId="8">#REF!</definedName>
    <definedName name="tb" localSheetId="9">#REF!</definedName>
    <definedName name="tb" localSheetId="10">#REF!</definedName>
    <definedName name="tb" localSheetId="11">#REF!</definedName>
    <definedName name="tb" localSheetId="12">#REF!</definedName>
    <definedName name="tb" localSheetId="13">#REF!</definedName>
    <definedName name="tb" localSheetId="14">#REF!</definedName>
    <definedName name="tb" localSheetId="15">#REF!</definedName>
    <definedName name="tb" localSheetId="16">#REF!</definedName>
    <definedName name="tb" localSheetId="17">#REF!</definedName>
    <definedName name="tb" localSheetId="18">#REF!</definedName>
    <definedName name="tb" localSheetId="19">#REF!</definedName>
    <definedName name="tb" localSheetId="20">#REF!</definedName>
    <definedName name="tb" localSheetId="21">#REF!</definedName>
    <definedName name="tb" localSheetId="22">#REF!</definedName>
    <definedName name="tb" localSheetId="23">#REF!</definedName>
    <definedName name="tb">#REF!</definedName>
    <definedName name="tbt">[17]Validaciones!#REF!</definedName>
    <definedName name="TC">[49]PRESUPUESTO!#REF!</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hidden="1">{"TAB1",#N/A,TRUE,"GENERAL";"TAB2",#N/A,TRUE,"GENERAL";"TAB3",#N/A,TRUE,"GENERAL";"TAB4",#N/A,TRUE,"GENERAL";"TAB5",#N/A,TRUE,"GENERAL"}</definedName>
    <definedName name="TE" localSheetId="8">#REF!</definedName>
    <definedName name="TE" localSheetId="9">#REF!</definedName>
    <definedName name="TE" localSheetId="10">#REF!</definedName>
    <definedName name="TE" localSheetId="11">#REF!</definedName>
    <definedName name="TE" localSheetId="12">#REF!</definedName>
    <definedName name="TE" localSheetId="13">#REF!</definedName>
    <definedName name="TE" localSheetId="14">#REF!</definedName>
    <definedName name="TE" localSheetId="15">#REF!</definedName>
    <definedName name="TE" localSheetId="16">#REF!</definedName>
    <definedName name="TE" localSheetId="17">#REF!</definedName>
    <definedName name="TE" localSheetId="18">#REF!</definedName>
    <definedName name="TE" localSheetId="19">#REF!</definedName>
    <definedName name="TE" localSheetId="20">#REF!</definedName>
    <definedName name="TE" localSheetId="21">#REF!</definedName>
    <definedName name="TE" localSheetId="22">#REF!</definedName>
    <definedName name="TE" localSheetId="23">#REF!</definedName>
    <definedName name="TE">#REF!</definedName>
    <definedName name="TECN" localSheetId="8">DATE(YEAR('APU 001'!Loan_Start),MONTH('APU 001'!Loan_Start)+Payment_Number,DAY('APU 001'!Loan_Start))</definedName>
    <definedName name="TECN" localSheetId="9">DATE(YEAR('APU 002'!Loan_Start),MONTH('APU 002'!Loan_Start)+Payment_Number,DAY('APU 002'!Loan_Start))</definedName>
    <definedName name="TECN" localSheetId="10">DATE(YEAR('APU 003'!Loan_Start),MONTH('APU 003'!Loan_Start)+Payment_Number,DAY('APU 003'!Loan_Start))</definedName>
    <definedName name="TECN" localSheetId="11">DATE(YEAR('APU 004'!Loan_Start),MONTH('APU 004'!Loan_Start)+Payment_Number,DAY('APU 004'!Loan_Start))</definedName>
    <definedName name="TECN" localSheetId="12">DATE(YEAR('APU 005'!Loan_Start),MONTH('APU 005'!Loan_Start)+Payment_Number,DAY('APU 005'!Loan_Start))</definedName>
    <definedName name="TECN" localSheetId="13">DATE(YEAR('APU 006'!Loan_Start),MONTH('APU 006'!Loan_Start)+Payment_Number,DAY('APU 006'!Loan_Start))</definedName>
    <definedName name="TECN" localSheetId="14">DATE(YEAR('APU 007'!Loan_Start),MONTH('APU 007'!Loan_Start)+Payment_Number,DAY('APU 007'!Loan_Start))</definedName>
    <definedName name="TECN" localSheetId="15">DATE(YEAR('APU 008'!Loan_Start),MONTH('APU 008'!Loan_Start)+Payment_Number,DAY('APU 008'!Loan_Start))</definedName>
    <definedName name="TECN" localSheetId="16">DATE(YEAR('APU 009'!Loan_Start),MONTH('APU 009'!Loan_Start)+Payment_Number,DAY('APU 009'!Loan_Start))</definedName>
    <definedName name="TECN" localSheetId="17">DATE(YEAR('APU 010'!Loan_Start),MONTH('APU 010'!Loan_Start)+Payment_Number,DAY('APU 010'!Loan_Start))</definedName>
    <definedName name="TECN" localSheetId="18">DATE(YEAR('APU 011'!Loan_Start),MONTH('APU 011'!Loan_Start)+Payment_Number,DAY('APU 011'!Loan_Start))</definedName>
    <definedName name="TECN" localSheetId="19">DATE(YEAR('APU 012'!Loan_Start),MONTH('APU 012'!Loan_Start)+Payment_Number,DAY('APU 012'!Loan_Start))</definedName>
    <definedName name="TECN" localSheetId="20">DATE(YEAR('APU 014'!Loan_Start),MONTH('APU 014'!Loan_Start)+Payment_Number,DAY('APU 014'!Loan_Start))</definedName>
    <definedName name="TECN" localSheetId="21">DATE(YEAR('APU 015'!Loan_Start),MONTH('APU 015'!Loan_Start)+Payment_Number,DAY('APU 015'!Loan_Start))</definedName>
    <definedName name="TECN" localSheetId="22">DATE(YEAR('APU 016'!Loan_Start),MONTH('APU 016'!Loan_Start)+Payment_Number,DAY('APU 016'!Loan_Start))</definedName>
    <definedName name="TECN" localSheetId="23">DATE(YEAR('APU 017'!Loan_Start),MONTH('APU 017'!Loan_Start)+Payment_Number,DAY('APU 017'!Loan_Start))</definedName>
    <definedName name="TECN" localSheetId="7">DATE(YEAR([0]!Loan_Start),MONTH([0]!Loan_Start)+Payment_Number,DAY([0]!Loan_Start))</definedName>
    <definedName name="TECN" localSheetId="4">DATE(YEAR([0]!Loan_Start),MONTH([0]!Loan_Start)+Payment_Number,DAY([0]!Loan_Start))</definedName>
    <definedName name="TECN" localSheetId="6">DATE(YEAR([0]!Loan_Start),MONTH([0]!Loan_Start)+Payment_Number,DAY([0]!Loan_Start))</definedName>
    <definedName name="TECN">DATE(YEAR(Loan_Start),MONTH(Loan_Start)+Payment_Number,DAY(Loan_Start))</definedName>
    <definedName name="Tecnico">#REF!</definedName>
    <definedName name="tert34">[17]Validaciones!#REF!</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hidden="1">{"TAB1",#N/A,TRUE,"GENERAL";"TAB2",#N/A,TRUE,"GENERAL";"TAB3",#N/A,TRUE,"GENERAL";"TAB4",#N/A,TRUE,"GENERAL";"TAB5",#N/A,TRUE,"GENERAL"}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hidden="1">{"via1",#N/A,TRUE,"general";"via2",#N/A,TRUE,"general";"via3",#N/A,TRUE,"general"}</definedName>
    <definedName name="tfjncn">[17]Validaciones!#REF!</definedName>
    <definedName name="tg.fdvdfv" localSheetId="8">[14]!absc</definedName>
    <definedName name="tg.fdvdfv" localSheetId="10">[14]!absc</definedName>
    <definedName name="tg.fdvdfv" localSheetId="11">[14]!absc</definedName>
    <definedName name="tg.fdvdfv" localSheetId="12">[14]!absc</definedName>
    <definedName name="tg.fdvdfv" localSheetId="13">[14]!absc</definedName>
    <definedName name="tg.fdvdfv" localSheetId="14">[14]!absc</definedName>
    <definedName name="tg.fdvdfv" localSheetId="15">[14]!absc</definedName>
    <definedName name="tg.fdvdfv" localSheetId="16">[14]!absc</definedName>
    <definedName name="tg.fdvdfv" localSheetId="17">[14]!absc</definedName>
    <definedName name="tg.fdvdfv" localSheetId="18">[14]!absc</definedName>
    <definedName name="tg.fdvdfv" localSheetId="19">[14]!absc</definedName>
    <definedName name="tg.fdvdfv" localSheetId="20">[14]!absc</definedName>
    <definedName name="tg.fdvdfv" localSheetId="21">[14]!absc</definedName>
    <definedName name="tg.fdvdfv" localSheetId="22">[14]!absc</definedName>
    <definedName name="tg.fdvdfv" localSheetId="23">[14]!absc</definedName>
    <definedName name="tg.fdvdfv" localSheetId="7">[14]!absc</definedName>
    <definedName name="tg.fdvdfv" localSheetId="4">[14]!absc</definedName>
    <definedName name="tg.fdvdfv" localSheetId="6">[14]!absc</definedName>
    <definedName name="tg.fdvdfv">[14]!absc</definedName>
    <definedName name="TGGRFG" localSheetId="8">[27]!absc</definedName>
    <definedName name="TGGRFG" localSheetId="10">[27]!absc</definedName>
    <definedName name="TGGRFG" localSheetId="11">[27]!absc</definedName>
    <definedName name="TGGRFG" localSheetId="12">[27]!absc</definedName>
    <definedName name="TGGRFG" localSheetId="13">[27]!absc</definedName>
    <definedName name="TGGRFG" localSheetId="14">[27]!absc</definedName>
    <definedName name="TGGRFG" localSheetId="15">[27]!absc</definedName>
    <definedName name="TGGRFG" localSheetId="16">[27]!absc</definedName>
    <definedName name="TGGRFG" localSheetId="17">[27]!absc</definedName>
    <definedName name="TGGRFG" localSheetId="18">[27]!absc</definedName>
    <definedName name="TGGRFG" localSheetId="19">[27]!absc</definedName>
    <definedName name="TGGRFG" localSheetId="20">[27]!absc</definedName>
    <definedName name="TGGRFG" localSheetId="21">[27]!absc</definedName>
    <definedName name="TGGRFG" localSheetId="22">[27]!absc</definedName>
    <definedName name="TGGRFG" localSheetId="23">[27]!absc</definedName>
    <definedName name="TGGRFG" localSheetId="7">[27]!absc</definedName>
    <definedName name="TGGRFG" localSheetId="4">[27]!absc</definedName>
    <definedName name="TGGRFG" localSheetId="6">[27]!absc</definedName>
    <definedName name="TGGRFG">[27]!absc</definedName>
    <definedName name="th" localSheetId="8">#REF!</definedName>
    <definedName name="th" localSheetId="9">#REF!</definedName>
    <definedName name="th" localSheetId="10">#REF!</definedName>
    <definedName name="th" localSheetId="11">#REF!</definedName>
    <definedName name="th" localSheetId="12">#REF!</definedName>
    <definedName name="th" localSheetId="13">#REF!</definedName>
    <definedName name="th" localSheetId="14">#REF!</definedName>
    <definedName name="th" localSheetId="15">#REF!</definedName>
    <definedName name="th" localSheetId="16">#REF!</definedName>
    <definedName name="th" localSheetId="17">#REF!</definedName>
    <definedName name="th" localSheetId="18">#REF!</definedName>
    <definedName name="th" localSheetId="19">#REF!</definedName>
    <definedName name="th" localSheetId="20">#REF!</definedName>
    <definedName name="th" localSheetId="21">#REF!</definedName>
    <definedName name="th" localSheetId="22">#REF!</definedName>
    <definedName name="th" localSheetId="23">#REF!</definedName>
    <definedName name="th">#REF!</definedName>
    <definedName name="THBDF" localSheetId="8">[7]!absc</definedName>
    <definedName name="THBDF" localSheetId="10">[7]!absc</definedName>
    <definedName name="THBDF" localSheetId="11">[7]!absc</definedName>
    <definedName name="THBDF" localSheetId="12">[7]!absc</definedName>
    <definedName name="THBDF" localSheetId="13">[7]!absc</definedName>
    <definedName name="THBDF" localSheetId="14">[7]!absc</definedName>
    <definedName name="THBDF" localSheetId="15">[7]!absc</definedName>
    <definedName name="THBDF" localSheetId="16">[7]!absc</definedName>
    <definedName name="THBDF" localSheetId="17">[7]!absc</definedName>
    <definedName name="THBDF" localSheetId="18">[7]!absc</definedName>
    <definedName name="THBDF" localSheetId="19">[7]!absc</definedName>
    <definedName name="THBDF" localSheetId="20">[7]!absc</definedName>
    <definedName name="THBDF" localSheetId="21">[7]!absc</definedName>
    <definedName name="THBDF" localSheetId="22">[7]!absc</definedName>
    <definedName name="THBDF" localSheetId="23">[7]!absc</definedName>
    <definedName name="THBDF" localSheetId="7">[7]!absc</definedName>
    <definedName name="THBDF" localSheetId="4">[7]!absc</definedName>
    <definedName name="THBDF" localSheetId="6">[7]!absc</definedName>
    <definedName name="THBDF">[7]!absc</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hidden="1">{"TAB1",#N/A,TRUE,"GENERAL";"TAB2",#N/A,TRUE,"GENERAL";"TAB3",#N/A,TRUE,"GENERAL";"TAB4",#N/A,TRUE,"GENERAL";"TAB5",#N/A,TRUE,"GENERAL"}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hidden="1">{"via1",#N/A,TRUE,"general";"via2",#N/A,TRUE,"general";"via3",#N/A,TRUE,"general"}</definedName>
    <definedName name="THTR">[17]Validaciones!#REF!</definedName>
    <definedName name="thtxcfg">[17]Validaciones!#REF!</definedName>
    <definedName name="THY" localSheetId="8">[14]!absc</definedName>
    <definedName name="THY" localSheetId="10">[14]!absc</definedName>
    <definedName name="THY" localSheetId="11">[14]!absc</definedName>
    <definedName name="THY" localSheetId="12">[14]!absc</definedName>
    <definedName name="THY" localSheetId="13">[14]!absc</definedName>
    <definedName name="THY" localSheetId="14">[14]!absc</definedName>
    <definedName name="THY" localSheetId="15">[14]!absc</definedName>
    <definedName name="THY" localSheetId="16">[14]!absc</definedName>
    <definedName name="THY" localSheetId="17">[14]!absc</definedName>
    <definedName name="THY" localSheetId="18">[14]!absc</definedName>
    <definedName name="THY" localSheetId="19">[14]!absc</definedName>
    <definedName name="THY" localSheetId="20">[14]!absc</definedName>
    <definedName name="THY" localSheetId="21">[14]!absc</definedName>
    <definedName name="THY" localSheetId="22">[14]!absc</definedName>
    <definedName name="THY" localSheetId="23">[14]!absc</definedName>
    <definedName name="THY" localSheetId="7">[14]!absc</definedName>
    <definedName name="THY" localSheetId="4">[14]!absc</definedName>
    <definedName name="THY" localSheetId="6">[14]!absc</definedName>
    <definedName name="THY">[14]!absc</definedName>
    <definedName name="TIEMPO" localSheetId="8">#REF!</definedName>
    <definedName name="TIEMPO" localSheetId="9">#REF!</definedName>
    <definedName name="TIEMPO" localSheetId="10">#REF!</definedName>
    <definedName name="TIEMPO" localSheetId="11">#REF!</definedName>
    <definedName name="TIEMPO" localSheetId="12">#REF!</definedName>
    <definedName name="TIEMPO" localSheetId="13">#REF!</definedName>
    <definedName name="TIEMPO" localSheetId="14">#REF!</definedName>
    <definedName name="TIEMPO" localSheetId="15">#REF!</definedName>
    <definedName name="TIEMPO" localSheetId="16">#REF!</definedName>
    <definedName name="TIEMPO" localSheetId="17">#REF!</definedName>
    <definedName name="TIEMPO" localSheetId="18">#REF!</definedName>
    <definedName name="TIEMPO" localSheetId="19">#REF!</definedName>
    <definedName name="TIEMPO" localSheetId="20">#REF!</definedName>
    <definedName name="TIEMPO" localSheetId="21">#REF!</definedName>
    <definedName name="TIEMPO" localSheetId="22">#REF!</definedName>
    <definedName name="TIEMPO" localSheetId="23">#REF!</definedName>
    <definedName name="TIEMPO">#REF!</definedName>
    <definedName name="tierraarmario" localSheetId="8">#REF!</definedName>
    <definedName name="tierraarmario" localSheetId="9">#REF!</definedName>
    <definedName name="tierraarmario" localSheetId="10">#REF!</definedName>
    <definedName name="tierraarmario" localSheetId="11">#REF!</definedName>
    <definedName name="tierraarmario" localSheetId="12">#REF!</definedName>
    <definedName name="tierraarmario" localSheetId="13">#REF!</definedName>
    <definedName name="tierraarmario" localSheetId="14">#REF!</definedName>
    <definedName name="tierraarmario" localSheetId="15">#REF!</definedName>
    <definedName name="tierraarmario" localSheetId="16">#REF!</definedName>
    <definedName name="tierraarmario" localSheetId="17">#REF!</definedName>
    <definedName name="tierraarmario" localSheetId="18">#REF!</definedName>
    <definedName name="tierraarmario" localSheetId="19">#REF!</definedName>
    <definedName name="tierraarmario" localSheetId="20">#REF!</definedName>
    <definedName name="tierraarmario" localSheetId="21">#REF!</definedName>
    <definedName name="tierraarmario" localSheetId="22">#REF!</definedName>
    <definedName name="tierraarmario" localSheetId="23">#REF!</definedName>
    <definedName name="tierraarmario">#REF!</definedName>
    <definedName name="tierraempalme" localSheetId="8">#REF!</definedName>
    <definedName name="tierraempalme" localSheetId="9">#REF!</definedName>
    <definedName name="tierraempalme" localSheetId="10">#REF!</definedName>
    <definedName name="tierraempalme" localSheetId="11">#REF!</definedName>
    <definedName name="tierraempalme" localSheetId="12">#REF!</definedName>
    <definedName name="tierraempalme" localSheetId="13">#REF!</definedName>
    <definedName name="tierraempalme" localSheetId="14">#REF!</definedName>
    <definedName name="tierraempalme" localSheetId="15">#REF!</definedName>
    <definedName name="tierraempalme" localSheetId="16">#REF!</definedName>
    <definedName name="tierraempalme" localSheetId="17">#REF!</definedName>
    <definedName name="tierraempalme" localSheetId="18">#REF!</definedName>
    <definedName name="tierraempalme" localSheetId="19">#REF!</definedName>
    <definedName name="tierraempalme" localSheetId="20">#REF!</definedName>
    <definedName name="tierraempalme" localSheetId="21">#REF!</definedName>
    <definedName name="tierraempalme" localSheetId="22">#REF!</definedName>
    <definedName name="tierraempalme" localSheetId="23">#REF!</definedName>
    <definedName name="tierraempalme">#REF!</definedName>
    <definedName name="tierramensajero" localSheetId="8">#REF!</definedName>
    <definedName name="tierramensajero" localSheetId="9">#REF!</definedName>
    <definedName name="tierramensajero" localSheetId="10">#REF!</definedName>
    <definedName name="tierramensajero" localSheetId="11">#REF!</definedName>
    <definedName name="tierramensajero" localSheetId="12">#REF!</definedName>
    <definedName name="tierramensajero" localSheetId="13">#REF!</definedName>
    <definedName name="tierramensajero" localSheetId="14">#REF!</definedName>
    <definedName name="tierramensajero" localSheetId="15">#REF!</definedName>
    <definedName name="tierramensajero" localSheetId="16">#REF!</definedName>
    <definedName name="tierramensajero" localSheetId="17">#REF!</definedName>
    <definedName name="tierramensajero" localSheetId="18">#REF!</definedName>
    <definedName name="tierramensajero" localSheetId="19">#REF!</definedName>
    <definedName name="tierramensajero" localSheetId="20">#REF!</definedName>
    <definedName name="tierramensajero" localSheetId="21">#REF!</definedName>
    <definedName name="tierramensajero" localSheetId="22">#REF!</definedName>
    <definedName name="tierramensajero" localSheetId="23">#REF!</definedName>
    <definedName name="tierramensajero">#REF!</definedName>
    <definedName name="Tipoconst">[17]Validaciones!$S$3:$S$7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 localSheetId="8">#REF!</definedName>
    <definedName name="tipov" localSheetId="9">#REF!</definedName>
    <definedName name="tipov" localSheetId="10">#REF!</definedName>
    <definedName name="tipov" localSheetId="11">#REF!</definedName>
    <definedName name="tipov" localSheetId="12">#REF!</definedName>
    <definedName name="tipov" localSheetId="13">#REF!</definedName>
    <definedName name="tipov" localSheetId="14">#REF!</definedName>
    <definedName name="tipov" localSheetId="15">#REF!</definedName>
    <definedName name="tipov" localSheetId="16">#REF!</definedName>
    <definedName name="tipov" localSheetId="17">#REF!</definedName>
    <definedName name="tipov" localSheetId="18">#REF!</definedName>
    <definedName name="tipov" localSheetId="19">#REF!</definedName>
    <definedName name="tipov" localSheetId="20">#REF!</definedName>
    <definedName name="tipov" localSheetId="21">#REF!</definedName>
    <definedName name="tipov" localSheetId="22">#REF!</definedName>
    <definedName name="tipov" localSheetId="23">#REF!</definedName>
    <definedName name="tipov">#REF!</definedName>
    <definedName name="titi" localSheetId="8">IF('APU 001'!Loan_Amount*'APU 001'!Interest_Rate*'APU 001'!Loan_Years*'APU 001'!Loan_Start&gt;0,1,0)</definedName>
    <definedName name="titi" localSheetId="9">IF('APU 002'!Loan_Amount*'APU 002'!Interest_Rate*'APU 002'!Loan_Years*'APU 002'!Loan_Start&gt;0,1,0)</definedName>
    <definedName name="titi" localSheetId="10">IF('APU 003'!Loan_Amount*'APU 003'!Interest_Rate*'APU 003'!Loan_Years*'APU 003'!Loan_Start&gt;0,1,0)</definedName>
    <definedName name="titi" localSheetId="11">IF('APU 004'!Loan_Amount*'APU 004'!Interest_Rate*'APU 004'!Loan_Years*'APU 004'!Loan_Start&gt;0,1,0)</definedName>
    <definedName name="titi" localSheetId="12">IF('APU 005'!Loan_Amount*'APU 005'!Interest_Rate*'APU 005'!Loan_Years*'APU 005'!Loan_Start&gt;0,1,0)</definedName>
    <definedName name="titi" localSheetId="13">IF('APU 006'!Loan_Amount*'APU 006'!Interest_Rate*'APU 006'!Loan_Years*'APU 006'!Loan_Start&gt;0,1,0)</definedName>
    <definedName name="titi" localSheetId="14">IF('APU 007'!Loan_Amount*'APU 007'!Interest_Rate*'APU 007'!Loan_Years*'APU 007'!Loan_Start&gt;0,1,0)</definedName>
    <definedName name="titi" localSheetId="15">IF('APU 008'!Loan_Amount*'APU 008'!Interest_Rate*'APU 008'!Loan_Years*'APU 008'!Loan_Start&gt;0,1,0)</definedName>
    <definedName name="titi" localSheetId="16">IF('APU 009'!Loan_Amount*'APU 009'!Interest_Rate*'APU 009'!Loan_Years*'APU 009'!Loan_Start&gt;0,1,0)</definedName>
    <definedName name="titi" localSheetId="17">IF('APU 010'!Loan_Amount*'APU 010'!Interest_Rate*'APU 010'!Loan_Years*'APU 010'!Loan_Start&gt;0,1,0)</definedName>
    <definedName name="titi" localSheetId="18">IF('APU 011'!Loan_Amount*'APU 011'!Interest_Rate*'APU 011'!Loan_Years*'APU 011'!Loan_Start&gt;0,1,0)</definedName>
    <definedName name="titi" localSheetId="19">IF('APU 012'!Loan_Amount*'APU 012'!Interest_Rate*'APU 012'!Loan_Years*'APU 012'!Loan_Start&gt;0,1,0)</definedName>
    <definedName name="titi" localSheetId="20">IF('APU 014'!Loan_Amount*'APU 014'!Interest_Rate*'APU 014'!Loan_Years*'APU 014'!Loan_Start&gt;0,1,0)</definedName>
    <definedName name="titi" localSheetId="21">IF('APU 015'!Loan_Amount*'APU 015'!Interest_Rate*'APU 015'!Loan_Years*'APU 015'!Loan_Start&gt;0,1,0)</definedName>
    <definedName name="titi" localSheetId="22">IF('APU 016'!Loan_Amount*'APU 016'!Interest_Rate*'APU 016'!Loan_Years*'APU 016'!Loan_Start&gt;0,1,0)</definedName>
    <definedName name="titi" localSheetId="23">IF('APU 017'!Loan_Amount*'APU 017'!Interest_Rate*'APU 017'!Loan_Years*'APU 017'!Loan_Start&gt;0,1,0)</definedName>
    <definedName name="titi">IF(Loan_Amount*Interest_Rate*Loan_Years*Loan_Start&gt;0,1,0)</definedName>
    <definedName name="TITO" localSheetId="8">IF('APU 001'!RICO,'APU 001'!Header_Row+'APU 001'!TUPI,'APU 001'!Header_Row)</definedName>
    <definedName name="TITO" localSheetId="9">IF('APU 002'!RICO,'APU 002'!Header_Row+'APU 002'!TUPI,'APU 002'!Header_Row)</definedName>
    <definedName name="TITO" localSheetId="10">IF('APU 003'!RICO,'APU 003'!Header_Row+'APU 003'!TUPI,'APU 003'!Header_Row)</definedName>
    <definedName name="TITO" localSheetId="11">IF('APU 004'!RICO,'APU 004'!Header_Row+'APU 004'!TUPI,'APU 004'!Header_Row)</definedName>
    <definedName name="TITO" localSheetId="12">IF('APU 005'!RICO,'APU 005'!Header_Row+'APU 005'!TUPI,'APU 005'!Header_Row)</definedName>
    <definedName name="TITO" localSheetId="13">IF('APU 006'!RICO,'APU 006'!Header_Row+'APU 006'!TUPI,'APU 006'!Header_Row)</definedName>
    <definedName name="TITO" localSheetId="14">IF('APU 007'!RICO,'APU 007'!Header_Row+'APU 007'!TUPI,'APU 007'!Header_Row)</definedName>
    <definedName name="TITO" localSheetId="15">IF('APU 008'!RICO,'APU 008'!Header_Row+'APU 008'!TUPI,'APU 008'!Header_Row)</definedName>
    <definedName name="TITO" localSheetId="16">IF('APU 009'!RICO,'APU 009'!Header_Row+'APU 009'!TUPI,'APU 009'!Header_Row)</definedName>
    <definedName name="TITO" localSheetId="17">IF('APU 010'!RICO,'APU 010'!Header_Row+'APU 010'!TUPI,'APU 010'!Header_Row)</definedName>
    <definedName name="TITO" localSheetId="18">IF('APU 011'!RICO,'APU 011'!Header_Row+'APU 011'!TUPI,'APU 011'!Header_Row)</definedName>
    <definedName name="TITO" localSheetId="19">IF('APU 012'!RICO,'APU 012'!Header_Row+'APU 012'!TUPI,'APU 012'!Header_Row)</definedName>
    <definedName name="TITO" localSheetId="20">IF('APU 014'!RICO,'APU 014'!Header_Row+'APU 014'!TUPI,'APU 014'!Header_Row)</definedName>
    <definedName name="TITO" localSheetId="21">IF('APU 015'!RICO,'APU 015'!Header_Row+'APU 015'!TUPI,'APU 015'!Header_Row)</definedName>
    <definedName name="TITO" localSheetId="22">IF('APU 016'!RICO,'APU 016'!Header_Row+'APU 016'!TUPI,'APU 016'!Header_Row)</definedName>
    <definedName name="TITO" localSheetId="23">IF('APU 017'!RICO,'APU 017'!Header_Row+'APU 017'!TUPI,'APU 017'!Header_Row)</definedName>
    <definedName name="TITO">IF(RICO,Header_Row+TUPI,Header_Row)</definedName>
    <definedName name="TITOF" localSheetId="8">IF('APU 001'!RICO,'APU 001'!Header_Row+'APU 001'!TUPI,'APU 001'!Header_Row)</definedName>
    <definedName name="TITOF" localSheetId="9">IF('APU 002'!RICO,'APU 002'!Header_Row+'APU 002'!TUPI,'APU 002'!Header_Row)</definedName>
    <definedName name="TITOF" localSheetId="10">IF('APU 003'!RICO,'APU 003'!Header_Row+'APU 003'!TUPI,'APU 003'!Header_Row)</definedName>
    <definedName name="TITOF" localSheetId="11">IF('APU 004'!RICO,'APU 004'!Header_Row+'APU 004'!TUPI,'APU 004'!Header_Row)</definedName>
    <definedName name="TITOF" localSheetId="12">IF('APU 005'!RICO,'APU 005'!Header_Row+'APU 005'!TUPI,'APU 005'!Header_Row)</definedName>
    <definedName name="TITOF" localSheetId="13">IF('APU 006'!RICO,'APU 006'!Header_Row+'APU 006'!TUPI,'APU 006'!Header_Row)</definedName>
    <definedName name="TITOF" localSheetId="14">IF('APU 007'!RICO,'APU 007'!Header_Row+'APU 007'!TUPI,'APU 007'!Header_Row)</definedName>
    <definedName name="TITOF" localSheetId="15">IF('APU 008'!RICO,'APU 008'!Header_Row+'APU 008'!TUPI,'APU 008'!Header_Row)</definedName>
    <definedName name="TITOF" localSheetId="16">IF('APU 009'!RICO,'APU 009'!Header_Row+'APU 009'!TUPI,'APU 009'!Header_Row)</definedName>
    <definedName name="TITOF" localSheetId="17">IF('APU 010'!RICO,'APU 010'!Header_Row+'APU 010'!TUPI,'APU 010'!Header_Row)</definedName>
    <definedName name="TITOF" localSheetId="18">IF('APU 011'!RICO,'APU 011'!Header_Row+'APU 011'!TUPI,'APU 011'!Header_Row)</definedName>
    <definedName name="TITOF" localSheetId="19">IF('APU 012'!RICO,'APU 012'!Header_Row+'APU 012'!TUPI,'APU 012'!Header_Row)</definedName>
    <definedName name="TITOF" localSheetId="20">IF('APU 014'!RICO,'APU 014'!Header_Row+'APU 014'!TUPI,'APU 014'!Header_Row)</definedName>
    <definedName name="TITOF" localSheetId="21">IF('APU 015'!RICO,'APU 015'!Header_Row+'APU 015'!TUPI,'APU 015'!Header_Row)</definedName>
    <definedName name="TITOF" localSheetId="22">IF('APU 016'!RICO,'APU 016'!Header_Row+'APU 016'!TUPI,'APU 016'!Header_Row)</definedName>
    <definedName name="TITOF" localSheetId="23">IF('APU 017'!RICO,'APU 017'!Header_Row+'APU 017'!TUPI,'APU 017'!Header_Row)</definedName>
    <definedName name="TITOF">IF(RICO,Header_Row+TUPI,Header_Row)</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#REF!</definedName>
    <definedName name="_xlnm.Print_Titles" localSheetId="1">Cotización!$1:$5</definedName>
    <definedName name="_xlnm.Print_Titles" localSheetId="2">'Cotización Termales'!$1:$5</definedName>
    <definedName name="_xlnm.Print_Titles" localSheetId="7">'PRESUPUESTO SEÑALIZACIÓN'!$1:$5</definedName>
    <definedName name="_xlnm.Print_Titles" localSheetId="3">'PRESUPUESTO V1'!$1:$5</definedName>
    <definedName name="_xlnm.Print_Titles" localSheetId="4">'PRESUPUESTO V2'!$1:$5</definedName>
    <definedName name="_xlnm.Print_Titles" localSheetId="6">'PRESUPUESTO V3'!$1:$5</definedName>
    <definedName name="_xlnm.Print_Titles">#N/A</definedName>
    <definedName name="tj" localSheetId="8">#REF!</definedName>
    <definedName name="tj" localSheetId="9">#REF!</definedName>
    <definedName name="tj" localSheetId="10">#REF!</definedName>
    <definedName name="tj" localSheetId="11">#REF!</definedName>
    <definedName name="tj" localSheetId="12">#REF!</definedName>
    <definedName name="tj" localSheetId="13">#REF!</definedName>
    <definedName name="tj" localSheetId="14">#REF!</definedName>
    <definedName name="tj" localSheetId="15">#REF!</definedName>
    <definedName name="tj" localSheetId="16">#REF!</definedName>
    <definedName name="tj" localSheetId="17">#REF!</definedName>
    <definedName name="tj" localSheetId="18">#REF!</definedName>
    <definedName name="tj" localSheetId="19">#REF!</definedName>
    <definedName name="tj" localSheetId="20">#REF!</definedName>
    <definedName name="tj" localSheetId="21">#REF!</definedName>
    <definedName name="tj" localSheetId="22">#REF!</definedName>
    <definedName name="tj" localSheetId="23">#REF!</definedName>
    <definedName name="tj">#REF!</definedName>
    <definedName name="tjhtjtj">[17]Validaciones!#REF!</definedName>
    <definedName name="tjntjtj">[17]Validaciones!#REF!</definedName>
    <definedName name="tjntm">[17]Validaciones!#REF!</definedName>
    <definedName name="tjtyj">[17]Validaciones!#REF!</definedName>
    <definedName name="tl" localSheetId="8">#REF!</definedName>
    <definedName name="tl" localSheetId="9">#REF!</definedName>
    <definedName name="tl" localSheetId="10">#REF!</definedName>
    <definedName name="tl" localSheetId="11">#REF!</definedName>
    <definedName name="tl" localSheetId="12">#REF!</definedName>
    <definedName name="tl" localSheetId="13">#REF!</definedName>
    <definedName name="tl" localSheetId="14">#REF!</definedName>
    <definedName name="tl" localSheetId="15">#REF!</definedName>
    <definedName name="tl" localSheetId="16">#REF!</definedName>
    <definedName name="tl" localSheetId="17">#REF!</definedName>
    <definedName name="tl" localSheetId="18">#REF!</definedName>
    <definedName name="tl" localSheetId="19">#REF!</definedName>
    <definedName name="tl" localSheetId="20">#REF!</definedName>
    <definedName name="tl" localSheetId="21">#REF!</definedName>
    <definedName name="tl" localSheetId="22">#REF!</definedName>
    <definedName name="tl" localSheetId="23">#REF!</definedName>
    <definedName name="tl">#REF!</definedName>
    <definedName name="tn" localSheetId="8">#REF!</definedName>
    <definedName name="tn" localSheetId="9">#REF!</definedName>
    <definedName name="tn" localSheetId="10">#REF!</definedName>
    <definedName name="tn" localSheetId="11">#REF!</definedName>
    <definedName name="tn" localSheetId="12">#REF!</definedName>
    <definedName name="tn" localSheetId="13">#REF!</definedName>
    <definedName name="tn" localSheetId="14">#REF!</definedName>
    <definedName name="tn" localSheetId="15">#REF!</definedName>
    <definedName name="tn" localSheetId="16">#REF!</definedName>
    <definedName name="tn" localSheetId="17">#REF!</definedName>
    <definedName name="tn" localSheetId="18">#REF!</definedName>
    <definedName name="tn" localSheetId="19">#REF!</definedName>
    <definedName name="tn" localSheetId="20">#REF!</definedName>
    <definedName name="tn" localSheetId="21">#REF!</definedName>
    <definedName name="tn" localSheetId="22">#REF!</definedName>
    <definedName name="tn" localSheetId="23">#REF!</definedName>
    <definedName name="tn">#REF!</definedName>
    <definedName name="TO" localSheetId="8">#REF!</definedName>
    <definedName name="TO" localSheetId="9">#REF!</definedName>
    <definedName name="TO" localSheetId="10">#REF!</definedName>
    <definedName name="TO" localSheetId="11">#REF!</definedName>
    <definedName name="TO" localSheetId="12">#REF!</definedName>
    <definedName name="TO" localSheetId="13">#REF!</definedName>
    <definedName name="TO" localSheetId="14">#REF!</definedName>
    <definedName name="TO" localSheetId="15">#REF!</definedName>
    <definedName name="TO" localSheetId="16">#REF!</definedName>
    <definedName name="TO" localSheetId="17">#REF!</definedName>
    <definedName name="TO" localSheetId="18">#REF!</definedName>
    <definedName name="TO" localSheetId="19">#REF!</definedName>
    <definedName name="TO" localSheetId="20">#REF!</definedName>
    <definedName name="TO" localSheetId="21">#REF!</definedName>
    <definedName name="TO" localSheetId="22">#REF!</definedName>
    <definedName name="TO" localSheetId="23">#REF!</definedName>
    <definedName name="TO">#REF!</definedName>
    <definedName name="TOGVBR" localSheetId="8">[7]!absc</definedName>
    <definedName name="TOGVBR" localSheetId="10">[7]!absc</definedName>
    <definedName name="TOGVBR" localSheetId="11">[7]!absc</definedName>
    <definedName name="TOGVBR" localSheetId="12">[7]!absc</definedName>
    <definedName name="TOGVBR" localSheetId="13">[7]!absc</definedName>
    <definedName name="TOGVBR" localSheetId="14">[7]!absc</definedName>
    <definedName name="TOGVBR" localSheetId="15">[7]!absc</definedName>
    <definedName name="TOGVBR" localSheetId="16">[7]!absc</definedName>
    <definedName name="TOGVBR" localSheetId="17">[7]!absc</definedName>
    <definedName name="TOGVBR" localSheetId="18">[7]!absc</definedName>
    <definedName name="TOGVBR" localSheetId="19">[7]!absc</definedName>
    <definedName name="TOGVBR" localSheetId="20">[7]!absc</definedName>
    <definedName name="TOGVBR" localSheetId="21">[7]!absc</definedName>
    <definedName name="TOGVBR" localSheetId="22">[7]!absc</definedName>
    <definedName name="TOGVBR" localSheetId="23">[7]!absc</definedName>
    <definedName name="TOGVBR" localSheetId="7">[7]!absc</definedName>
    <definedName name="TOGVBR" localSheetId="4">[7]!absc</definedName>
    <definedName name="TOGVBR" localSheetId="6">[7]!absc</definedName>
    <definedName name="TOGVBR">[7]!absc</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hidden="1">{"TAB1",#N/A,TRUE,"GENERAL";"TAB2",#N/A,TRUE,"GENERAL";"TAB3",#N/A,TRUE,"GENERAL";"TAB4",#N/A,TRUE,"GENERAL";"TAB5",#N/A,TRUE,"GENERAL"}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hidden="1">{"via1",#N/A,TRUE,"general";"via2",#N/A,TRUE,"general";"via3",#N/A,TRUE,"general"}</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#REF!</definedName>
    <definedName name="Total_Interest" localSheetId="8">#REF!</definedName>
    <definedName name="Total_Interest" localSheetId="9">#REF!</definedName>
    <definedName name="Total_Interest" localSheetId="10">#REF!</definedName>
    <definedName name="Total_Interest" localSheetId="11">#REF!</definedName>
    <definedName name="Total_Interest" localSheetId="12">#REF!</definedName>
    <definedName name="Total_Interest" localSheetId="13">#REF!</definedName>
    <definedName name="Total_Interest" localSheetId="14">#REF!</definedName>
    <definedName name="Total_Interest" localSheetId="15">#REF!</definedName>
    <definedName name="Total_Interest" localSheetId="16">#REF!</definedName>
    <definedName name="Total_Interest" localSheetId="17">#REF!</definedName>
    <definedName name="Total_Interest" localSheetId="18">#REF!</definedName>
    <definedName name="Total_Interest" localSheetId="19">#REF!</definedName>
    <definedName name="Total_Interest" localSheetId="20">#REF!</definedName>
    <definedName name="Total_Interest" localSheetId="21">#REF!</definedName>
    <definedName name="Total_Interest" localSheetId="22">#REF!</definedName>
    <definedName name="Total_Interest" localSheetId="23">#REF!</definedName>
    <definedName name="Total_Interest">#REF!</definedName>
    <definedName name="Total_Kilometro_típico_aereo_11.4_kV">'[85]c2.5y2.6'!#REF!</definedName>
    <definedName name="Total_Kilometro_típico_aereo_34.5_kV">'[85]c2.5y2.6'!#REF!</definedName>
    <definedName name="Total_Kilometro_típico_aereo_rural_11.4kV">'[85]c2.5y2.6'!#REF!</definedName>
    <definedName name="Total_Kilometro_típico_aereo_rural_34.5kV">'[85]c2.5y2.6'!#REF!</definedName>
    <definedName name="Total_Kilometro_típico_subterraneo_11.4_kV">'[85]c2.5y2.6'!#REF!</definedName>
    <definedName name="Total_Kilometro_típico_subterraneo_34.5_kV">'[85]c2.5y2.6'!#REF!</definedName>
    <definedName name="Total_Pay" localSheetId="8">#REF!</definedName>
    <definedName name="Total_Pay" localSheetId="9">#REF!</definedName>
    <definedName name="Total_Pay" localSheetId="10">#REF!</definedName>
    <definedName name="Total_Pay" localSheetId="11">#REF!</definedName>
    <definedName name="Total_Pay" localSheetId="12">#REF!</definedName>
    <definedName name="Total_Pay" localSheetId="13">#REF!</definedName>
    <definedName name="Total_Pay" localSheetId="14">#REF!</definedName>
    <definedName name="Total_Pay" localSheetId="15">#REF!</definedName>
    <definedName name="Total_Pay" localSheetId="16">#REF!</definedName>
    <definedName name="Total_Pay" localSheetId="17">#REF!</definedName>
    <definedName name="Total_Pay" localSheetId="18">#REF!</definedName>
    <definedName name="Total_Pay" localSheetId="19">#REF!</definedName>
    <definedName name="Total_Pay" localSheetId="20">#REF!</definedName>
    <definedName name="Total_Pay" localSheetId="21">#REF!</definedName>
    <definedName name="Total_Pay" localSheetId="22">#REF!</definedName>
    <definedName name="Total_Pay" localSheetId="23">#REF!</definedName>
    <definedName name="Total_Pay">#REF!</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7">Scheduled_Payment+Extra_Payment</definedName>
    <definedName name="Total_Payment" localSheetId="4">Scheduled_Payment+Extra_Payment</definedName>
    <definedName name="Total_Payment" localSheetId="6">Scheduled_Payment+Extra_Payment</definedName>
    <definedName name="Total_Payment">Scheduled_Payment+Extra_Payment</definedName>
    <definedName name="TOTALAFIR4006" localSheetId="8">#REF!</definedName>
    <definedName name="TOTALAFIR4006" localSheetId="9">#REF!</definedName>
    <definedName name="TOTALAFIR4006" localSheetId="10">#REF!</definedName>
    <definedName name="TOTALAFIR4006" localSheetId="11">#REF!</definedName>
    <definedName name="TOTALAFIR4006" localSheetId="12">#REF!</definedName>
    <definedName name="TOTALAFIR4006" localSheetId="13">#REF!</definedName>
    <definedName name="TOTALAFIR4006" localSheetId="14">#REF!</definedName>
    <definedName name="TOTALAFIR4006" localSheetId="15">#REF!</definedName>
    <definedName name="TOTALAFIR4006" localSheetId="16">#REF!</definedName>
    <definedName name="TOTALAFIR4006" localSheetId="17">#REF!</definedName>
    <definedName name="TOTALAFIR4006" localSheetId="18">#REF!</definedName>
    <definedName name="TOTALAFIR4006" localSheetId="19">#REF!</definedName>
    <definedName name="TOTALAFIR4006" localSheetId="20">#REF!</definedName>
    <definedName name="TOTALAFIR4006" localSheetId="21">#REF!</definedName>
    <definedName name="TOTALAFIR4006" localSheetId="22">#REF!</definedName>
    <definedName name="TOTALAFIR4006" localSheetId="23">#REF!</definedName>
    <definedName name="TOTALAFIR4006">#REF!</definedName>
    <definedName name="TOTALAFIR4006A" localSheetId="8">#REF!</definedName>
    <definedName name="TOTALAFIR4006A" localSheetId="9">#REF!</definedName>
    <definedName name="TOTALAFIR4006A" localSheetId="10">#REF!</definedName>
    <definedName name="TOTALAFIR4006A" localSheetId="11">#REF!</definedName>
    <definedName name="TOTALAFIR4006A" localSheetId="12">#REF!</definedName>
    <definedName name="TOTALAFIR4006A" localSheetId="13">#REF!</definedName>
    <definedName name="TOTALAFIR4006A" localSheetId="14">#REF!</definedName>
    <definedName name="TOTALAFIR4006A" localSheetId="15">#REF!</definedName>
    <definedName name="TOTALAFIR4006A" localSheetId="16">#REF!</definedName>
    <definedName name="TOTALAFIR4006A" localSheetId="17">#REF!</definedName>
    <definedName name="TOTALAFIR4006A" localSheetId="18">#REF!</definedName>
    <definedName name="TOTALAFIR4006A" localSheetId="19">#REF!</definedName>
    <definedName name="TOTALAFIR4006A" localSheetId="20">#REF!</definedName>
    <definedName name="TOTALAFIR4006A" localSheetId="21">#REF!</definedName>
    <definedName name="TOTALAFIR4006A" localSheetId="22">#REF!</definedName>
    <definedName name="TOTALAFIR4006A" localSheetId="23">#REF!</definedName>
    <definedName name="TOTALAFIR4006A">#REF!</definedName>
    <definedName name="TOTALAFIR40CN01" localSheetId="8">#REF!</definedName>
    <definedName name="TOTALAFIR40CN01" localSheetId="9">#REF!</definedName>
    <definedName name="TOTALAFIR40CN01" localSheetId="10">#REF!</definedName>
    <definedName name="TOTALAFIR40CN01" localSheetId="11">#REF!</definedName>
    <definedName name="TOTALAFIR40CN01" localSheetId="12">#REF!</definedName>
    <definedName name="TOTALAFIR40CN01" localSheetId="13">#REF!</definedName>
    <definedName name="TOTALAFIR40CN01" localSheetId="14">#REF!</definedName>
    <definedName name="TOTALAFIR40CN01" localSheetId="15">#REF!</definedName>
    <definedName name="TOTALAFIR40CN01" localSheetId="16">#REF!</definedName>
    <definedName name="TOTALAFIR40CN01" localSheetId="17">#REF!</definedName>
    <definedName name="TOTALAFIR40CN01" localSheetId="18">#REF!</definedName>
    <definedName name="TOTALAFIR40CN01" localSheetId="19">#REF!</definedName>
    <definedName name="TOTALAFIR40CN01" localSheetId="20">#REF!</definedName>
    <definedName name="TOTALAFIR40CN01" localSheetId="21">#REF!</definedName>
    <definedName name="TOTALAFIR40CN01" localSheetId="22">#REF!</definedName>
    <definedName name="TOTALAFIR40CN01" localSheetId="23">#REF!</definedName>
    <definedName name="TOTALAFIR40CN01">#REF!</definedName>
    <definedName name="TOTALAFIR55CN01" localSheetId="8">#REF!</definedName>
    <definedName name="TOTALAFIR55CN01" localSheetId="9">#REF!</definedName>
    <definedName name="TOTALAFIR55CN01" localSheetId="10">#REF!</definedName>
    <definedName name="TOTALAFIR55CN01" localSheetId="11">#REF!</definedName>
    <definedName name="TOTALAFIR55CN01" localSheetId="12">#REF!</definedName>
    <definedName name="TOTALAFIR55CN01" localSheetId="13">#REF!</definedName>
    <definedName name="TOTALAFIR55CN01" localSheetId="14">#REF!</definedName>
    <definedName name="TOTALAFIR55CN01" localSheetId="15">#REF!</definedName>
    <definedName name="TOTALAFIR55CN01" localSheetId="16">#REF!</definedName>
    <definedName name="TOTALAFIR55CN01" localSheetId="17">#REF!</definedName>
    <definedName name="TOTALAFIR55CN01" localSheetId="18">#REF!</definedName>
    <definedName name="TOTALAFIR55CN01" localSheetId="19">#REF!</definedName>
    <definedName name="TOTALAFIR55CN01" localSheetId="20">#REF!</definedName>
    <definedName name="TOTALAFIR55CN01" localSheetId="21">#REF!</definedName>
    <definedName name="TOTALAFIR55CN01" localSheetId="22">#REF!</definedName>
    <definedName name="TOTALAFIR55CN01" localSheetId="23">#REF!</definedName>
    <definedName name="TOTALAFIR55CN01">#REF!</definedName>
    <definedName name="TOTALAFIR55CN03" localSheetId="8">#REF!</definedName>
    <definedName name="TOTALAFIR55CN03" localSheetId="9">#REF!</definedName>
    <definedName name="TOTALAFIR55CN03" localSheetId="10">#REF!</definedName>
    <definedName name="TOTALAFIR55CN03" localSheetId="11">#REF!</definedName>
    <definedName name="TOTALAFIR55CN03" localSheetId="12">#REF!</definedName>
    <definedName name="TOTALAFIR55CN03" localSheetId="13">#REF!</definedName>
    <definedName name="TOTALAFIR55CN03" localSheetId="14">#REF!</definedName>
    <definedName name="TOTALAFIR55CN03" localSheetId="15">#REF!</definedName>
    <definedName name="TOTALAFIR55CN03" localSheetId="16">#REF!</definedName>
    <definedName name="TOTALAFIR55CN03" localSheetId="17">#REF!</definedName>
    <definedName name="TOTALAFIR55CN03" localSheetId="18">#REF!</definedName>
    <definedName name="TOTALAFIR55CN03" localSheetId="19">#REF!</definedName>
    <definedName name="TOTALAFIR55CN03" localSheetId="20">#REF!</definedName>
    <definedName name="TOTALAFIR55CN03" localSheetId="21">#REF!</definedName>
    <definedName name="TOTALAFIR55CN03" localSheetId="22">#REF!</definedName>
    <definedName name="TOTALAFIR55CN03" localSheetId="23">#REF!</definedName>
    <definedName name="TOTALAFIR55CN03">#REF!</definedName>
    <definedName name="TOTALAFIR5607" localSheetId="8">#REF!</definedName>
    <definedName name="TOTALAFIR5607" localSheetId="9">#REF!</definedName>
    <definedName name="TOTALAFIR5607" localSheetId="10">#REF!</definedName>
    <definedName name="TOTALAFIR5607" localSheetId="11">#REF!</definedName>
    <definedName name="TOTALAFIR5607" localSheetId="12">#REF!</definedName>
    <definedName name="TOTALAFIR5607" localSheetId="13">#REF!</definedName>
    <definedName name="TOTALAFIR5607" localSheetId="14">#REF!</definedName>
    <definedName name="TOTALAFIR5607" localSheetId="15">#REF!</definedName>
    <definedName name="TOTALAFIR5607" localSheetId="16">#REF!</definedName>
    <definedName name="TOTALAFIR5607" localSheetId="17">#REF!</definedName>
    <definedName name="TOTALAFIR5607" localSheetId="18">#REF!</definedName>
    <definedName name="TOTALAFIR5607" localSheetId="19">#REF!</definedName>
    <definedName name="TOTALAFIR5607" localSheetId="20">#REF!</definedName>
    <definedName name="TOTALAFIR5607" localSheetId="21">#REF!</definedName>
    <definedName name="TOTALAFIR5607" localSheetId="22">#REF!</definedName>
    <definedName name="TOTALAFIR5607" localSheetId="23">#REF!</definedName>
    <definedName name="TOTALAFIR5607">#REF!</definedName>
    <definedName name="TotalCalidad">#REF!</definedName>
    <definedName name="TotalCam">#REF!</definedName>
    <definedName name="TotalContratoConIva">'[46]COSTEO TOTAL OBRA'!$D$37</definedName>
    <definedName name="TotalContratoSinIVA">'[46]COSTEO TOTAL OBRA'!$D$33</definedName>
    <definedName name="totaldiferencia" localSheetId="8">#REF!</definedName>
    <definedName name="totaldiferencia" localSheetId="9">#REF!</definedName>
    <definedName name="totaldiferencia" localSheetId="10">#REF!</definedName>
    <definedName name="totaldiferencia" localSheetId="11">#REF!</definedName>
    <definedName name="totaldiferencia" localSheetId="12">#REF!</definedName>
    <definedName name="totaldiferencia" localSheetId="13">#REF!</definedName>
    <definedName name="totaldiferencia" localSheetId="14">#REF!</definedName>
    <definedName name="totaldiferencia" localSheetId="15">#REF!</definedName>
    <definedName name="totaldiferencia" localSheetId="16">#REF!</definedName>
    <definedName name="totaldiferencia" localSheetId="17">#REF!</definedName>
    <definedName name="totaldiferencia" localSheetId="18">#REF!</definedName>
    <definedName name="totaldiferencia" localSheetId="19">#REF!</definedName>
    <definedName name="totaldiferencia" localSheetId="20">#REF!</definedName>
    <definedName name="totaldiferencia" localSheetId="21">#REF!</definedName>
    <definedName name="totaldiferencia" localSheetId="22">#REF!</definedName>
    <definedName name="totaldiferencia" localSheetId="23">#REF!</definedName>
    <definedName name="totaldiferencia">#REF!</definedName>
    <definedName name="TOTALDIRECTOS" localSheetId="8">#REF!</definedName>
    <definedName name="TOTALDIRECTOS" localSheetId="9">#REF!</definedName>
    <definedName name="TOTALDIRECTOS" localSheetId="10">#REF!</definedName>
    <definedName name="TOTALDIRECTOS" localSheetId="11">#REF!</definedName>
    <definedName name="TOTALDIRECTOS" localSheetId="12">#REF!</definedName>
    <definedName name="TOTALDIRECTOS" localSheetId="13">#REF!</definedName>
    <definedName name="TOTALDIRECTOS" localSheetId="14">#REF!</definedName>
    <definedName name="TOTALDIRECTOS" localSheetId="15">#REF!</definedName>
    <definedName name="TOTALDIRECTOS" localSheetId="16">#REF!</definedName>
    <definedName name="TOTALDIRECTOS" localSheetId="17">#REF!</definedName>
    <definedName name="TOTALDIRECTOS" localSheetId="18">#REF!</definedName>
    <definedName name="TOTALDIRECTOS" localSheetId="19">#REF!</definedName>
    <definedName name="TOTALDIRECTOS" localSheetId="20">#REF!</definedName>
    <definedName name="TOTALDIRECTOS" localSheetId="21">#REF!</definedName>
    <definedName name="TOTALDIRECTOS" localSheetId="22">#REF!</definedName>
    <definedName name="TOTALDIRECTOS" localSheetId="23">#REF!</definedName>
    <definedName name="TOTALDIRECTOS">#REF!</definedName>
    <definedName name="TotalEns">#REF!</definedName>
    <definedName name="TotalEqu">#REF!</definedName>
    <definedName name="TotalImpuestosObra">#REF!</definedName>
    <definedName name="TotalNoFacturable">#REF!</definedName>
    <definedName name="totaloferta" localSheetId="8">#REF!</definedName>
    <definedName name="totaloferta" localSheetId="9">#REF!</definedName>
    <definedName name="totaloferta" localSheetId="10">#REF!</definedName>
    <definedName name="totaloferta" localSheetId="11">#REF!</definedName>
    <definedName name="totaloferta" localSheetId="12">#REF!</definedName>
    <definedName name="totaloferta" localSheetId="13">#REF!</definedName>
    <definedName name="totaloferta" localSheetId="14">#REF!</definedName>
    <definedName name="totaloferta" localSheetId="15">#REF!</definedName>
    <definedName name="totaloferta" localSheetId="16">#REF!</definedName>
    <definedName name="totaloferta" localSheetId="17">#REF!</definedName>
    <definedName name="totaloferta" localSheetId="18">#REF!</definedName>
    <definedName name="totaloferta" localSheetId="19">#REF!</definedName>
    <definedName name="totaloferta" localSheetId="20">#REF!</definedName>
    <definedName name="totaloferta" localSheetId="21">#REF!</definedName>
    <definedName name="totaloferta" localSheetId="22">#REF!</definedName>
    <definedName name="totaloferta" localSheetId="23">#REF!</definedName>
    <definedName name="totaloferta">#REF!</definedName>
    <definedName name="TotalOfi">#REF!</definedName>
    <definedName name="totaloptimo" localSheetId="8">#REF!</definedName>
    <definedName name="totaloptimo" localSheetId="9">#REF!</definedName>
    <definedName name="totaloptimo" localSheetId="10">#REF!</definedName>
    <definedName name="totaloptimo" localSheetId="11">#REF!</definedName>
    <definedName name="totaloptimo" localSheetId="12">#REF!</definedName>
    <definedName name="totaloptimo" localSheetId="13">#REF!</definedName>
    <definedName name="totaloptimo" localSheetId="14">#REF!</definedName>
    <definedName name="totaloptimo" localSheetId="15">#REF!</definedName>
    <definedName name="totaloptimo" localSheetId="16">#REF!</definedName>
    <definedName name="totaloptimo" localSheetId="17">#REF!</definedName>
    <definedName name="totaloptimo" localSheetId="18">#REF!</definedName>
    <definedName name="totaloptimo" localSheetId="19">#REF!</definedName>
    <definedName name="totaloptimo" localSheetId="20">#REF!</definedName>
    <definedName name="totaloptimo" localSheetId="21">#REF!</definedName>
    <definedName name="totaloptimo" localSheetId="22">#REF!</definedName>
    <definedName name="totaloptimo" localSheetId="23">#REF!</definedName>
    <definedName name="totaloptimo">#REF!</definedName>
    <definedName name="TotalPaginaPersonal">#REF!</definedName>
    <definedName name="TOTALPAV4006" localSheetId="8">#REF!</definedName>
    <definedName name="TOTALPAV4006" localSheetId="9">#REF!</definedName>
    <definedName name="TOTALPAV4006" localSheetId="10">#REF!</definedName>
    <definedName name="TOTALPAV4006" localSheetId="11">#REF!</definedName>
    <definedName name="TOTALPAV4006" localSheetId="12">#REF!</definedName>
    <definedName name="TOTALPAV4006" localSheetId="13">#REF!</definedName>
    <definedName name="TOTALPAV4006" localSheetId="14">#REF!</definedName>
    <definedName name="TOTALPAV4006" localSheetId="15">#REF!</definedName>
    <definedName name="TOTALPAV4006" localSheetId="16">#REF!</definedName>
    <definedName name="TOTALPAV4006" localSheetId="17">#REF!</definedName>
    <definedName name="TOTALPAV4006" localSheetId="18">#REF!</definedName>
    <definedName name="TOTALPAV4006" localSheetId="19">#REF!</definedName>
    <definedName name="TOTALPAV4006" localSheetId="20">#REF!</definedName>
    <definedName name="TOTALPAV4006" localSheetId="21">#REF!</definedName>
    <definedName name="TOTALPAV4006" localSheetId="22">#REF!</definedName>
    <definedName name="TOTALPAV4006" localSheetId="23">#REF!</definedName>
    <definedName name="TOTALPAV4006">#REF!</definedName>
    <definedName name="TOTALPAV4006A" localSheetId="8">#REF!</definedName>
    <definedName name="TOTALPAV4006A" localSheetId="9">#REF!</definedName>
    <definedName name="TOTALPAV4006A" localSheetId="10">#REF!</definedName>
    <definedName name="TOTALPAV4006A" localSheetId="11">#REF!</definedName>
    <definedName name="TOTALPAV4006A" localSheetId="12">#REF!</definedName>
    <definedName name="TOTALPAV4006A" localSheetId="13">#REF!</definedName>
    <definedName name="TOTALPAV4006A" localSheetId="14">#REF!</definedName>
    <definedName name="TOTALPAV4006A" localSheetId="15">#REF!</definedName>
    <definedName name="TOTALPAV4006A" localSheetId="16">#REF!</definedName>
    <definedName name="TOTALPAV4006A" localSheetId="17">#REF!</definedName>
    <definedName name="TOTALPAV4006A" localSheetId="18">#REF!</definedName>
    <definedName name="TOTALPAV4006A" localSheetId="19">#REF!</definedName>
    <definedName name="TOTALPAV4006A" localSheetId="20">#REF!</definedName>
    <definedName name="TOTALPAV4006A" localSheetId="21">#REF!</definedName>
    <definedName name="TOTALPAV4006A" localSheetId="22">#REF!</definedName>
    <definedName name="TOTALPAV4006A" localSheetId="23">#REF!</definedName>
    <definedName name="TOTALPAV4006A">#REF!</definedName>
    <definedName name="TOTALPAV40CN01" localSheetId="8">#REF!</definedName>
    <definedName name="TOTALPAV40CN01" localSheetId="9">#REF!</definedName>
    <definedName name="TOTALPAV40CN01" localSheetId="10">#REF!</definedName>
    <definedName name="TOTALPAV40CN01" localSheetId="11">#REF!</definedName>
    <definedName name="TOTALPAV40CN01" localSheetId="12">#REF!</definedName>
    <definedName name="TOTALPAV40CN01" localSheetId="13">#REF!</definedName>
    <definedName name="TOTALPAV40CN01" localSheetId="14">#REF!</definedName>
    <definedName name="TOTALPAV40CN01" localSheetId="15">#REF!</definedName>
    <definedName name="TOTALPAV40CN01" localSheetId="16">#REF!</definedName>
    <definedName name="TOTALPAV40CN01" localSheetId="17">#REF!</definedName>
    <definedName name="TOTALPAV40CN01" localSheetId="18">#REF!</definedName>
    <definedName name="TOTALPAV40CN01" localSheetId="19">#REF!</definedName>
    <definedName name="TOTALPAV40CN01" localSheetId="20">#REF!</definedName>
    <definedName name="TOTALPAV40CN01" localSheetId="21">#REF!</definedName>
    <definedName name="TOTALPAV40CN01" localSheetId="22">#REF!</definedName>
    <definedName name="TOTALPAV40CN01" localSheetId="23">#REF!</definedName>
    <definedName name="TOTALPAV40CN01">#REF!</definedName>
    <definedName name="TOTALPAV40CNA" localSheetId="8">#REF!</definedName>
    <definedName name="TOTALPAV40CNA" localSheetId="9">#REF!</definedName>
    <definedName name="TOTALPAV40CNA" localSheetId="10">#REF!</definedName>
    <definedName name="TOTALPAV40CNA" localSheetId="11">#REF!</definedName>
    <definedName name="TOTALPAV40CNA" localSheetId="12">#REF!</definedName>
    <definedName name="TOTALPAV40CNA" localSheetId="13">#REF!</definedName>
    <definedName name="TOTALPAV40CNA" localSheetId="14">#REF!</definedName>
    <definedName name="TOTALPAV40CNA" localSheetId="15">#REF!</definedName>
    <definedName name="TOTALPAV40CNA" localSheetId="16">#REF!</definedName>
    <definedName name="TOTALPAV40CNA" localSheetId="17">#REF!</definedName>
    <definedName name="TOTALPAV40CNA" localSheetId="18">#REF!</definedName>
    <definedName name="TOTALPAV40CNA" localSheetId="19">#REF!</definedName>
    <definedName name="TOTALPAV40CNA" localSheetId="20">#REF!</definedName>
    <definedName name="TOTALPAV40CNA" localSheetId="21">#REF!</definedName>
    <definedName name="TOTALPAV40CNA" localSheetId="22">#REF!</definedName>
    <definedName name="TOTALPAV40CNA" localSheetId="23">#REF!</definedName>
    <definedName name="TOTALPAV40CNA">#REF!</definedName>
    <definedName name="TOTALPAV40CNB" localSheetId="8">#REF!</definedName>
    <definedName name="TOTALPAV40CNB" localSheetId="9">#REF!</definedName>
    <definedName name="TOTALPAV40CNB" localSheetId="10">#REF!</definedName>
    <definedName name="TOTALPAV40CNB" localSheetId="11">#REF!</definedName>
    <definedName name="TOTALPAV40CNB" localSheetId="12">#REF!</definedName>
    <definedName name="TOTALPAV40CNB" localSheetId="13">#REF!</definedName>
    <definedName name="TOTALPAV40CNB" localSheetId="14">#REF!</definedName>
    <definedName name="TOTALPAV40CNB" localSheetId="15">#REF!</definedName>
    <definedName name="TOTALPAV40CNB" localSheetId="16">#REF!</definedName>
    <definedName name="TOTALPAV40CNB" localSheetId="17">#REF!</definedName>
    <definedName name="TOTALPAV40CNB" localSheetId="18">#REF!</definedName>
    <definedName name="TOTALPAV40CNB" localSheetId="19">#REF!</definedName>
    <definedName name="TOTALPAV40CNB" localSheetId="20">#REF!</definedName>
    <definedName name="TOTALPAV40CNB" localSheetId="21">#REF!</definedName>
    <definedName name="TOTALPAV40CNB" localSheetId="22">#REF!</definedName>
    <definedName name="TOTALPAV40CNB" localSheetId="23">#REF!</definedName>
    <definedName name="TOTALPAV40CNB">#REF!</definedName>
    <definedName name="TOTALPAV55CN01" localSheetId="8">#REF!</definedName>
    <definedName name="TOTALPAV55CN01" localSheetId="9">#REF!</definedName>
    <definedName name="TOTALPAV55CN01" localSheetId="10">#REF!</definedName>
    <definedName name="TOTALPAV55CN01" localSheetId="11">#REF!</definedName>
    <definedName name="TOTALPAV55CN01" localSheetId="12">#REF!</definedName>
    <definedName name="TOTALPAV55CN01" localSheetId="13">#REF!</definedName>
    <definedName name="TOTALPAV55CN01" localSheetId="14">#REF!</definedName>
    <definedName name="TOTALPAV55CN01" localSheetId="15">#REF!</definedName>
    <definedName name="TOTALPAV55CN01" localSheetId="16">#REF!</definedName>
    <definedName name="TOTALPAV55CN01" localSheetId="17">#REF!</definedName>
    <definedName name="TOTALPAV55CN01" localSheetId="18">#REF!</definedName>
    <definedName name="TOTALPAV55CN01" localSheetId="19">#REF!</definedName>
    <definedName name="TOTALPAV55CN01" localSheetId="20">#REF!</definedName>
    <definedName name="TOTALPAV55CN01" localSheetId="21">#REF!</definedName>
    <definedName name="TOTALPAV55CN01" localSheetId="22">#REF!</definedName>
    <definedName name="TOTALPAV55CN01" localSheetId="23">#REF!</definedName>
    <definedName name="TOTALPAV55CN01">#REF!</definedName>
    <definedName name="TOTALPAV55CN03" localSheetId="8">#REF!</definedName>
    <definedName name="TOTALPAV55CN03" localSheetId="9">#REF!</definedName>
    <definedName name="TOTALPAV55CN03" localSheetId="10">#REF!</definedName>
    <definedName name="TOTALPAV55CN03" localSheetId="11">#REF!</definedName>
    <definedName name="TOTALPAV55CN03" localSheetId="12">#REF!</definedName>
    <definedName name="TOTALPAV55CN03" localSheetId="13">#REF!</definedName>
    <definedName name="TOTALPAV55CN03" localSheetId="14">#REF!</definedName>
    <definedName name="TOTALPAV55CN03" localSheetId="15">#REF!</definedName>
    <definedName name="TOTALPAV55CN03" localSheetId="16">#REF!</definedName>
    <definedName name="TOTALPAV55CN03" localSheetId="17">#REF!</definedName>
    <definedName name="TOTALPAV55CN03" localSheetId="18">#REF!</definedName>
    <definedName name="TOTALPAV55CN03" localSheetId="19">#REF!</definedName>
    <definedName name="TOTALPAV55CN03" localSheetId="20">#REF!</definedName>
    <definedName name="TOTALPAV55CN03" localSheetId="21">#REF!</definedName>
    <definedName name="TOTALPAV55CN03" localSheetId="22">#REF!</definedName>
    <definedName name="TOTALPAV55CN03" localSheetId="23">#REF!</definedName>
    <definedName name="TOTALPAV55CN03">#REF!</definedName>
    <definedName name="TOTALPAV55CNO3" localSheetId="8">#REF!</definedName>
    <definedName name="TOTALPAV55CNO3" localSheetId="9">#REF!</definedName>
    <definedName name="TOTALPAV55CNO3" localSheetId="10">#REF!</definedName>
    <definedName name="TOTALPAV55CNO3" localSheetId="11">#REF!</definedName>
    <definedName name="TOTALPAV55CNO3" localSheetId="12">#REF!</definedName>
    <definedName name="TOTALPAV55CNO3" localSheetId="13">#REF!</definedName>
    <definedName name="TOTALPAV55CNO3" localSheetId="14">#REF!</definedName>
    <definedName name="TOTALPAV55CNO3" localSheetId="15">#REF!</definedName>
    <definedName name="TOTALPAV55CNO3" localSheetId="16">#REF!</definedName>
    <definedName name="TOTALPAV55CNO3" localSheetId="17">#REF!</definedName>
    <definedName name="TOTALPAV55CNO3" localSheetId="18">#REF!</definedName>
    <definedName name="TOTALPAV55CNO3" localSheetId="19">#REF!</definedName>
    <definedName name="TOTALPAV55CNO3" localSheetId="20">#REF!</definedName>
    <definedName name="TOTALPAV55CNO3" localSheetId="21">#REF!</definedName>
    <definedName name="TOTALPAV55CNO3" localSheetId="22">#REF!</definedName>
    <definedName name="TOTALPAV55CNO3" localSheetId="23">#REF!</definedName>
    <definedName name="TOTALPAV55CNO3">#REF!</definedName>
    <definedName name="TOTALPAV5607" localSheetId="8">#REF!</definedName>
    <definedName name="TOTALPAV5607" localSheetId="9">#REF!</definedName>
    <definedName name="TOTALPAV5607" localSheetId="10">#REF!</definedName>
    <definedName name="TOTALPAV5607" localSheetId="11">#REF!</definedName>
    <definedName name="TOTALPAV5607" localSheetId="12">#REF!</definedName>
    <definedName name="TOTALPAV5607" localSheetId="13">#REF!</definedName>
    <definedName name="TOTALPAV5607" localSheetId="14">#REF!</definedName>
    <definedName name="TOTALPAV5607" localSheetId="15">#REF!</definedName>
    <definedName name="TOTALPAV5607" localSheetId="16">#REF!</definedName>
    <definedName name="TOTALPAV5607" localSheetId="17">#REF!</definedName>
    <definedName name="TOTALPAV5607" localSheetId="18">#REF!</definedName>
    <definedName name="TOTALPAV5607" localSheetId="19">#REF!</definedName>
    <definedName name="TOTALPAV5607" localSheetId="20">#REF!</definedName>
    <definedName name="TOTALPAV5607" localSheetId="21">#REF!</definedName>
    <definedName name="TOTALPAV5607" localSheetId="22">#REF!</definedName>
    <definedName name="TOTALPAV5607" localSheetId="23">#REF!</definedName>
    <definedName name="TOTALPAV5607">#REF!</definedName>
    <definedName name="totalpresupuesto" localSheetId="8">#REF!</definedName>
    <definedName name="totalpresupuesto" localSheetId="9">#REF!</definedName>
    <definedName name="totalpresupuesto" localSheetId="10">#REF!</definedName>
    <definedName name="totalpresupuesto" localSheetId="11">#REF!</definedName>
    <definedName name="totalpresupuesto" localSheetId="12">#REF!</definedName>
    <definedName name="totalpresupuesto" localSheetId="13">#REF!</definedName>
    <definedName name="totalpresupuesto" localSheetId="14">#REF!</definedName>
    <definedName name="totalpresupuesto" localSheetId="15">#REF!</definedName>
    <definedName name="totalpresupuesto" localSheetId="16">#REF!</definedName>
    <definedName name="totalpresupuesto" localSheetId="17">#REF!</definedName>
    <definedName name="totalpresupuesto" localSheetId="18">#REF!</definedName>
    <definedName name="totalpresupuesto" localSheetId="19">#REF!</definedName>
    <definedName name="totalpresupuesto" localSheetId="20">#REF!</definedName>
    <definedName name="totalpresupuesto" localSheetId="21">#REF!</definedName>
    <definedName name="totalpresupuesto" localSheetId="22">#REF!</definedName>
    <definedName name="totalpresupuesto" localSheetId="23">#REF!</definedName>
    <definedName name="totalpresupuesto">#REF!</definedName>
    <definedName name="TotalPro">#REF!</definedName>
    <definedName name="TotalTec">#REF!</definedName>
    <definedName name="TotalTram">#REF!</definedName>
    <definedName name="TotalVia">#REF!</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hidden="1">{"TAB1",#N/A,TRUE,"GENERAL";"TAB2",#N/A,TRUE,"GENERAL";"TAB3",#N/A,TRUE,"GENERAL";"TAB4",#N/A,TRUE,"GENERAL";"TAB5",#N/A,TRUE,"GENERAL"}</definedName>
    <definedName name="Tramite">#REF!</definedName>
    <definedName name="TRANSPORTE">[86]TRANSPORTE!$A$9:$DK$6866</definedName>
    <definedName name="TRANSPORTES" localSheetId="8">#REF!</definedName>
    <definedName name="TRANSPORTES" localSheetId="9">#REF!</definedName>
    <definedName name="TRANSPORTES" localSheetId="10">#REF!</definedName>
    <definedName name="TRANSPORTES" localSheetId="11">#REF!</definedName>
    <definedName name="TRANSPORTES" localSheetId="12">#REF!</definedName>
    <definedName name="TRANSPORTES" localSheetId="13">#REF!</definedName>
    <definedName name="TRANSPORTES" localSheetId="14">#REF!</definedName>
    <definedName name="TRANSPORTES" localSheetId="15">#REF!</definedName>
    <definedName name="TRANSPORTES" localSheetId="16">#REF!</definedName>
    <definedName name="TRANSPORTES" localSheetId="17">#REF!</definedName>
    <definedName name="TRANSPORTES" localSheetId="18">#REF!</definedName>
    <definedName name="TRANSPORTES" localSheetId="19">#REF!</definedName>
    <definedName name="TRANSPORTES" localSheetId="20">#REF!</definedName>
    <definedName name="TRANSPORTES" localSheetId="21">#REF!</definedName>
    <definedName name="TRANSPORTES" localSheetId="22">#REF!</definedName>
    <definedName name="TRANSPORTES" localSheetId="23">#REF!</definedName>
    <definedName name="TRANSPORTES">#REF!</definedName>
    <definedName name="TRAT">[87]desmonte!$E$48</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hidden="1">{"TAB1",#N/A,TRUE,"GENERAL";"TAB2",#N/A,TRUE,"GENERAL";"TAB3",#N/A,TRUE,"GENERAL";"TAB4",#N/A,TRUE,"GENERAL";"TAB5",#N/A,TRUE,"GENERAL"}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hidden="1">{"via1",#N/A,TRUE,"general";"via2",#N/A,TRUE,"general";"via3",#N/A,TRUE,"general"}</definedName>
    <definedName name="trhd">[17]Validaciones!#REF!</definedName>
    <definedName name="trhdhrtd">[17]Validaciones!#REF!</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hidden="1">{"via1",#N/A,TRUE,"general";"via2",#N/A,TRUE,"general";"via3",#N/A,TRUE,"general"}</definedName>
    <definedName name="trimestre1">'[29]ESTADO RED'!$E$8</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hidden="1">{"via1",#N/A,TRUE,"general";"via2",#N/A,TRUE,"general";"via3",#N/A,TRUE,"general"}</definedName>
    <definedName name="trshfdg">[17]Validaciones!#REF!</definedName>
    <definedName name="trtyrtty">[17]Validaciones!#REF!</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hidden="1">{"via1",#N/A,TRUE,"general";"via2",#N/A,TRUE,"general";"via3",#N/A,TRUE,"general"}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hidden="1">{"TAB1",#N/A,TRUE,"GENERAL";"TAB2",#N/A,TRUE,"GENERAL";"TAB3",#N/A,TRUE,"GENERAL";"TAB4",#N/A,TRUE,"GENERAL";"TAB5",#N/A,TRUE,"GENERAL"}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hidden="1">{"via1",#N/A,TRUE,"general";"via2",#N/A,TRUE,"general";"via3",#N/A,TRUE,"general"}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hidden="1">{"TAB1",#N/A,TRUE,"GENERAL";"TAB2",#N/A,TRUE,"GENERAL";"TAB3",#N/A,TRUE,"GENERAL";"TAB4",#N/A,TRUE,"GENERAL";"TAB5",#N/A,TRUE,"GENERAL"}</definedName>
    <definedName name="tt" localSheetId="8">#REF!</definedName>
    <definedName name="tt" localSheetId="9">#REF!</definedName>
    <definedName name="tt" localSheetId="10">#REF!</definedName>
    <definedName name="tt" localSheetId="11">#REF!</definedName>
    <definedName name="tt" localSheetId="12">#REF!</definedName>
    <definedName name="tt" localSheetId="13">#REF!</definedName>
    <definedName name="tt" localSheetId="14">#REF!</definedName>
    <definedName name="tt" localSheetId="15">#REF!</definedName>
    <definedName name="tt" localSheetId="16">#REF!</definedName>
    <definedName name="tt" localSheetId="17">#REF!</definedName>
    <definedName name="tt" localSheetId="18">#REF!</definedName>
    <definedName name="tt" localSheetId="19">#REF!</definedName>
    <definedName name="tt" localSheetId="20">#REF!</definedName>
    <definedName name="tt" localSheetId="21">#REF!</definedName>
    <definedName name="tt" localSheetId="22">#REF!</definedName>
    <definedName name="tt" localSheetId="23">#REF!</definedName>
    <definedName name="tt">#REF!</definedName>
    <definedName name="TTA">[49]PRESUPUESTO!#REF!</definedName>
    <definedName name="TTB">[49]PRESUPUESTO!#REF!</definedName>
    <definedName name="TTC">[49]PRESUPUESTO!#REF!</definedName>
    <definedName name="TTE">[49]PRESUPUESTO!#REF!</definedName>
    <definedName name="TTL">[49]PRESUPUESTO!#REF!</definedName>
    <definedName name="TtlCD">[18]PRESUPUESTO!#REF!</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hidden="1">{"via1",#N/A,TRUE,"general";"via2",#N/A,TRUE,"general";"via3",#N/A,TRUE,"general"}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hidden="1">{"TAB1",#N/A,TRUE,"GENERAL";"TAB2",#N/A,TRUE,"GENERAL";"TAB3",#N/A,TRUE,"GENERAL";"TAB4",#N/A,TRUE,"GENERAL";"TAB5",#N/A,TRUE,"GENERAL"}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hidden="1">{"via1",#N/A,TRUE,"general";"via2",#N/A,TRUE,"general";"via3",#N/A,TRUE,"general"}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hidden="1">{"TAB1",#N/A,TRUE,"GENERAL";"TAB2",#N/A,TRUE,"GENERAL";"TAB3",#N/A,TRUE,"GENERAL";"TAB4",#N/A,TRUE,"GENERAL";"TAB5",#N/A,TRUE,"GENERAL"}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hidden="1">{"via1",#N/A,TRUE,"general";"via2",#N/A,TRUE,"general";"via3",#N/A,TRUE,"general"}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hidden="1">{"TAB1",#N/A,TRUE,"GENERAL";"TAB2",#N/A,TRUE,"GENERAL";"TAB3",#N/A,TRUE,"GENERAL";"TAB4",#N/A,TRUE,"GENERAL";"TAB5",#N/A,TRUE,"GENERAL"}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hidden="1">{"via1",#N/A,TRUE,"general";"via2",#N/A,TRUE,"general";"via3",#N/A,TRUE,"general"}</definedName>
    <definedName name="tuberia">[68]otros!$A$6:$A$1235</definedName>
    <definedName name="tuberia36">[68]otros!$A$6:$A$1235</definedName>
    <definedName name="TUPI" localSheetId="8">MATCH(0.01,'APU 001'!End_Bal,-1)+1</definedName>
    <definedName name="TUPI" localSheetId="9">MATCH(0.01,'APU 002'!End_Bal,-1)+1</definedName>
    <definedName name="TUPI" localSheetId="10">MATCH(0.01,'APU 003'!End_Bal,-1)+1</definedName>
    <definedName name="TUPI" localSheetId="11">MATCH(0.01,'APU 004'!End_Bal,-1)+1</definedName>
    <definedName name="TUPI" localSheetId="12">MATCH(0.01,'APU 005'!End_Bal,-1)+1</definedName>
    <definedName name="TUPI" localSheetId="13">MATCH(0.01,'APU 006'!End_Bal,-1)+1</definedName>
    <definedName name="TUPI" localSheetId="14">MATCH(0.01,'APU 007'!End_Bal,-1)+1</definedName>
    <definedName name="TUPI" localSheetId="15">MATCH(0.01,'APU 008'!End_Bal,-1)+1</definedName>
    <definedName name="TUPI" localSheetId="16">MATCH(0.01,'APU 009'!End_Bal,-1)+1</definedName>
    <definedName name="TUPI" localSheetId="17">MATCH(0.01,'APU 010'!End_Bal,-1)+1</definedName>
    <definedName name="TUPI" localSheetId="18">MATCH(0.01,'APU 011'!End_Bal,-1)+1</definedName>
    <definedName name="TUPI" localSheetId="19">MATCH(0.01,'APU 012'!End_Bal,-1)+1</definedName>
    <definedName name="TUPI" localSheetId="20">MATCH(0.01,'APU 014'!End_Bal,-1)+1</definedName>
    <definedName name="TUPI" localSheetId="21">MATCH(0.01,'APU 015'!End_Bal,-1)+1</definedName>
    <definedName name="TUPI" localSheetId="22">MATCH(0.01,'APU 016'!End_Bal,-1)+1</definedName>
    <definedName name="TUPI" localSheetId="23">MATCH(0.01,'APU 017'!End_Bal,-1)+1</definedName>
    <definedName name="TUPI">MATCH(0.01,End_Bal,-1)+1</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hidden="1">{"TAB1",#N/A,TRUE,"GENERAL";"TAB2",#N/A,TRUE,"GENERAL";"TAB3",#N/A,TRUE,"GENERAL";"TAB4",#N/A,TRUE,"GENERAL";"TAB5",#N/A,TRUE,"GENERAL"}</definedName>
    <definedName name="TUTBNVTDWERFGFGFGFGFGFGFGFGFGFGFGFGFGFGFG" localSheetId="8">[27]!absc</definedName>
    <definedName name="TUTBNVTDWERFGFGFGFGFGFGFGFGFGFGFGFGFGFGFG" localSheetId="10">[27]!absc</definedName>
    <definedName name="TUTBNVTDWERFGFGFGFGFGFGFGFGFGFGFGFGFGFGFG" localSheetId="11">[27]!absc</definedName>
    <definedName name="TUTBNVTDWERFGFGFGFGFGFGFGFGFGFGFGFGFGFGFG" localSheetId="12">[27]!absc</definedName>
    <definedName name="TUTBNVTDWERFGFGFGFGFGFGFGFGFGFGFGFGFGFGFG" localSheetId="13">[27]!absc</definedName>
    <definedName name="TUTBNVTDWERFGFGFGFGFGFGFGFGFGFGFGFGFGFGFG" localSheetId="14">[27]!absc</definedName>
    <definedName name="TUTBNVTDWERFGFGFGFGFGFGFGFGFGFGFGFGFGFGFG" localSheetId="15">[27]!absc</definedName>
    <definedName name="TUTBNVTDWERFGFGFGFGFGFGFGFGFGFGFGFGFGFGFG" localSheetId="16">[27]!absc</definedName>
    <definedName name="TUTBNVTDWERFGFGFGFGFGFGFGFGFGFGFGFGFGFGFG" localSheetId="17">[27]!absc</definedName>
    <definedName name="TUTBNVTDWERFGFGFGFGFGFGFGFGFGFGFGFGFGFGFG" localSheetId="18">[27]!absc</definedName>
    <definedName name="TUTBNVTDWERFGFGFGFGFGFGFGFGFGFGFGFGFGFGFG" localSheetId="19">[27]!absc</definedName>
    <definedName name="TUTBNVTDWERFGFGFGFGFGFGFGFGFGFGFGFGFGFGFG" localSheetId="20">[27]!absc</definedName>
    <definedName name="TUTBNVTDWERFGFGFGFGFGFGFGFGFGFGFGFGFGFGFG" localSheetId="21">[27]!absc</definedName>
    <definedName name="TUTBNVTDWERFGFGFGFGFGFGFGFGFGFGFGFGFGFGFG" localSheetId="22">[27]!absc</definedName>
    <definedName name="TUTBNVTDWERFGFGFGFGFGFGFGFGFGFGFGFGFGFGFG" localSheetId="23">[27]!absc</definedName>
    <definedName name="TUTBNVTDWERFGFGFGFGFGFGFGFGFGFGFGFGFGFGFG" localSheetId="7">[27]!absc</definedName>
    <definedName name="TUTBNVTDWERFGFGFGFGFGFGFGFGFGFGFGFGFGFGFG" localSheetId="4">[27]!absc</definedName>
    <definedName name="TUTBNVTDWERFGFGFGFGFGFGFGFGFGFGFGFGFGFGFG" localSheetId="6">[27]!absc</definedName>
    <definedName name="TUTBNVTDWERFGFGFGFGFGFGFGFGFGFGFGFGFGFGFG">[27]!absc</definedName>
    <definedName name="TV" localSheetId="8">[12]!absc</definedName>
    <definedName name="TV" localSheetId="10">[12]!absc</definedName>
    <definedName name="TV" localSheetId="11">[12]!absc</definedName>
    <definedName name="TV" localSheetId="12">[12]!absc</definedName>
    <definedName name="TV" localSheetId="13">[12]!absc</definedName>
    <definedName name="TV" localSheetId="14">[12]!absc</definedName>
    <definedName name="TV" localSheetId="15">[12]!absc</definedName>
    <definedName name="TV" localSheetId="16">[12]!absc</definedName>
    <definedName name="TV" localSheetId="17">[12]!absc</definedName>
    <definedName name="TV" localSheetId="18">[12]!absc</definedName>
    <definedName name="TV" localSheetId="19">[12]!absc</definedName>
    <definedName name="TV" localSheetId="20">[12]!absc</definedName>
    <definedName name="TV" localSheetId="21">[12]!absc</definedName>
    <definedName name="TV" localSheetId="22">[12]!absc</definedName>
    <definedName name="TV" localSheetId="23">[12]!absc</definedName>
    <definedName name="TV" localSheetId="7">[12]!absc</definedName>
    <definedName name="TV" localSheetId="4">[12]!absc</definedName>
    <definedName name="TV" localSheetId="6">[12]!absc</definedName>
    <definedName name="TV">[12]!absc</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hidden="1">{"TAB1",#N/A,TRUE,"GENERAL";"TAB2",#N/A,TRUE,"GENERAL";"TAB3",#N/A,TRUE,"GENERAL";"TAB4",#N/A,TRUE,"GENERAL";"TAB5",#N/A,TRUE,"GENERAL"}</definedName>
    <definedName name="ty" localSheetId="8">#REF!</definedName>
    <definedName name="ty" localSheetId="9">#REF!</definedName>
    <definedName name="ty" localSheetId="10">#REF!</definedName>
    <definedName name="ty" localSheetId="11">#REF!</definedName>
    <definedName name="ty" localSheetId="12">#REF!</definedName>
    <definedName name="ty" localSheetId="13">#REF!</definedName>
    <definedName name="ty" localSheetId="14">#REF!</definedName>
    <definedName name="ty" localSheetId="15">#REF!</definedName>
    <definedName name="ty" localSheetId="16">#REF!</definedName>
    <definedName name="ty" localSheetId="17">#REF!</definedName>
    <definedName name="ty" localSheetId="18">#REF!</definedName>
    <definedName name="ty" localSheetId="19">#REF!</definedName>
    <definedName name="ty" localSheetId="20">#REF!</definedName>
    <definedName name="ty" localSheetId="21">#REF!</definedName>
    <definedName name="ty" localSheetId="22">#REF!</definedName>
    <definedName name="ty" localSheetId="23">#REF!</definedName>
    <definedName name="ty">#REF!</definedName>
    <definedName name="TYEDAD" localSheetId="8">[13]!absc</definedName>
    <definedName name="TYEDAD" localSheetId="10">[13]!absc</definedName>
    <definedName name="TYEDAD" localSheetId="11">[13]!absc</definedName>
    <definedName name="TYEDAD" localSheetId="12">[13]!absc</definedName>
    <definedName name="TYEDAD" localSheetId="13">[13]!absc</definedName>
    <definedName name="TYEDAD" localSheetId="14">[13]!absc</definedName>
    <definedName name="TYEDAD" localSheetId="15">[13]!absc</definedName>
    <definedName name="TYEDAD" localSheetId="16">[13]!absc</definedName>
    <definedName name="TYEDAD" localSheetId="17">[13]!absc</definedName>
    <definedName name="TYEDAD" localSheetId="18">[13]!absc</definedName>
    <definedName name="TYEDAD" localSheetId="19">[13]!absc</definedName>
    <definedName name="TYEDAD" localSheetId="20">[13]!absc</definedName>
    <definedName name="TYEDAD" localSheetId="21">[13]!absc</definedName>
    <definedName name="TYEDAD" localSheetId="22">[13]!absc</definedName>
    <definedName name="TYEDAD" localSheetId="23">[13]!absc</definedName>
    <definedName name="TYEDAD" localSheetId="7">[13]!absc</definedName>
    <definedName name="TYEDAD" localSheetId="4">[13]!absc</definedName>
    <definedName name="TYEDAD" localSheetId="6">[13]!absc</definedName>
    <definedName name="TYEDAD">[13]!absc</definedName>
    <definedName name="tyer">[17]Validaciones!#REF!</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hidden="1">{"via1",#N/A,TRUE,"general";"via2",#N/A,TRUE,"general";"via3",#N/A,TRUE,"general"}</definedName>
    <definedName name="tyhdf">[17]Validaciones!#REF!</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hidden="1">{"TAB1",#N/A,TRUE,"GENERAL";"TAB2",#N/A,TRUE,"GENERAL";"TAB3",#N/A,TRUE,"GENERAL";"TAB4",#N/A,TRUE,"GENERAL";"TAB5",#N/A,TRUE,"GENERAL"}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hidden="1">{"via1",#N/A,TRUE,"general";"via2",#N/A,TRUE,"general";"via3",#N/A,TRUE,"general"}</definedName>
    <definedName name="tyrty4y4">[17]Validaciones!#REF!</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hidden="1">{"TAB1",#N/A,TRUE,"GENERAL";"TAB2",#N/A,TRUE,"GENERAL";"TAB3",#N/A,TRUE,"GENERAL";"TAB4",#N/A,TRUE,"GENERAL";"TAB5",#N/A,TRUE,"GENERAL"}</definedName>
    <definedName name="tyu" localSheetId="8">#REF!</definedName>
    <definedName name="tyu" localSheetId="9">#REF!</definedName>
    <definedName name="tyu" localSheetId="10">#REF!</definedName>
    <definedName name="tyu" localSheetId="11">#REF!</definedName>
    <definedName name="tyu" localSheetId="12">#REF!</definedName>
    <definedName name="tyu" localSheetId="13">#REF!</definedName>
    <definedName name="tyu" localSheetId="14">#REF!</definedName>
    <definedName name="tyu" localSheetId="15">#REF!</definedName>
    <definedName name="tyu" localSheetId="16">#REF!</definedName>
    <definedName name="tyu" localSheetId="17">#REF!</definedName>
    <definedName name="tyu" localSheetId="18">#REF!</definedName>
    <definedName name="tyu" localSheetId="19">#REF!</definedName>
    <definedName name="tyu" localSheetId="20">#REF!</definedName>
    <definedName name="tyu" localSheetId="21">#REF!</definedName>
    <definedName name="tyu" localSheetId="22">#REF!</definedName>
    <definedName name="tyu" localSheetId="23">#REF!</definedName>
    <definedName name="tyu">#REF!</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hidden="1">{"TAB1",#N/A,TRUE,"GENERAL";"TAB2",#N/A,TRUE,"GENERAL";"TAB3",#N/A,TRUE,"GENERAL";"TAB4",#N/A,TRUE,"GENERAL";"TAB5",#N/A,TRUE,"GENERAL"}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hidden="1">{"via1",#N/A,TRUE,"general";"via2",#N/A,TRUE,"general";"via3",#N/A,TRUE,"general"}</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#REF!</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hidden="1">{"TAB1",#N/A,TRUE,"GENERAL";"TAB2",#N/A,TRUE,"GENERAL";"TAB3",#N/A,TRUE,"GENERAL";"TAB4",#N/A,TRUE,"GENERAL";"TAB5",#N/A,TRUE,"GENERAL"}</definedName>
    <definedName name="uehfuse">[17]Validaciones!#REF!</definedName>
    <definedName name="UEJCRIU" hidden="1">#REF!</definedName>
    <definedName name="UFGRTVEU" localSheetId="8">[12]!absc</definedName>
    <definedName name="UFGRTVEU" localSheetId="10">[12]!absc</definedName>
    <definedName name="UFGRTVEU" localSheetId="11">[12]!absc</definedName>
    <definedName name="UFGRTVEU" localSheetId="12">[12]!absc</definedName>
    <definedName name="UFGRTVEU" localSheetId="13">[12]!absc</definedName>
    <definedName name="UFGRTVEU" localSheetId="14">[12]!absc</definedName>
    <definedName name="UFGRTVEU" localSheetId="15">[12]!absc</definedName>
    <definedName name="UFGRTVEU" localSheetId="16">[12]!absc</definedName>
    <definedName name="UFGRTVEU" localSheetId="17">[12]!absc</definedName>
    <definedName name="UFGRTVEU" localSheetId="18">[12]!absc</definedName>
    <definedName name="UFGRTVEU" localSheetId="19">[12]!absc</definedName>
    <definedName name="UFGRTVEU" localSheetId="20">[12]!absc</definedName>
    <definedName name="UFGRTVEU" localSheetId="21">[12]!absc</definedName>
    <definedName name="UFGRTVEU" localSheetId="22">[12]!absc</definedName>
    <definedName name="UFGRTVEU" localSheetId="23">[12]!absc</definedName>
    <definedName name="UFGRTVEU" localSheetId="7">[12]!absc</definedName>
    <definedName name="UFGRTVEU" localSheetId="4">[12]!absc</definedName>
    <definedName name="UFGRTVEU" localSheetId="6">[12]!absc</definedName>
    <definedName name="UFGRTVEU">[12]!absc</definedName>
    <definedName name="uhvuisd">[17]Validaciones!#REF!</definedName>
    <definedName name="ui" localSheetId="8">#REF!</definedName>
    <definedName name="ui" localSheetId="9">#REF!</definedName>
    <definedName name="ui" localSheetId="10">#REF!</definedName>
    <definedName name="ui" localSheetId="11">#REF!</definedName>
    <definedName name="ui" localSheetId="12">#REF!</definedName>
    <definedName name="ui" localSheetId="13">#REF!</definedName>
    <definedName name="ui" localSheetId="14">#REF!</definedName>
    <definedName name="ui" localSheetId="15">#REF!</definedName>
    <definedName name="ui" localSheetId="16">#REF!</definedName>
    <definedName name="ui" localSheetId="17">#REF!</definedName>
    <definedName name="ui" localSheetId="18">#REF!</definedName>
    <definedName name="ui" localSheetId="19">#REF!</definedName>
    <definedName name="ui" localSheetId="20">#REF!</definedName>
    <definedName name="ui" localSheetId="21">#REF!</definedName>
    <definedName name="ui" localSheetId="22">#REF!</definedName>
    <definedName name="ui" localSheetId="23">#REF!</definedName>
    <definedName name="ui">#REF!</definedName>
    <definedName name="uiev">[17]Validaciones!#REF!</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hidden="1">{"via1",#N/A,TRUE,"general";"via2",#N/A,TRUE,"general";"via3",#N/A,TRUE,"general"}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hidden="1">{"TAB1",#N/A,TRUE,"GENERAL";"TAB2",#N/A,TRUE,"GENERAL";"TAB3",#N/A,TRUE,"GENERAL";"TAB4",#N/A,TRUE,"GENERAL";"TAB5",#N/A,TRUE,"GENERAL"}</definedName>
    <definedName name="uiojty">[17]Validaciones!#REF!</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hidden="1">{"TAB1",#N/A,TRUE,"GENERAL";"TAB2",#N/A,TRUE,"GENERAL";"TAB3",#N/A,TRUE,"GENERAL";"TAB4",#N/A,TRUE,"GENERAL";"TAB5",#N/A,TRUE,"GENERAL"}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hidden="1">{"via1",#N/A,TRUE,"general";"via2",#N/A,TRUE,"general";"via3",#N/A,TRUE,"general"}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hidden="1">{"TAB1",#N/A,TRUE,"GENERAL";"TAB2",#N/A,TRUE,"GENERAL";"TAB3",#N/A,TRUE,"GENERAL";"TAB4",#N/A,TRUE,"GENERAL";"TAB5",#N/A,TRUE,"GENERAL"}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hidden="1">{"via1",#N/A,TRUE,"general";"via2",#N/A,TRUE,"general";"via3",#N/A,TRUE,"general"}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hidden="1">{"TAB1",#N/A,TRUE,"GENERAL";"TAB2",#N/A,TRUE,"GENERAL";"TAB3",#N/A,TRUE,"GENERAL";"TAB4",#N/A,TRUE,"GENERAL";"TAB5",#N/A,TRUE,"GENERAL"}</definedName>
    <definedName name="uiuy">[17]Validaciones!#REF!</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hidden="1">{"TAB1",#N/A,TRUE,"GENERAL";"TAB2",#N/A,TRUE,"GENERAL";"TAB3",#N/A,TRUE,"GENERAL";"TAB4",#N/A,TRUE,"GENERAL";"TAB5",#N/A,TRUE,"GENERAL"}</definedName>
    <definedName name="uler">[17]Validaciones!#REF!</definedName>
    <definedName name="UM">'[30]CIRCUITOS CODENSA'!#REF!</definedName>
    <definedName name="UN_APU">IF(LEN([40]apu!XFB1)=2,"",IF([40]apu!XFB1="","",IF(ISERROR(SEARCH("-",[40]apu!$B1,3)),VLOOKUP([40]apu!$B1,[40]Insumos!XFD:B,3,0),VLOOKUP([40]apu!XFB1,'[40]Ppto completo'!$D:$F,3,FALSE))))</definedName>
    <definedName name="UN_AUX">IF([40]Auxiliares!$B1="","",VLOOKUP([40]Auxiliares!$B1,[40]Insumos!$D:$F,3,FALSE))</definedName>
    <definedName name="Unidad" localSheetId="8">#REF!</definedName>
    <definedName name="Unidad" localSheetId="9">#REF!</definedName>
    <definedName name="Unidad" localSheetId="10">#REF!</definedName>
    <definedName name="Unidad" localSheetId="11">#REF!</definedName>
    <definedName name="Unidad" localSheetId="12">#REF!</definedName>
    <definedName name="Unidad" localSheetId="13">#REF!</definedName>
    <definedName name="Unidad" localSheetId="14">#REF!</definedName>
    <definedName name="Unidad" localSheetId="15">#REF!</definedName>
    <definedName name="Unidad" localSheetId="16">#REF!</definedName>
    <definedName name="Unidad" localSheetId="17">#REF!</definedName>
    <definedName name="Unidad" localSheetId="18">#REF!</definedName>
    <definedName name="Unidad" localSheetId="19">#REF!</definedName>
    <definedName name="Unidad" localSheetId="20">#REF!</definedName>
    <definedName name="Unidad" localSheetId="21">#REF!</definedName>
    <definedName name="Unidad" localSheetId="22">#REF!</definedName>
    <definedName name="Unidad" localSheetId="23">#REF!</definedName>
    <definedName name="Unidad">#REF!</definedName>
    <definedName name="UNIDAD1">[88]ITEMS!$C$2</definedName>
    <definedName name="UNIDAD521">[48]ITEMS!$C$522</definedName>
    <definedName name="Unidades">[89]Presup_Cancha!$J$13:$J$17</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#REF!</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hidden="1">{"TAB1",#N/A,TRUE,"GENERAL";"TAB2",#N/A,TRUE,"GENERAL";"TAB3",#N/A,TRUE,"GENERAL";"TAB4",#N/A,TRUE,"GENERAL";"TAB5",#N/A,TRUE,"GENERAL"}</definedName>
    <definedName name="URUGUAY" localSheetId="8">[27]!absc</definedName>
    <definedName name="URUGUAY" localSheetId="10">[27]!absc</definedName>
    <definedName name="URUGUAY" localSheetId="11">[27]!absc</definedName>
    <definedName name="URUGUAY" localSheetId="12">[27]!absc</definedName>
    <definedName name="URUGUAY" localSheetId="13">[27]!absc</definedName>
    <definedName name="URUGUAY" localSheetId="14">[27]!absc</definedName>
    <definedName name="URUGUAY" localSheetId="15">[27]!absc</definedName>
    <definedName name="URUGUAY" localSheetId="16">[27]!absc</definedName>
    <definedName name="URUGUAY" localSheetId="17">[27]!absc</definedName>
    <definedName name="URUGUAY" localSheetId="18">[27]!absc</definedName>
    <definedName name="URUGUAY" localSheetId="19">[27]!absc</definedName>
    <definedName name="URUGUAY" localSheetId="20">[27]!absc</definedName>
    <definedName name="URUGUAY" localSheetId="21">[27]!absc</definedName>
    <definedName name="URUGUAY" localSheetId="22">[27]!absc</definedName>
    <definedName name="URUGUAY" localSheetId="23">[27]!absc</definedName>
    <definedName name="URUGUAY" localSheetId="7">[27]!absc</definedName>
    <definedName name="URUGUAY" localSheetId="4">[27]!absc</definedName>
    <definedName name="URUGUAY" localSheetId="6">[27]!absc</definedName>
    <definedName name="URUGUAY">[27]!absc</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hidden="1">{"TAB1",#N/A,TRUE,"GENERAL";"TAB2",#N/A,TRUE,"GENERAL";"TAB3",#N/A,TRUE,"GENERAL";"TAB4",#N/A,TRUE,"GENERAL";"TAB5",#N/A,TRUE,"GENERAL"}</definedName>
    <definedName name="US">'[30]CIRCUITOS CODENSA'!#REF!</definedName>
    <definedName name="ut" localSheetId="8">#REF!</definedName>
    <definedName name="ut" localSheetId="9">#REF!</definedName>
    <definedName name="ut" localSheetId="10">#REF!</definedName>
    <definedName name="ut" localSheetId="11">#REF!</definedName>
    <definedName name="ut" localSheetId="12">#REF!</definedName>
    <definedName name="ut" localSheetId="13">#REF!</definedName>
    <definedName name="ut" localSheetId="14">#REF!</definedName>
    <definedName name="ut" localSheetId="15">#REF!</definedName>
    <definedName name="ut" localSheetId="16">#REF!</definedName>
    <definedName name="ut" localSheetId="17">#REF!</definedName>
    <definedName name="ut" localSheetId="18">#REF!</definedName>
    <definedName name="ut" localSheetId="19">#REF!</definedName>
    <definedName name="ut" localSheetId="20">#REF!</definedName>
    <definedName name="ut" localSheetId="21">#REF!</definedName>
    <definedName name="ut" localSheetId="22">#REF!</definedName>
    <definedName name="ut" localSheetId="23">#REF!</definedName>
    <definedName name="ut">#REF!</definedName>
    <definedName name="UTIL" localSheetId="8">#REF!</definedName>
    <definedName name="UTIL" localSheetId="9">#REF!</definedName>
    <definedName name="UTIL" localSheetId="10">#REF!</definedName>
    <definedName name="UTIL" localSheetId="11">#REF!</definedName>
    <definedName name="UTIL" localSheetId="12">#REF!</definedName>
    <definedName name="UTIL" localSheetId="13">#REF!</definedName>
    <definedName name="UTIL" localSheetId="14">#REF!</definedName>
    <definedName name="UTIL" localSheetId="15">#REF!</definedName>
    <definedName name="UTIL" localSheetId="16">#REF!</definedName>
    <definedName name="UTIL" localSheetId="17">#REF!</definedName>
    <definedName name="UTIL" localSheetId="18">#REF!</definedName>
    <definedName name="UTIL" localSheetId="19">#REF!</definedName>
    <definedName name="UTIL" localSheetId="20">#REF!</definedName>
    <definedName name="UTIL" localSheetId="21">#REF!</definedName>
    <definedName name="UTIL" localSheetId="22">#REF!</definedName>
    <definedName name="UTIL" localSheetId="23">#REF!</definedName>
    <definedName name="UTIL">#REF!</definedName>
    <definedName name="utilidad">[21]DATOS!$B$18</definedName>
    <definedName name="UTILIDADES" localSheetId="8">#REF!</definedName>
    <definedName name="UTILIDADES" localSheetId="9">#REF!</definedName>
    <definedName name="UTILIDADES" localSheetId="10">#REF!</definedName>
    <definedName name="UTILIDADES" localSheetId="11">#REF!</definedName>
    <definedName name="UTILIDADES" localSheetId="12">#REF!</definedName>
    <definedName name="UTILIDADES" localSheetId="13">#REF!</definedName>
    <definedName name="UTILIDADES" localSheetId="14">#REF!</definedName>
    <definedName name="UTILIDADES" localSheetId="15">#REF!</definedName>
    <definedName name="UTILIDADES" localSheetId="16">#REF!</definedName>
    <definedName name="UTILIDADES" localSheetId="17">#REF!</definedName>
    <definedName name="UTILIDADES" localSheetId="18">#REF!</definedName>
    <definedName name="UTILIDADES" localSheetId="19">#REF!</definedName>
    <definedName name="UTILIDADES" localSheetId="20">#REF!</definedName>
    <definedName name="UTILIDADES" localSheetId="21">#REF!</definedName>
    <definedName name="UTILIDADES" localSheetId="22">#REF!</definedName>
    <definedName name="UTILIDADES" localSheetId="23">#REF!</definedName>
    <definedName name="UTILIDADES">#REF!</definedName>
    <definedName name="UtilidadObra">#REF!</definedName>
    <definedName name="UTYU" localSheetId="8">[14]!absc</definedName>
    <definedName name="UTYU" localSheetId="10">[14]!absc</definedName>
    <definedName name="UTYU" localSheetId="11">[14]!absc</definedName>
    <definedName name="UTYU" localSheetId="12">[14]!absc</definedName>
    <definedName name="UTYU" localSheetId="13">[14]!absc</definedName>
    <definedName name="UTYU" localSheetId="14">[14]!absc</definedName>
    <definedName name="UTYU" localSheetId="15">[14]!absc</definedName>
    <definedName name="UTYU" localSheetId="16">[14]!absc</definedName>
    <definedName name="UTYU" localSheetId="17">[14]!absc</definedName>
    <definedName name="UTYU" localSheetId="18">[14]!absc</definedName>
    <definedName name="UTYU" localSheetId="19">[14]!absc</definedName>
    <definedName name="UTYU" localSheetId="20">[14]!absc</definedName>
    <definedName name="UTYU" localSheetId="21">[14]!absc</definedName>
    <definedName name="UTYU" localSheetId="22">[14]!absc</definedName>
    <definedName name="UTYU" localSheetId="23">[14]!absc</definedName>
    <definedName name="UTYU" localSheetId="7">[14]!absc</definedName>
    <definedName name="UTYU" localSheetId="4">[14]!absc</definedName>
    <definedName name="UTYU" localSheetId="6">[14]!absc</definedName>
    <definedName name="UTYU">[14]!absc</definedName>
    <definedName name="utyy">[17]Validaciones!#REF!</definedName>
    <definedName name="uu" localSheetId="8">#REF!</definedName>
    <definedName name="uu" localSheetId="9">#REF!</definedName>
    <definedName name="uu" localSheetId="10">#REF!</definedName>
    <definedName name="uu" localSheetId="11">#REF!</definedName>
    <definedName name="uu" localSheetId="12">#REF!</definedName>
    <definedName name="uu" localSheetId="13">#REF!</definedName>
    <definedName name="uu" localSheetId="14">#REF!</definedName>
    <definedName name="uu" localSheetId="15">#REF!</definedName>
    <definedName name="uu" localSheetId="16">#REF!</definedName>
    <definedName name="uu" localSheetId="17">#REF!</definedName>
    <definedName name="uu" localSheetId="18">#REF!</definedName>
    <definedName name="uu" localSheetId="19">#REF!</definedName>
    <definedName name="uu" localSheetId="20">#REF!</definedName>
    <definedName name="uu" localSheetId="21">#REF!</definedName>
    <definedName name="uu" localSheetId="22">#REF!</definedName>
    <definedName name="uu" localSheetId="23">#REF!</definedName>
    <definedName name="uu">#REF!</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hidden="1">{"TAB1",#N/A,TRUE,"GENERAL";"TAB2",#N/A,TRUE,"GENERAL";"TAB3",#N/A,TRUE,"GENERAL";"TAB4",#N/A,TRUE,"GENERAL";"TAB5",#N/A,TRUE,"GENERAL"}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hidden="1">{"via1",#N/A,TRUE,"general";"via2",#N/A,TRUE,"general";"via3",#N/A,TRUE,"general"}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hidden="1">{"TAB1",#N/A,TRUE,"GENERAL";"TAB2",#N/A,TRUE,"GENERAL";"TAB3",#N/A,TRUE,"GENERAL";"TAB4",#N/A,TRUE,"GENERAL";"TAB5",#N/A,TRUE,"GENERAL"}</definedName>
    <definedName name="uxd" localSheetId="8">#REF!</definedName>
    <definedName name="uxd" localSheetId="9">#REF!</definedName>
    <definedName name="uxd" localSheetId="10">#REF!</definedName>
    <definedName name="uxd" localSheetId="11">#REF!</definedName>
    <definedName name="uxd" localSheetId="12">#REF!</definedName>
    <definedName name="uxd" localSheetId="13">#REF!</definedName>
    <definedName name="uxd" localSheetId="14">#REF!</definedName>
    <definedName name="uxd" localSheetId="15">#REF!</definedName>
    <definedName name="uxd" localSheetId="16">#REF!</definedName>
    <definedName name="uxd" localSheetId="17">#REF!</definedName>
    <definedName name="uxd" localSheetId="18">#REF!</definedName>
    <definedName name="uxd" localSheetId="19">#REF!</definedName>
    <definedName name="uxd" localSheetId="20">#REF!</definedName>
    <definedName name="uxd" localSheetId="21">#REF!</definedName>
    <definedName name="uxd" localSheetId="22">#REF!</definedName>
    <definedName name="uxd" localSheetId="23">#REF!</definedName>
    <definedName name="uxd">#REF!</definedName>
    <definedName name="uy" localSheetId="8">#REF!</definedName>
    <definedName name="uy" localSheetId="9">#REF!</definedName>
    <definedName name="uy" localSheetId="10">#REF!</definedName>
    <definedName name="uy" localSheetId="11">#REF!</definedName>
    <definedName name="uy" localSheetId="12">#REF!</definedName>
    <definedName name="uy" localSheetId="13">#REF!</definedName>
    <definedName name="uy" localSheetId="14">#REF!</definedName>
    <definedName name="uy" localSheetId="15">#REF!</definedName>
    <definedName name="uy" localSheetId="16">#REF!</definedName>
    <definedName name="uy" localSheetId="17">#REF!</definedName>
    <definedName name="uy" localSheetId="18">#REF!</definedName>
    <definedName name="uy" localSheetId="19">#REF!</definedName>
    <definedName name="uy" localSheetId="20">#REF!</definedName>
    <definedName name="uy" localSheetId="21">#REF!</definedName>
    <definedName name="uy" localSheetId="22">#REF!</definedName>
    <definedName name="uy" localSheetId="23">#REF!</definedName>
    <definedName name="uy">#REF!</definedName>
    <definedName name="uyft">[17]Validaciones!#REF!</definedName>
    <definedName name="uyiky">[17]Validaciones!#REF!</definedName>
    <definedName name="uyioti">[17]Validaciones!#REF!</definedName>
    <definedName name="uyiudrt">[17]Validaciones!#REF!</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hidden="1">{"TAB1",#N/A,TRUE,"GENERAL";"TAB2",#N/A,TRUE,"GENERAL";"TAB3",#N/A,TRUE,"GENERAL";"TAB4",#N/A,TRUE,"GENERAL";"TAB5",#N/A,TRUE,"GENERAL"}</definedName>
    <definedName name="uyjfdh">[17]Validaciones!#REF!</definedName>
    <definedName name="uyk">[17]Validaciones!#REF!</definedName>
    <definedName name="UYT6TG5" localSheetId="8">[14]!absc</definedName>
    <definedName name="UYT6TG5" localSheetId="10">[14]!absc</definedName>
    <definedName name="UYT6TG5" localSheetId="11">[14]!absc</definedName>
    <definedName name="UYT6TG5" localSheetId="12">[14]!absc</definedName>
    <definedName name="UYT6TG5" localSheetId="13">[14]!absc</definedName>
    <definedName name="UYT6TG5" localSheetId="14">[14]!absc</definedName>
    <definedName name="UYT6TG5" localSheetId="15">[14]!absc</definedName>
    <definedName name="UYT6TG5" localSheetId="16">[14]!absc</definedName>
    <definedName name="UYT6TG5" localSheetId="17">[14]!absc</definedName>
    <definedName name="UYT6TG5" localSheetId="18">[14]!absc</definedName>
    <definedName name="UYT6TG5" localSheetId="19">[14]!absc</definedName>
    <definedName name="UYT6TG5" localSheetId="20">[14]!absc</definedName>
    <definedName name="UYT6TG5" localSheetId="21">[14]!absc</definedName>
    <definedName name="UYT6TG5" localSheetId="22">[14]!absc</definedName>
    <definedName name="UYT6TG5" localSheetId="23">[14]!absc</definedName>
    <definedName name="UYT6TG5" localSheetId="7">[14]!absc</definedName>
    <definedName name="UYT6TG5" localSheetId="4">[14]!absc</definedName>
    <definedName name="UYT6TG5" localSheetId="6">[14]!absc</definedName>
    <definedName name="UYT6TG5">[14]!absc</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hidden="1">{"TAB1",#N/A,TRUE,"GENERAL";"TAB2",#N/A,TRUE,"GENERAL";"TAB3",#N/A,TRUE,"GENERAL";"TAB4",#N/A,TRUE,"GENERAL";"TAB5",#N/A,TRUE,"GENERAL"}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hidden="1">{"via1",#N/A,TRUE,"general";"via2",#N/A,TRUE,"general";"via3",#N/A,TRUE,"general"}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hidden="1">{"TAB1",#N/A,TRUE,"GENERAL";"TAB2",#N/A,TRUE,"GENERAL";"TAB3",#N/A,TRUE,"GENERAL";"TAB4",#N/A,TRUE,"GENERAL";"TAB5",#N/A,TRUE,"GENERAL"}</definedName>
    <definedName name="vacio">[17]Validaciones!#REF!</definedName>
    <definedName name="VACIOS">[17]Validaciones!#REF!</definedName>
    <definedName name="vallas" localSheetId="8">#REF!</definedName>
    <definedName name="vallas" localSheetId="9">#REF!</definedName>
    <definedName name="vallas" localSheetId="10">#REF!</definedName>
    <definedName name="vallas" localSheetId="11">#REF!</definedName>
    <definedName name="vallas" localSheetId="12">#REF!</definedName>
    <definedName name="vallas" localSheetId="13">#REF!</definedName>
    <definedName name="vallas" localSheetId="14">#REF!</definedName>
    <definedName name="vallas" localSheetId="15">#REF!</definedName>
    <definedName name="vallas" localSheetId="16">#REF!</definedName>
    <definedName name="vallas" localSheetId="17">#REF!</definedName>
    <definedName name="vallas" localSheetId="18">#REF!</definedName>
    <definedName name="vallas" localSheetId="19">#REF!</definedName>
    <definedName name="vallas" localSheetId="20">#REF!</definedName>
    <definedName name="vallas" localSheetId="21">#REF!</definedName>
    <definedName name="vallas" localSheetId="22">#REF!</definedName>
    <definedName name="vallas" localSheetId="23">#REF!</definedName>
    <definedName name="vallas">#REF!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#REF!</definedName>
    <definedName name="Valoracion">#REF!</definedName>
    <definedName name="VALORACIÓN">#REF!</definedName>
    <definedName name="ValorTotConsultoria">#REF!</definedName>
    <definedName name="Values_Entered" localSheetId="8">IF('APU 001'!Loan_Amount*'APU 001'!Interest_Rate*'APU 001'!Loan_Years*'APU 001'!Loan_Start&gt;0,1,0)</definedName>
    <definedName name="Values_Entered" localSheetId="9">IF('APU 002'!Loan_Amount*'APU 002'!Interest_Rate*'APU 002'!Loan_Years*'APU 002'!Loan_Start&gt;0,1,0)</definedName>
    <definedName name="Values_Entered" localSheetId="10">IF('APU 003'!Loan_Amount*'APU 003'!Interest_Rate*'APU 003'!Loan_Years*'APU 003'!Loan_Start&gt;0,1,0)</definedName>
    <definedName name="Values_Entered" localSheetId="11">IF('APU 004'!Loan_Amount*'APU 004'!Interest_Rate*'APU 004'!Loan_Years*'APU 004'!Loan_Start&gt;0,1,0)</definedName>
    <definedName name="Values_Entered" localSheetId="12">IF('APU 005'!Loan_Amount*'APU 005'!Interest_Rate*'APU 005'!Loan_Years*'APU 005'!Loan_Start&gt;0,1,0)</definedName>
    <definedName name="Values_Entered" localSheetId="13">IF('APU 006'!Loan_Amount*'APU 006'!Interest_Rate*'APU 006'!Loan_Years*'APU 006'!Loan_Start&gt;0,1,0)</definedName>
    <definedName name="Values_Entered" localSheetId="14">IF('APU 007'!Loan_Amount*'APU 007'!Interest_Rate*'APU 007'!Loan_Years*'APU 007'!Loan_Start&gt;0,1,0)</definedName>
    <definedName name="Values_Entered" localSheetId="15">IF('APU 008'!Loan_Amount*'APU 008'!Interest_Rate*'APU 008'!Loan_Years*'APU 008'!Loan_Start&gt;0,1,0)</definedName>
    <definedName name="Values_Entered" localSheetId="16">IF('APU 009'!Loan_Amount*'APU 009'!Interest_Rate*'APU 009'!Loan_Years*'APU 009'!Loan_Start&gt;0,1,0)</definedName>
    <definedName name="Values_Entered" localSheetId="17">IF('APU 010'!Loan_Amount*'APU 010'!Interest_Rate*'APU 010'!Loan_Years*'APU 010'!Loan_Start&gt;0,1,0)</definedName>
    <definedName name="Values_Entered" localSheetId="18">IF('APU 011'!Loan_Amount*'APU 011'!Interest_Rate*'APU 011'!Loan_Years*'APU 011'!Loan_Start&gt;0,1,0)</definedName>
    <definedName name="Values_Entered" localSheetId="19">IF('APU 012'!Loan_Amount*'APU 012'!Interest_Rate*'APU 012'!Loan_Years*'APU 012'!Loan_Start&gt;0,1,0)</definedName>
    <definedName name="Values_Entered" localSheetId="20">IF('APU 014'!Loan_Amount*'APU 014'!Interest_Rate*'APU 014'!Loan_Years*'APU 014'!Loan_Start&gt;0,1,0)</definedName>
    <definedName name="Values_Entered" localSheetId="21">IF('APU 015'!Loan_Amount*'APU 015'!Interest_Rate*'APU 015'!Loan_Years*'APU 015'!Loan_Start&gt;0,1,0)</definedName>
    <definedName name="Values_Entered" localSheetId="22">IF('APU 016'!Loan_Amount*'APU 016'!Interest_Rate*'APU 016'!Loan_Years*'APU 016'!Loan_Start&gt;0,1,0)</definedName>
    <definedName name="Values_Entered" localSheetId="23">IF('APU 017'!Loan_Amount*'APU 017'!Interest_Rate*'APU 017'!Loan_Years*'APU 017'!Loan_Start&gt;0,1,0)</definedName>
    <definedName name="Values_Entered">IF(Loan_Amount*Interest_Rate*Loan_Years*Loan_Start&gt;0,1,0)</definedName>
    <definedName name="VALVULAS">#REF!</definedName>
    <definedName name="variacion">[25]Datos!$B$8</definedName>
    <definedName name="varsdf">[17]Validaciones!#REF!</definedName>
    <definedName name="vb" localSheetId="8">#REF!</definedName>
    <definedName name="vb" localSheetId="9">#REF!</definedName>
    <definedName name="vb" localSheetId="10">#REF!</definedName>
    <definedName name="vb" localSheetId="11">#REF!</definedName>
    <definedName name="vb" localSheetId="12">#REF!</definedName>
    <definedName name="vb" localSheetId="13">#REF!</definedName>
    <definedName name="vb" localSheetId="14">#REF!</definedName>
    <definedName name="vb" localSheetId="15">#REF!</definedName>
    <definedName name="vb" localSheetId="16">#REF!</definedName>
    <definedName name="vb" localSheetId="17">#REF!</definedName>
    <definedName name="vb" localSheetId="18">#REF!</definedName>
    <definedName name="vb" localSheetId="19">#REF!</definedName>
    <definedName name="vb" localSheetId="20">#REF!</definedName>
    <definedName name="vb" localSheetId="21">#REF!</definedName>
    <definedName name="vb" localSheetId="22">#REF!</definedName>
    <definedName name="vb" localSheetId="23">#REF!</definedName>
    <definedName name="vb">#REF!</definedName>
    <definedName name="vbdfsv">[17]Validaciones!#REF!</definedName>
    <definedName name="VBTR" localSheetId="8">[23]!absc</definedName>
    <definedName name="VBTR" localSheetId="10">[23]!absc</definedName>
    <definedName name="VBTR" localSheetId="11">[23]!absc</definedName>
    <definedName name="VBTR" localSheetId="12">[23]!absc</definedName>
    <definedName name="VBTR" localSheetId="13">[23]!absc</definedName>
    <definedName name="VBTR" localSheetId="14">[23]!absc</definedName>
    <definedName name="VBTR" localSheetId="15">[23]!absc</definedName>
    <definedName name="VBTR" localSheetId="16">[23]!absc</definedName>
    <definedName name="VBTR" localSheetId="17">[23]!absc</definedName>
    <definedName name="VBTR" localSheetId="18">[23]!absc</definedName>
    <definedName name="VBTR" localSheetId="19">[23]!absc</definedName>
    <definedName name="VBTR" localSheetId="20">[23]!absc</definedName>
    <definedName name="VBTR" localSheetId="21">[23]!absc</definedName>
    <definedName name="VBTR" localSheetId="22">[23]!absc</definedName>
    <definedName name="VBTR" localSheetId="23">[23]!absc</definedName>
    <definedName name="VBTR" localSheetId="7">[23]!absc</definedName>
    <definedName name="VBTR" localSheetId="4">[23]!absc</definedName>
    <definedName name="VBTR" localSheetId="6">[23]!absc</definedName>
    <definedName name="VBTR">[23]!absc</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hidden="1">{"TAB1",#N/A,TRUE,"GENERAL";"TAB2",#N/A,TRUE,"GENERAL";"TAB3",#N/A,TRUE,"GENERAL";"TAB4",#N/A,TRUE,"GENERAL";"TAB5",#N/A,TRUE,"GENERAL"}</definedName>
    <definedName name="vc" localSheetId="8">#REF!</definedName>
    <definedName name="vc" localSheetId="9">#REF!</definedName>
    <definedName name="vc" localSheetId="10">#REF!</definedName>
    <definedName name="vc" localSheetId="11">#REF!</definedName>
    <definedName name="vc" localSheetId="12">#REF!</definedName>
    <definedName name="vc" localSheetId="13">#REF!</definedName>
    <definedName name="vc" localSheetId="14">#REF!</definedName>
    <definedName name="vc" localSheetId="15">#REF!</definedName>
    <definedName name="vc" localSheetId="16">#REF!</definedName>
    <definedName name="vc" localSheetId="17">#REF!</definedName>
    <definedName name="vc" localSheetId="18">#REF!</definedName>
    <definedName name="vc" localSheetId="19">#REF!</definedName>
    <definedName name="vc" localSheetId="20">#REF!</definedName>
    <definedName name="vc" localSheetId="21">#REF!</definedName>
    <definedName name="vc" localSheetId="22">#REF!</definedName>
    <definedName name="vc" localSheetId="23">#REF!</definedName>
    <definedName name="vc">#REF!</definedName>
    <definedName name="vck" localSheetId="8">#REF!</definedName>
    <definedName name="vck" localSheetId="9">#REF!</definedName>
    <definedName name="vck" localSheetId="10">#REF!</definedName>
    <definedName name="vck" localSheetId="11">#REF!</definedName>
    <definedName name="vck" localSheetId="12">#REF!</definedName>
    <definedName name="vck" localSheetId="13">#REF!</definedName>
    <definedName name="vck" localSheetId="14">#REF!</definedName>
    <definedName name="vck" localSheetId="15">#REF!</definedName>
    <definedName name="vck" localSheetId="16">#REF!</definedName>
    <definedName name="vck" localSheetId="17">#REF!</definedName>
    <definedName name="vck" localSheetId="18">#REF!</definedName>
    <definedName name="vck" localSheetId="19">#REF!</definedName>
    <definedName name="vck" localSheetId="20">#REF!</definedName>
    <definedName name="vck" localSheetId="21">#REF!</definedName>
    <definedName name="vck" localSheetId="22">#REF!</definedName>
    <definedName name="vck" localSheetId="23">#REF!</definedName>
    <definedName name="vck">#REF!</definedName>
    <definedName name="vd" localSheetId="8">#REF!</definedName>
    <definedName name="vd" localSheetId="9">#REF!</definedName>
    <definedName name="vd" localSheetId="10">#REF!</definedName>
    <definedName name="vd" localSheetId="11">#REF!</definedName>
    <definedName name="vd" localSheetId="12">#REF!</definedName>
    <definedName name="vd" localSheetId="13">#REF!</definedName>
    <definedName name="vd" localSheetId="14">#REF!</definedName>
    <definedName name="vd" localSheetId="15">#REF!</definedName>
    <definedName name="vd" localSheetId="16">#REF!</definedName>
    <definedName name="vd" localSheetId="17">#REF!</definedName>
    <definedName name="vd" localSheetId="18">#REF!</definedName>
    <definedName name="vd" localSheetId="19">#REF!</definedName>
    <definedName name="vd" localSheetId="20">#REF!</definedName>
    <definedName name="vd" localSheetId="21">#REF!</definedName>
    <definedName name="vd" localSheetId="22">#REF!</definedName>
    <definedName name="vd" localSheetId="23">#REF!</definedName>
    <definedName name="vd">#REF!</definedName>
    <definedName name="VDFFFFD">#REF!</definedName>
    <definedName name="vdfgd">[17]Validaciones!#REF!</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hidden="1">{"via1",#N/A,TRUE,"general";"via2",#N/A,TRUE,"general";"via3",#N/A,TRUE,"general"}</definedName>
    <definedName name="vdsdf">[17]Validaciones!#REF!</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hidden="1">{"via1",#N/A,TRUE,"general";"via2",#N/A,TRUE,"general";"via3",#N/A,TRUE,"general"}</definedName>
    <definedName name="VE">'[30]CIRCUITOS CODENSA'!#REF!</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hidden="1">{"via1",#N/A,TRUE,"general";"via2",#N/A,TRUE,"general";"via3",#N/A,TRUE,"general"}</definedName>
    <definedName name="vfn" localSheetId="8">#REF!</definedName>
    <definedName name="vfn" localSheetId="9">#REF!</definedName>
    <definedName name="vfn" localSheetId="10">#REF!</definedName>
    <definedName name="vfn" localSheetId="11">#REF!</definedName>
    <definedName name="vfn" localSheetId="12">#REF!</definedName>
    <definedName name="vfn" localSheetId="13">#REF!</definedName>
    <definedName name="vfn" localSheetId="14">#REF!</definedName>
    <definedName name="vfn" localSheetId="15">#REF!</definedName>
    <definedName name="vfn" localSheetId="16">#REF!</definedName>
    <definedName name="vfn" localSheetId="17">#REF!</definedName>
    <definedName name="vfn" localSheetId="18">#REF!</definedName>
    <definedName name="vfn" localSheetId="19">#REF!</definedName>
    <definedName name="vfn" localSheetId="20">#REF!</definedName>
    <definedName name="vfn" localSheetId="21">#REF!</definedName>
    <definedName name="vfn" localSheetId="22">#REF!</definedName>
    <definedName name="vfn" localSheetId="23">#REF!</definedName>
    <definedName name="vfn">#REF!</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hidden="1">{"TAB1",#N/A,TRUE,"GENERAL";"TAB2",#N/A,TRUE,"GENERAL";"TAB3",#N/A,TRUE,"GENERAL";"TAB4",#N/A,TRUE,"GENERAL";"TAB5",#N/A,TRUE,"GENERAL"}</definedName>
    <definedName name="VFVH" localSheetId="8">[26]!absc</definedName>
    <definedName name="VFVH" localSheetId="10">[26]!absc</definedName>
    <definedName name="VFVH" localSheetId="11">[26]!absc</definedName>
    <definedName name="VFVH" localSheetId="12">[26]!absc</definedName>
    <definedName name="VFVH" localSheetId="13">[26]!absc</definedName>
    <definedName name="VFVH" localSheetId="14">[26]!absc</definedName>
    <definedName name="VFVH" localSheetId="15">[26]!absc</definedName>
    <definedName name="VFVH" localSheetId="16">[26]!absc</definedName>
    <definedName name="VFVH" localSheetId="17">[26]!absc</definedName>
    <definedName name="VFVH" localSheetId="18">[26]!absc</definedName>
    <definedName name="VFVH" localSheetId="19">[26]!absc</definedName>
    <definedName name="VFVH" localSheetId="20">[26]!absc</definedName>
    <definedName name="VFVH" localSheetId="21">[26]!absc</definedName>
    <definedName name="VFVH" localSheetId="22">[26]!absc</definedName>
    <definedName name="VFVH" localSheetId="23">[26]!absc</definedName>
    <definedName name="VFVH" localSheetId="7">[26]!absc</definedName>
    <definedName name="VFVH" localSheetId="4">[26]!absc</definedName>
    <definedName name="VFVH" localSheetId="6">[26]!absc</definedName>
    <definedName name="VFVH">[26]!absc</definedName>
    <definedName name="VFXCV" localSheetId="8">[12]!absc</definedName>
    <definedName name="VFXCV" localSheetId="10">[12]!absc</definedName>
    <definedName name="VFXCV" localSheetId="11">[12]!absc</definedName>
    <definedName name="VFXCV" localSheetId="12">[12]!absc</definedName>
    <definedName name="VFXCV" localSheetId="13">[12]!absc</definedName>
    <definedName name="VFXCV" localSheetId="14">[12]!absc</definedName>
    <definedName name="VFXCV" localSheetId="15">[12]!absc</definedName>
    <definedName name="VFXCV" localSheetId="16">[12]!absc</definedName>
    <definedName name="VFXCV" localSheetId="17">[12]!absc</definedName>
    <definedName name="VFXCV" localSheetId="18">[12]!absc</definedName>
    <definedName name="VFXCV" localSheetId="19">[12]!absc</definedName>
    <definedName name="VFXCV" localSheetId="20">[12]!absc</definedName>
    <definedName name="VFXCV" localSheetId="21">[12]!absc</definedName>
    <definedName name="VFXCV" localSheetId="22">[12]!absc</definedName>
    <definedName name="VFXCV" localSheetId="23">[12]!absc</definedName>
    <definedName name="VFXCV" localSheetId="7">[12]!absc</definedName>
    <definedName name="VFXCV" localSheetId="4">[12]!absc</definedName>
    <definedName name="VFXCV" localSheetId="6">[12]!absc</definedName>
    <definedName name="VFXCV">[12]!absc</definedName>
    <definedName name="vg" localSheetId="8">#REF!</definedName>
    <definedName name="vg" localSheetId="9">#REF!</definedName>
    <definedName name="vg" localSheetId="10">#REF!</definedName>
    <definedName name="vg" localSheetId="11">#REF!</definedName>
    <definedName name="vg" localSheetId="12">#REF!</definedName>
    <definedName name="vg" localSheetId="13">#REF!</definedName>
    <definedName name="vg" localSheetId="14">#REF!</definedName>
    <definedName name="vg" localSheetId="15">#REF!</definedName>
    <definedName name="vg" localSheetId="16">#REF!</definedName>
    <definedName name="vg" localSheetId="17">#REF!</definedName>
    <definedName name="vg" localSheetId="18">#REF!</definedName>
    <definedName name="vg" localSheetId="19">#REF!</definedName>
    <definedName name="vg" localSheetId="20">#REF!</definedName>
    <definedName name="vg" localSheetId="21">#REF!</definedName>
    <definedName name="vg" localSheetId="22">#REF!</definedName>
    <definedName name="vg" localSheetId="23">#REF!</definedName>
    <definedName name="vg">#REF!</definedName>
    <definedName name="VI">'[30]CIRCUITOS CODENSA'!#REF!</definedName>
    <definedName name="Viajes">#REF!</definedName>
    <definedName name="vias">[82]Datos!$H$2:$H$6</definedName>
    <definedName name="VJ" localSheetId="8">[27]!absc</definedName>
    <definedName name="VJ" localSheetId="10">[27]!absc</definedName>
    <definedName name="VJ" localSheetId="11">[27]!absc</definedName>
    <definedName name="VJ" localSheetId="12">[27]!absc</definedName>
    <definedName name="VJ" localSheetId="13">[27]!absc</definedName>
    <definedName name="VJ" localSheetId="14">[27]!absc</definedName>
    <definedName name="VJ" localSheetId="15">[27]!absc</definedName>
    <definedName name="VJ" localSheetId="16">[27]!absc</definedName>
    <definedName name="VJ" localSheetId="17">[27]!absc</definedName>
    <definedName name="VJ" localSheetId="18">[27]!absc</definedName>
    <definedName name="VJ" localSheetId="19">[27]!absc</definedName>
    <definedName name="VJ" localSheetId="20">[27]!absc</definedName>
    <definedName name="VJ" localSheetId="21">[27]!absc</definedName>
    <definedName name="VJ" localSheetId="22">[27]!absc</definedName>
    <definedName name="VJ" localSheetId="23">[27]!absc</definedName>
    <definedName name="VJ" localSheetId="7">[27]!absc</definedName>
    <definedName name="VJ" localSheetId="4">[27]!absc</definedName>
    <definedName name="VJ" localSheetId="6">[27]!absc</definedName>
    <definedName name="VJ">[27]!absc</definedName>
    <definedName name="VJEIEC" hidden="1">#REF!</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hidden="1">{"via1",#N/A,TRUE,"general";"via2",#N/A,TRUE,"general";"via3",#N/A,TRUE,"general"}</definedName>
    <definedName name="vkhukvfg">[17]Validaciones!#REF!</definedName>
    <definedName name="vm" localSheetId="8">#REF!</definedName>
    <definedName name="vm" localSheetId="9">#REF!</definedName>
    <definedName name="vm" localSheetId="10">#REF!</definedName>
    <definedName name="vm" localSheetId="11">#REF!</definedName>
    <definedName name="vm" localSheetId="12">#REF!</definedName>
    <definedName name="vm" localSheetId="13">#REF!</definedName>
    <definedName name="vm" localSheetId="14">#REF!</definedName>
    <definedName name="vm" localSheetId="15">#REF!</definedName>
    <definedName name="vm" localSheetId="16">#REF!</definedName>
    <definedName name="vm" localSheetId="17">#REF!</definedName>
    <definedName name="vm" localSheetId="18">#REF!</definedName>
    <definedName name="vm" localSheetId="19">#REF!</definedName>
    <definedName name="vm" localSheetId="20">#REF!</definedName>
    <definedName name="vm" localSheetId="21">#REF!</definedName>
    <definedName name="vm" localSheetId="22">#REF!</definedName>
    <definedName name="vm" localSheetId="23">#REF!</definedName>
    <definedName name="vm">#REF!</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hidden="1">{"via1",#N/A,TRUE,"general";"via2",#N/A,TRUE,"general";"via3",#N/A,TRUE,"general"}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hidden="1">{"TAB1",#N/A,TRUE,"GENERAL";"TAB2",#N/A,TRUE,"GENERAL";"TAB3",#N/A,TRUE,"GENERAL";"TAB4",#N/A,TRUE,"GENERAL";"TAB5",#N/A,TRUE,"GENERAL"}</definedName>
    <definedName name="VR_CON_IVA">[40]Insumos!$I1*(1+[40]Insumos!$H1)</definedName>
    <definedName name="VR_SIN_IVA">VLOOKUP([40]Insumos!$D1,[40]Auxiliares!$B:$G,6,FALSE)</definedName>
    <definedName name="VR_TOT" localSheetId="8">IF(LG=2,IF(SCQ=0,"",SCQ/2),"")</definedName>
    <definedName name="VR_TOT" localSheetId="10">IF(LG=2,IF(SCQ=0,"",SCQ/2),"")</definedName>
    <definedName name="VR_TOT" localSheetId="11">IF(LG=2,IF(SCQ=0,"",SCQ/2),"")</definedName>
    <definedName name="VR_TOT" localSheetId="12">IF(LG=2,IF(SCQ=0,"",SCQ/2),"")</definedName>
    <definedName name="VR_TOT" localSheetId="13">IF(LG=2,IF(SCQ=0,"",SCQ/2),"")</definedName>
    <definedName name="VR_TOT" localSheetId="14">IF(LG=2,IF(SCQ=0,"",SCQ/2),"")</definedName>
    <definedName name="VR_TOT" localSheetId="15">IF(LG=2,IF(SCQ=0,"",SCQ/2),"")</definedName>
    <definedName name="VR_TOT" localSheetId="16">IF(LG=2,IF(SCQ=0,"",SCQ/2),"")</definedName>
    <definedName name="VR_TOT" localSheetId="17">IF(LG=2,IF(SCQ=0,"",SCQ/2),"")</definedName>
    <definedName name="VR_TOT" localSheetId="18">IF(LG=2,IF(SCQ=0,"",SCQ/2),"")</definedName>
    <definedName name="VR_TOT" localSheetId="19">IF(LG=2,IF(SCQ=0,"",SCQ/2),"")</definedName>
    <definedName name="VR_TOT" localSheetId="20">IF(LG=2,IF(SCQ=0,"",SCQ/2),"")</definedName>
    <definedName name="VR_TOT" localSheetId="21">IF(LG=2,IF(SCQ=0,"",SCQ/2),"")</definedName>
    <definedName name="VR_TOT" localSheetId="22">IF(LG=2,IF(SCQ=0,"",SCQ/2),"")</definedName>
    <definedName name="VR_TOT" localSheetId="23">IF(LG=2,IF(SCQ=0,"",SCQ/2),"")</definedName>
    <definedName name="VR_TOT" localSheetId="7">IF(LG=2,IF(SCQ=0,"",SCQ/2),"")</definedName>
    <definedName name="VR_TOT" localSheetId="4">IF(LG=2,IF(SCQ=0,"",SCQ/2),"")</definedName>
    <definedName name="VR_TOT" localSheetId="6">IF(LG=2,IF(SCQ=0,"",SCQ/2),"")</definedName>
    <definedName name="VR_TOT">IF(LG=2,IF(SCQ=0,"",SCQ/2),"")</definedName>
    <definedName name="VR_TOT_APU">IF([40]apu!$E1="","",IF([40]apu!$B1=[40]apu!$A1,SUMIF([40]apu!XEY2:XEY10001,[40]apu!XEY1,[40]apu!A2:A10001),ROUNDUP([40]apu!$D1*[40]apu!$F1,0)))</definedName>
    <definedName name="VR_TOT_AUX">IF([40]Auxiliares!XFC1="","",IF([40]Auxiliares!$B1=[40]Auxiliares!$A1,SUMIF([40]Auxiliares!XEY2:XEY9997,[40]Auxiliares!XEY1,[40]Auxiliares!A2:A9997),ROUNDUP([40]Auxiliares!$D1*[40]Auxiliares!$F1,0)))</definedName>
    <definedName name="VR_UN" localSheetId="8">IF(ISERROR(V_U),"",V_U)</definedName>
    <definedName name="VR_UN" localSheetId="10">IF(ISERROR(V_U),"",V_U)</definedName>
    <definedName name="VR_UN" localSheetId="11">IF(ISERROR(V_U),"",V_U)</definedName>
    <definedName name="VR_UN" localSheetId="12">IF(ISERROR(V_U),"",V_U)</definedName>
    <definedName name="VR_UN" localSheetId="13">IF(ISERROR(V_U),"",V_U)</definedName>
    <definedName name="VR_UN" localSheetId="14">IF(ISERROR(V_U),"",V_U)</definedName>
    <definedName name="VR_UN" localSheetId="15">IF(ISERROR(V_U),"",V_U)</definedName>
    <definedName name="VR_UN" localSheetId="16">IF(ISERROR(V_U),"",V_U)</definedName>
    <definedName name="VR_UN" localSheetId="17">IF(ISERROR(V_U),"",V_U)</definedName>
    <definedName name="VR_UN" localSheetId="18">IF(ISERROR(V_U),"",V_U)</definedName>
    <definedName name="VR_UN" localSheetId="19">IF(ISERROR(V_U),"",V_U)</definedName>
    <definedName name="VR_UN" localSheetId="20">IF(ISERROR(V_U),"",V_U)</definedName>
    <definedName name="VR_UN" localSheetId="21">IF(ISERROR(V_U),"",V_U)</definedName>
    <definedName name="VR_UN" localSheetId="22">IF(ISERROR(V_U),"",V_U)</definedName>
    <definedName name="VR_UN" localSheetId="23">IF(ISERROR(V_U),"",V_U)</definedName>
    <definedName name="VR_UN" localSheetId="7">IF(ISERROR(V_U),"",V_U)</definedName>
    <definedName name="VR_UN" localSheetId="4">IF(ISERROR(V_U),"",V_U)</definedName>
    <definedName name="VR_UN" localSheetId="6">IF(ISERROR(V_U),"",V_U)</definedName>
    <definedName name="VR_UN">IF(ISERROR(V_U),"",V_U)</definedName>
    <definedName name="VR_UN_APU">IF(LEN([40]apu!$B1)=2,"",IF([40]apu!$B1="","",IF(ISERROR(SEARCH("-",[40]apu!$B1,3)),VLOOKUP([40]apu!$B1,[40]Insumos!$D:$I,4,FALSE),"")))</definedName>
    <definedName name="VR_UN_AUX">IF([40]Auxiliares!$D1="","",VLOOKUP([40]Auxiliares!$B1,[40]Insumos!$D:$J,4,0))</definedName>
    <definedName name="VR_UN_PPTO">IF(LEN('[40]Ppto completo'!$D1)=9,VLOOKUP('[40]Ppto completo'!$D1,[40]apu!$B:$G,6,FALSE),"")</definedName>
    <definedName name="vrhiasc" localSheetId="8">[26]!absc</definedName>
    <definedName name="vrhiasc" localSheetId="10">[26]!absc</definedName>
    <definedName name="vrhiasc" localSheetId="11">[26]!absc</definedName>
    <definedName name="vrhiasc" localSheetId="12">[26]!absc</definedName>
    <definedName name="vrhiasc" localSheetId="13">[26]!absc</definedName>
    <definedName name="vrhiasc" localSheetId="14">[26]!absc</definedName>
    <definedName name="vrhiasc" localSheetId="15">[26]!absc</definedName>
    <definedName name="vrhiasc" localSheetId="16">[26]!absc</definedName>
    <definedName name="vrhiasc" localSheetId="17">[26]!absc</definedName>
    <definedName name="vrhiasc" localSheetId="18">[26]!absc</definedName>
    <definedName name="vrhiasc" localSheetId="19">[26]!absc</definedName>
    <definedName name="vrhiasc" localSheetId="20">[26]!absc</definedName>
    <definedName name="vrhiasc" localSheetId="21">[26]!absc</definedName>
    <definedName name="vrhiasc" localSheetId="22">[26]!absc</definedName>
    <definedName name="vrhiasc" localSheetId="23">[26]!absc</definedName>
    <definedName name="vrhiasc" localSheetId="7">[26]!absc</definedName>
    <definedName name="vrhiasc" localSheetId="4">[26]!absc</definedName>
    <definedName name="vrhiasc" localSheetId="6">[26]!absc</definedName>
    <definedName name="vrhiasc">[26]!absc</definedName>
    <definedName name="vsdf">[17]Validaciones!#REF!</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hidden="1">{"via1",#N/A,TRUE,"general";"via2",#N/A,TRUE,"general";"via3",#N/A,TRUE,"general"}</definedName>
    <definedName name="vtvtv">[17]Validaciones!#REF!</definedName>
    <definedName name="vv" localSheetId="8">#REF!</definedName>
    <definedName name="vv" localSheetId="9">#REF!</definedName>
    <definedName name="vv" localSheetId="10">#REF!</definedName>
    <definedName name="vv" localSheetId="11">#REF!</definedName>
    <definedName name="vv" localSheetId="12">#REF!</definedName>
    <definedName name="vv" localSheetId="13">#REF!</definedName>
    <definedName name="vv" localSheetId="14">#REF!</definedName>
    <definedName name="vv" localSheetId="15">#REF!</definedName>
    <definedName name="vv" localSheetId="16">#REF!</definedName>
    <definedName name="vv" localSheetId="17">#REF!</definedName>
    <definedName name="vv" localSheetId="18">#REF!</definedName>
    <definedName name="vv" localSheetId="19">#REF!</definedName>
    <definedName name="vv" localSheetId="20">#REF!</definedName>
    <definedName name="vv" localSheetId="21">#REF!</definedName>
    <definedName name="vv" localSheetId="22">#REF!</definedName>
    <definedName name="vv" localSheetId="23">#REF!</definedName>
    <definedName name="vv">#REF!</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hidden="1">{"TAB1",#N/A,TRUE,"GENERAL";"TAB2",#N/A,TRUE,"GENERAL";"TAB3",#N/A,TRUE,"GENERAL";"TAB4",#N/A,TRUE,"GENERAL";"TAB5",#N/A,TRUE,"GENERAL"}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hidden="1">{"via1",#N/A,TRUE,"general";"via2",#N/A,TRUE,"general";"via3",#N/A,TRUE,"general"}</definedName>
    <definedName name="vxcvdrg">[17]Validaciones!#REF!</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hidden="1">{"TAB1",#N/A,TRUE,"GENERAL";"TAB2",#N/A,TRUE,"GENERAL";"TAB3",#N/A,TRUE,"GENERAL";"TAB4",#N/A,TRUE,"GENERAL";"TAB5",#N/A,TRUE,"GENERAL"}</definedName>
    <definedName name="w" localSheetId="8">Scheduled_Payment+Extra_Payment</definedName>
    <definedName name="w" localSheetId="9">Scheduled_Payment+Extra_Payment</definedName>
    <definedName name="w" localSheetId="10">Scheduled_Payment+Extra_Payment</definedName>
    <definedName name="w" localSheetId="11">Scheduled_Payment+Extra_Payment</definedName>
    <definedName name="w" localSheetId="12">Scheduled_Payment+Extra_Payment</definedName>
    <definedName name="w" localSheetId="13">Scheduled_Payment+Extra_Payment</definedName>
    <definedName name="w" localSheetId="14">Scheduled_Payment+Extra_Payment</definedName>
    <definedName name="w" localSheetId="15">Scheduled_Payment+Extra_Payment</definedName>
    <definedName name="w" localSheetId="16">Scheduled_Payment+Extra_Payment</definedName>
    <definedName name="w" localSheetId="17">Scheduled_Payment+Extra_Payment</definedName>
    <definedName name="w" localSheetId="18">Scheduled_Payment+Extra_Payment</definedName>
    <definedName name="w" localSheetId="19">Scheduled_Payment+Extra_Payment</definedName>
    <definedName name="w" localSheetId="20">Scheduled_Payment+Extra_Payment</definedName>
    <definedName name="w" localSheetId="21">Scheduled_Payment+Extra_Payment</definedName>
    <definedName name="w" localSheetId="22">Scheduled_Payment+Extra_Payment</definedName>
    <definedName name="w" localSheetId="23">Scheduled_Payment+Extra_Payment</definedName>
    <definedName name="w" localSheetId="7">Scheduled_Payment+Extra_Payment</definedName>
    <definedName name="w" localSheetId="4">Scheduled_Payment+Extra_Payment</definedName>
    <definedName name="w" localSheetId="6">Scheduled_Payment+Extra_Payment</definedName>
    <definedName name="w">Scheduled_Payment+Extra_Payment</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hidden="1">{"via1",#N/A,TRUE,"general";"via2",#N/A,TRUE,"general";"via3",#N/A,TRUE,"general"}</definedName>
    <definedName name="we" localSheetId="8">#REF!</definedName>
    <definedName name="we" localSheetId="9">#REF!</definedName>
    <definedName name="we" localSheetId="10">#REF!</definedName>
    <definedName name="we" localSheetId="11">#REF!</definedName>
    <definedName name="we" localSheetId="12">#REF!</definedName>
    <definedName name="we" localSheetId="13">#REF!</definedName>
    <definedName name="we" localSheetId="14">#REF!</definedName>
    <definedName name="we" localSheetId="15">#REF!</definedName>
    <definedName name="we" localSheetId="16">#REF!</definedName>
    <definedName name="we" localSheetId="17">#REF!</definedName>
    <definedName name="we" localSheetId="18">#REF!</definedName>
    <definedName name="we" localSheetId="19">#REF!</definedName>
    <definedName name="we" localSheetId="20">#REF!</definedName>
    <definedName name="we" localSheetId="21">#REF!</definedName>
    <definedName name="we" localSheetId="22">#REF!</definedName>
    <definedName name="we" localSheetId="23">#REF!</definedName>
    <definedName name="we">#REF!</definedName>
    <definedName name="WEQEQE" localSheetId="8">[13]!absc</definedName>
    <definedName name="WEQEQE" localSheetId="10">[13]!absc</definedName>
    <definedName name="WEQEQE" localSheetId="11">[13]!absc</definedName>
    <definedName name="WEQEQE" localSheetId="12">[13]!absc</definedName>
    <definedName name="WEQEQE" localSheetId="13">[13]!absc</definedName>
    <definedName name="WEQEQE" localSheetId="14">[13]!absc</definedName>
    <definedName name="WEQEQE" localSheetId="15">[13]!absc</definedName>
    <definedName name="WEQEQE" localSheetId="16">[13]!absc</definedName>
    <definedName name="WEQEQE" localSheetId="17">[13]!absc</definedName>
    <definedName name="WEQEQE" localSheetId="18">[13]!absc</definedName>
    <definedName name="WEQEQE" localSheetId="19">[13]!absc</definedName>
    <definedName name="WEQEQE" localSheetId="20">[13]!absc</definedName>
    <definedName name="WEQEQE" localSheetId="21">[13]!absc</definedName>
    <definedName name="WEQEQE" localSheetId="22">[13]!absc</definedName>
    <definedName name="WEQEQE" localSheetId="23">[13]!absc</definedName>
    <definedName name="WEQEQE" localSheetId="7">[13]!absc</definedName>
    <definedName name="WEQEQE" localSheetId="4">[13]!absc</definedName>
    <definedName name="WEQEQE" localSheetId="6">[13]!absc</definedName>
    <definedName name="WEQEQE">[13]!absc</definedName>
    <definedName name="wer">[17]Validaciones!#REF!</definedName>
    <definedName name="werdf">[17]Validaciones!#REF!</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hidden="1">{"TAB1",#N/A,TRUE,"GENERAL";"TAB2",#N/A,TRUE,"GENERAL";"TAB3",#N/A,TRUE,"GENERAL";"TAB4",#N/A,TRUE,"GENERAL";"TAB5",#N/A,TRUE,"GENERAL"}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hidden="1">{"via1",#N/A,TRUE,"general";"via2",#N/A,TRUE,"general";"via3",#N/A,TRUE,"general"}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hidden="1">{"TAB1",#N/A,TRUE,"GENERAL";"TAB2",#N/A,TRUE,"GENERAL";"TAB3",#N/A,TRUE,"GENERAL";"TAB4",#N/A,TRUE,"GENERAL";"TAB5",#N/A,TRUE,"GENERAL"}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hidden="1">{"via1",#N/A,TRUE,"general";"via2",#N/A,TRUE,"general";"via3",#N/A,TRUE,"general"}</definedName>
    <definedName name="wersdf">[17]Validaciones!#REF!</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hidden="1">{"via1",#N/A,TRUE,"general";"via2",#N/A,TRUE,"general";"via3",#N/A,TRUE,"general"}</definedName>
    <definedName name="wert">[17]Validaciones!#REF!</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hidden="1">{"via1",#N/A,TRUE,"general";"via2",#N/A,TRUE,"general";"via3",#N/A,TRUE,"general"}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hidden="1">{"TAB1",#N/A,TRUE,"GENERAL";"TAB2",#N/A,TRUE,"GENERAL";"TAB3",#N/A,TRUE,"GENERAL";"TAB4",#N/A,TRUE,"GENERAL";"TAB5",#N/A,TRUE,"GENERAL"}</definedName>
    <definedName name="wet">[17]Validaciones!#REF!</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hidden="1">{"via1",#N/A,TRUE,"general";"via2",#N/A,TRUE,"general";"via3",#N/A,TRUE,"general"}</definedName>
    <definedName name="WEWREW" localSheetId="8">[7]!absc</definedName>
    <definedName name="WEWREW" localSheetId="10">[7]!absc</definedName>
    <definedName name="WEWREW" localSheetId="11">[7]!absc</definedName>
    <definedName name="WEWREW" localSheetId="12">[7]!absc</definedName>
    <definedName name="WEWREW" localSheetId="13">[7]!absc</definedName>
    <definedName name="WEWREW" localSheetId="14">[7]!absc</definedName>
    <definedName name="WEWREW" localSheetId="15">[7]!absc</definedName>
    <definedName name="WEWREW" localSheetId="16">[7]!absc</definedName>
    <definedName name="WEWREW" localSheetId="17">[7]!absc</definedName>
    <definedName name="WEWREW" localSheetId="18">[7]!absc</definedName>
    <definedName name="WEWREW" localSheetId="19">[7]!absc</definedName>
    <definedName name="WEWREW" localSheetId="20">[7]!absc</definedName>
    <definedName name="WEWREW" localSheetId="21">[7]!absc</definedName>
    <definedName name="WEWREW" localSheetId="22">[7]!absc</definedName>
    <definedName name="WEWREW" localSheetId="23">[7]!absc</definedName>
    <definedName name="WEWREW" localSheetId="7">[7]!absc</definedName>
    <definedName name="WEWREW" localSheetId="4">[7]!absc</definedName>
    <definedName name="WEWREW" localSheetId="6">[7]!absc</definedName>
    <definedName name="WEWREW">[7]!absc</definedName>
    <definedName name="WEWRW" localSheetId="8">[27]!absc</definedName>
    <definedName name="WEWRW" localSheetId="10">[27]!absc</definedName>
    <definedName name="WEWRW" localSheetId="11">[27]!absc</definedName>
    <definedName name="WEWRW" localSheetId="12">[27]!absc</definedName>
    <definedName name="WEWRW" localSheetId="13">[27]!absc</definedName>
    <definedName name="WEWRW" localSheetId="14">[27]!absc</definedName>
    <definedName name="WEWRW" localSheetId="15">[27]!absc</definedName>
    <definedName name="WEWRW" localSheetId="16">[27]!absc</definedName>
    <definedName name="WEWRW" localSheetId="17">[27]!absc</definedName>
    <definedName name="WEWRW" localSheetId="18">[27]!absc</definedName>
    <definedName name="WEWRW" localSheetId="19">[27]!absc</definedName>
    <definedName name="WEWRW" localSheetId="20">[27]!absc</definedName>
    <definedName name="WEWRW" localSheetId="21">[27]!absc</definedName>
    <definedName name="WEWRW" localSheetId="22">[27]!absc</definedName>
    <definedName name="WEWRW" localSheetId="23">[27]!absc</definedName>
    <definedName name="WEWRW" localSheetId="7">[27]!absc</definedName>
    <definedName name="WEWRW" localSheetId="4">[27]!absc</definedName>
    <definedName name="WEWRW" localSheetId="6">[27]!absc</definedName>
    <definedName name="WEWRW">[27]!absc</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hidden="1">{"via1",#N/A,TRUE,"general";"via2",#N/A,TRUE,"general";"via3",#N/A,TRUE,"general"}</definedName>
    <definedName name="wj" localSheetId="8">#REF!</definedName>
    <definedName name="wj" localSheetId="9">#REF!</definedName>
    <definedName name="wj" localSheetId="10">#REF!</definedName>
    <definedName name="wj" localSheetId="11">#REF!</definedName>
    <definedName name="wj" localSheetId="12">#REF!</definedName>
    <definedName name="wj" localSheetId="13">#REF!</definedName>
    <definedName name="wj" localSheetId="14">#REF!</definedName>
    <definedName name="wj" localSheetId="15">#REF!</definedName>
    <definedName name="wj" localSheetId="16">#REF!</definedName>
    <definedName name="wj" localSheetId="17">#REF!</definedName>
    <definedName name="wj" localSheetId="18">#REF!</definedName>
    <definedName name="wj" localSheetId="19">#REF!</definedName>
    <definedName name="wj" localSheetId="20">#REF!</definedName>
    <definedName name="wj" localSheetId="21">#REF!</definedName>
    <definedName name="wj" localSheetId="22">#REF!</definedName>
    <definedName name="wj" localSheetId="23">#REF!</definedName>
    <definedName name="wj">#REF!</definedName>
    <definedName name="wl" localSheetId="8">#REF!</definedName>
    <definedName name="wl" localSheetId="9">#REF!</definedName>
    <definedName name="wl" localSheetId="10">#REF!</definedName>
    <definedName name="wl" localSheetId="11">#REF!</definedName>
    <definedName name="wl" localSheetId="12">#REF!</definedName>
    <definedName name="wl" localSheetId="13">#REF!</definedName>
    <definedName name="wl" localSheetId="14">#REF!</definedName>
    <definedName name="wl" localSheetId="15">#REF!</definedName>
    <definedName name="wl" localSheetId="16">#REF!</definedName>
    <definedName name="wl" localSheetId="17">#REF!</definedName>
    <definedName name="wl" localSheetId="18">#REF!</definedName>
    <definedName name="wl" localSheetId="19">#REF!</definedName>
    <definedName name="wl" localSheetId="20">#REF!</definedName>
    <definedName name="wl" localSheetId="21">#REF!</definedName>
    <definedName name="wl" localSheetId="22">#REF!</definedName>
    <definedName name="wl" localSheetId="23">#REF!</definedName>
    <definedName name="wl">#REF!</definedName>
    <definedName name="WOEJC" localSheetId="8">[7]!absc</definedName>
    <definedName name="WOEJC" localSheetId="10">[7]!absc</definedName>
    <definedName name="WOEJC" localSheetId="11">[7]!absc</definedName>
    <definedName name="WOEJC" localSheetId="12">[7]!absc</definedName>
    <definedName name="WOEJC" localSheetId="13">[7]!absc</definedName>
    <definedName name="WOEJC" localSheetId="14">[7]!absc</definedName>
    <definedName name="WOEJC" localSheetId="15">[7]!absc</definedName>
    <definedName name="WOEJC" localSheetId="16">[7]!absc</definedName>
    <definedName name="WOEJC" localSheetId="17">[7]!absc</definedName>
    <definedName name="WOEJC" localSheetId="18">[7]!absc</definedName>
    <definedName name="WOEJC" localSheetId="19">[7]!absc</definedName>
    <definedName name="WOEJC" localSheetId="20">[7]!absc</definedName>
    <definedName name="WOEJC" localSheetId="21">[7]!absc</definedName>
    <definedName name="WOEJC" localSheetId="22">[7]!absc</definedName>
    <definedName name="WOEJC" localSheetId="23">[7]!absc</definedName>
    <definedName name="WOEJC" localSheetId="7">[7]!absc</definedName>
    <definedName name="WOEJC" localSheetId="4">[7]!absc</definedName>
    <definedName name="WOEJC" localSheetId="6">[7]!absc</definedName>
    <definedName name="WOEJC">[7]!absc</definedName>
    <definedName name="WOERFHCNSKDC" localSheetId="8">[27]!absc</definedName>
    <definedName name="WOERFHCNSKDC" localSheetId="10">[27]!absc</definedName>
    <definedName name="WOERFHCNSKDC" localSheetId="11">[27]!absc</definedName>
    <definedName name="WOERFHCNSKDC" localSheetId="12">[27]!absc</definedName>
    <definedName name="WOERFHCNSKDC" localSheetId="13">[27]!absc</definedName>
    <definedName name="WOERFHCNSKDC" localSheetId="14">[27]!absc</definedName>
    <definedName name="WOERFHCNSKDC" localSheetId="15">[27]!absc</definedName>
    <definedName name="WOERFHCNSKDC" localSheetId="16">[27]!absc</definedName>
    <definedName name="WOERFHCNSKDC" localSheetId="17">[27]!absc</definedName>
    <definedName name="WOERFHCNSKDC" localSheetId="18">[27]!absc</definedName>
    <definedName name="WOERFHCNSKDC" localSheetId="19">[27]!absc</definedName>
    <definedName name="WOERFHCNSKDC" localSheetId="20">[27]!absc</definedName>
    <definedName name="WOERFHCNSKDC" localSheetId="21">[27]!absc</definedName>
    <definedName name="WOERFHCNSKDC" localSheetId="22">[27]!absc</definedName>
    <definedName name="WOERFHCNSKDC" localSheetId="23">[27]!absc</definedName>
    <definedName name="WOERFHCNSKDC" localSheetId="7">[27]!absc</definedName>
    <definedName name="WOERFHCNSKDC" localSheetId="4">[27]!absc</definedName>
    <definedName name="WOERFHCNSKDC" localSheetId="6">[27]!absc</definedName>
    <definedName name="WOERFHCNSKDC">[27]!absc</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hidden="1">{"TAB1",#N/A,TRUE,"GENERAL";"TAB2",#N/A,TRUE,"GENERAL";"TAB3",#N/A,TRUE,"GENERAL";"TAB4",#N/A,TRUE,"GENERAL";"TAB5",#N/A,TRUE,"GENERAL"}</definedName>
    <definedName name="WQQW" localSheetId="8">[27]!absc</definedName>
    <definedName name="WQQW" localSheetId="10">[27]!absc</definedName>
    <definedName name="WQQW" localSheetId="11">[27]!absc</definedName>
    <definedName name="WQQW" localSheetId="12">[27]!absc</definedName>
    <definedName name="WQQW" localSheetId="13">[27]!absc</definedName>
    <definedName name="WQQW" localSheetId="14">[27]!absc</definedName>
    <definedName name="WQQW" localSheetId="15">[27]!absc</definedName>
    <definedName name="WQQW" localSheetId="16">[27]!absc</definedName>
    <definedName name="WQQW" localSheetId="17">[27]!absc</definedName>
    <definedName name="WQQW" localSheetId="18">[27]!absc</definedName>
    <definedName name="WQQW" localSheetId="19">[27]!absc</definedName>
    <definedName name="WQQW" localSheetId="20">[27]!absc</definedName>
    <definedName name="WQQW" localSheetId="21">[27]!absc</definedName>
    <definedName name="WQQW" localSheetId="22">[27]!absc</definedName>
    <definedName name="WQQW" localSheetId="23">[27]!absc</definedName>
    <definedName name="WQQW" localSheetId="7">[27]!absc</definedName>
    <definedName name="WQQW" localSheetId="4">[27]!absc</definedName>
    <definedName name="WQQW" localSheetId="6">[27]!absc</definedName>
    <definedName name="WQQW">[27]!absc</definedName>
    <definedName name="wqxqxq">[17]Validaciones!#REF!</definedName>
    <definedName name="wrgr" localSheetId="8">[27]!absc</definedName>
    <definedName name="wrgr" localSheetId="10">[27]!absc</definedName>
    <definedName name="wrgr" localSheetId="11">[27]!absc</definedName>
    <definedName name="wrgr" localSheetId="12">[27]!absc</definedName>
    <definedName name="wrgr" localSheetId="13">[27]!absc</definedName>
    <definedName name="wrgr" localSheetId="14">[27]!absc</definedName>
    <definedName name="wrgr" localSheetId="15">[27]!absc</definedName>
    <definedName name="wrgr" localSheetId="16">[27]!absc</definedName>
    <definedName name="wrgr" localSheetId="17">[27]!absc</definedName>
    <definedName name="wrgr" localSheetId="18">[27]!absc</definedName>
    <definedName name="wrgr" localSheetId="19">[27]!absc</definedName>
    <definedName name="wrgr" localSheetId="20">[27]!absc</definedName>
    <definedName name="wrgr" localSheetId="21">[27]!absc</definedName>
    <definedName name="wrgr" localSheetId="22">[27]!absc</definedName>
    <definedName name="wrgr" localSheetId="23">[27]!absc</definedName>
    <definedName name="wrgr" localSheetId="7">[27]!absc</definedName>
    <definedName name="wrgr" localSheetId="4">[27]!absc</definedName>
    <definedName name="wrgr" localSheetId="6">[27]!absc</definedName>
    <definedName name="wrgr">[27]!absc</definedName>
    <definedName name="wrn.ar." localSheetId="21" hidden="1">{#N/A,#N/A,TRUE,"CODIGO DEPENDENCIA"}</definedName>
    <definedName name="wrn.ar." localSheetId="22" hidden="1">{#N/A,#N/A,TRUE,"CODIGO DEPENDENCIA"}</definedName>
    <definedName name="wrn.ar." localSheetId="23" hidden="1">{#N/A,#N/A,TRUE,"CODIGO DEPENDENCIA"}</definedName>
    <definedName name="wrn.ar." hidden="1">{#N/A,#N/A,TRUE,"CODIGO DEPENDENCIA"}</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hidden="1">{"TAB1",#N/A,TRUE,"GENERAL";"TAB2",#N/A,TRUE,"GENERAL";"TAB3",#N/A,TRUE,"GENERAL";"TAB4",#N/A,TRUE,"GENERAL";"TAB5",#N/A,TRUE,"GENERAL"}</definedName>
    <definedName name="wrn.julio24." localSheetId="8" hidden="1">{#N/A,#N/A,FALSE,"310.1";#N/A,#N/A,FALSE,"321.1";#N/A,#N/A,FALSE,"320.3";#N/A,#N/A,FALSE,"330.1"}</definedName>
    <definedName name="wrn.julio24." localSheetId="9" hidden="1">{#N/A,#N/A,FALSE,"310.1";#N/A,#N/A,FALSE,"321.1";#N/A,#N/A,FALSE,"320.3";#N/A,#N/A,FALSE,"330.1"}</definedName>
    <definedName name="wrn.julio24." localSheetId="10" hidden="1">{#N/A,#N/A,FALSE,"310.1";#N/A,#N/A,FALSE,"321.1";#N/A,#N/A,FALSE,"320.3";#N/A,#N/A,FALSE,"330.1"}</definedName>
    <definedName name="wrn.julio24." localSheetId="11" hidden="1">{#N/A,#N/A,FALSE,"310.1";#N/A,#N/A,FALSE,"321.1";#N/A,#N/A,FALSE,"320.3";#N/A,#N/A,FALSE,"330.1"}</definedName>
    <definedName name="wrn.julio24." localSheetId="12" hidden="1">{#N/A,#N/A,FALSE,"310.1";#N/A,#N/A,FALSE,"321.1";#N/A,#N/A,FALSE,"320.3";#N/A,#N/A,FALSE,"330.1"}</definedName>
    <definedName name="wrn.julio24." localSheetId="13" hidden="1">{#N/A,#N/A,FALSE,"310.1";#N/A,#N/A,FALSE,"321.1";#N/A,#N/A,FALSE,"320.3";#N/A,#N/A,FALSE,"330.1"}</definedName>
    <definedName name="wrn.julio24." localSheetId="14" hidden="1">{#N/A,#N/A,FALSE,"310.1";#N/A,#N/A,FALSE,"321.1";#N/A,#N/A,FALSE,"320.3";#N/A,#N/A,FALSE,"330.1"}</definedName>
    <definedName name="wrn.julio24." localSheetId="15" hidden="1">{#N/A,#N/A,FALSE,"310.1";#N/A,#N/A,FALSE,"321.1";#N/A,#N/A,FALSE,"320.3";#N/A,#N/A,FALSE,"330.1"}</definedName>
    <definedName name="wrn.julio24." localSheetId="16" hidden="1">{#N/A,#N/A,FALSE,"310.1";#N/A,#N/A,FALSE,"321.1";#N/A,#N/A,FALSE,"320.3";#N/A,#N/A,FALSE,"330.1"}</definedName>
    <definedName name="wrn.julio24." localSheetId="17" hidden="1">{#N/A,#N/A,FALSE,"310.1";#N/A,#N/A,FALSE,"321.1";#N/A,#N/A,FALSE,"320.3";#N/A,#N/A,FALSE,"330.1"}</definedName>
    <definedName name="wrn.julio24." localSheetId="18" hidden="1">{#N/A,#N/A,FALSE,"310.1";#N/A,#N/A,FALSE,"321.1";#N/A,#N/A,FALSE,"320.3";#N/A,#N/A,FALSE,"330.1"}</definedName>
    <definedName name="wrn.julio24." localSheetId="19" hidden="1">{#N/A,#N/A,FALSE,"310.1";#N/A,#N/A,FALSE,"321.1";#N/A,#N/A,FALSE,"320.3";#N/A,#N/A,FALSE,"330.1"}</definedName>
    <definedName name="wrn.julio24." localSheetId="20" hidden="1">{#N/A,#N/A,FALSE,"310.1";#N/A,#N/A,FALSE,"321.1";#N/A,#N/A,FALSE,"320.3";#N/A,#N/A,FALSE,"330.1"}</definedName>
    <definedName name="wrn.julio24." localSheetId="21" hidden="1">{#N/A,#N/A,FALSE,"310.1";#N/A,#N/A,FALSE,"321.1";#N/A,#N/A,FALSE,"320.3";#N/A,#N/A,FALSE,"330.1"}</definedName>
    <definedName name="wrn.julio24." localSheetId="22" hidden="1">{#N/A,#N/A,FALSE,"310.1";#N/A,#N/A,FALSE,"321.1";#N/A,#N/A,FALSE,"320.3";#N/A,#N/A,FALSE,"330.1"}</definedName>
    <definedName name="wrn.julio24." localSheetId="23" hidden="1">{#N/A,#N/A,FALSE,"310.1";#N/A,#N/A,FALSE,"321.1";#N/A,#N/A,FALSE,"320.3";#N/A,#N/A,FALSE,"330.1"}</definedName>
    <definedName name="wrn.julio24." hidden="1">{#N/A,#N/A,FALSE,"310.1";#N/A,#N/A,FALSE,"321.1";#N/A,#N/A,FALSE,"320.3";#N/A,#N/A,FALSE,"330.1"}</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hidden="1">{"via1",#N/A,TRUE,"general";"via2",#N/A,TRUE,"general";"via3",#N/A,TRUE,"general"}</definedName>
    <definedName name="WRRG" hidden="1">#REF!</definedName>
    <definedName name="ws" localSheetId="8">#REF!</definedName>
    <definedName name="ws" localSheetId="9">#REF!</definedName>
    <definedName name="ws" localSheetId="10">#REF!</definedName>
    <definedName name="ws" localSheetId="11">#REF!</definedName>
    <definedName name="ws" localSheetId="12">#REF!</definedName>
    <definedName name="ws" localSheetId="13">#REF!</definedName>
    <definedName name="ws" localSheetId="14">#REF!</definedName>
    <definedName name="ws" localSheetId="15">#REF!</definedName>
    <definedName name="ws" localSheetId="16">#REF!</definedName>
    <definedName name="ws" localSheetId="17">#REF!</definedName>
    <definedName name="ws" localSheetId="18">#REF!</definedName>
    <definedName name="ws" localSheetId="19">#REF!</definedName>
    <definedName name="ws" localSheetId="20">#REF!</definedName>
    <definedName name="ws" localSheetId="21">#REF!</definedName>
    <definedName name="ws" localSheetId="22">#REF!</definedName>
    <definedName name="ws" localSheetId="23">#REF!</definedName>
    <definedName name="ws">#REF!</definedName>
    <definedName name="WSERWEER">'[57]COSTOS OFICINA'!#REF!</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hidden="1">{"via1",#N/A,TRUE,"general";"via2",#N/A,TRUE,"general";"via3",#N/A,TRUE,"general"}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hidden="1">{"TAB1",#N/A,TRUE,"GENERAL";"TAB2",#N/A,TRUE,"GENERAL";"TAB3",#N/A,TRUE,"GENERAL";"TAB4",#N/A,TRUE,"GENERAL";"TAB5",#N/A,TRUE,"GENERAL"}</definedName>
    <definedName name="ww" localSheetId="8">#REF!</definedName>
    <definedName name="ww" localSheetId="9">#REF!</definedName>
    <definedName name="ww" localSheetId="10">#REF!</definedName>
    <definedName name="ww" localSheetId="11">#REF!</definedName>
    <definedName name="ww" localSheetId="12">#REF!</definedName>
    <definedName name="ww" localSheetId="13">#REF!</definedName>
    <definedName name="ww" localSheetId="14">#REF!</definedName>
    <definedName name="ww" localSheetId="15">#REF!</definedName>
    <definedName name="ww" localSheetId="16">#REF!</definedName>
    <definedName name="ww" localSheetId="17">#REF!</definedName>
    <definedName name="ww" localSheetId="18">#REF!</definedName>
    <definedName name="ww" localSheetId="19">#REF!</definedName>
    <definedName name="ww" localSheetId="20">#REF!</definedName>
    <definedName name="ww" localSheetId="21">#REF!</definedName>
    <definedName name="ww" localSheetId="22">#REF!</definedName>
    <definedName name="ww" localSheetId="23">#REF!</definedName>
    <definedName name="ww">#REF!</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hidden="1">{"via1",#N/A,TRUE,"general";"via2",#N/A,TRUE,"general";"via3",#N/A,TRUE,"general"}</definedName>
    <definedName name="www">#REF!</definedName>
    <definedName name="WWWW" localSheetId="8">#REF!</definedName>
    <definedName name="WWWW" localSheetId="9">#REF!</definedName>
    <definedName name="WWWW" localSheetId="10">#REF!</definedName>
    <definedName name="WWWW" localSheetId="11">#REF!</definedName>
    <definedName name="WWWW" localSheetId="12">#REF!</definedName>
    <definedName name="WWWW" localSheetId="13">#REF!</definedName>
    <definedName name="WWWW" localSheetId="14">#REF!</definedName>
    <definedName name="WWWW" localSheetId="15">#REF!</definedName>
    <definedName name="WWWW" localSheetId="16">#REF!</definedName>
    <definedName name="WWWW" localSheetId="17">#REF!</definedName>
    <definedName name="WWWW" localSheetId="18">#REF!</definedName>
    <definedName name="WWWW" localSheetId="19">#REF!</definedName>
    <definedName name="WWWW" localSheetId="20">#REF!</definedName>
    <definedName name="WWWW" localSheetId="21">#REF!</definedName>
    <definedName name="WWWW" localSheetId="22">#REF!</definedName>
    <definedName name="WWWW" localSheetId="23">#REF!</definedName>
    <definedName name="WWWW">#REF!</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hidden="1">{"TAB1",#N/A,TRUE,"GENERAL";"TAB2",#N/A,TRUE,"GENERAL";"TAB3",#N/A,TRUE,"GENERAL";"TAB4",#N/A,TRUE,"GENERAL";"TAB5",#N/A,TRUE,"GENERAL"}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hidden="1">{"via1",#N/A,TRUE,"general";"via2",#N/A,TRUE,"general";"via3",#N/A,TRUE,"general"}</definedName>
    <definedName name="x">#REF!</definedName>
    <definedName name="XASX" localSheetId="8">[27]!absc</definedName>
    <definedName name="XASX" localSheetId="10">[27]!absc</definedName>
    <definedName name="XASX" localSheetId="11">[27]!absc</definedName>
    <definedName name="XASX" localSheetId="12">[27]!absc</definedName>
    <definedName name="XASX" localSheetId="13">[27]!absc</definedName>
    <definedName name="XASX" localSheetId="14">[27]!absc</definedName>
    <definedName name="XASX" localSheetId="15">[27]!absc</definedName>
    <definedName name="XASX" localSheetId="16">[27]!absc</definedName>
    <definedName name="XASX" localSheetId="17">[27]!absc</definedName>
    <definedName name="XASX" localSheetId="18">[27]!absc</definedName>
    <definedName name="XASX" localSheetId="19">[27]!absc</definedName>
    <definedName name="XASX" localSheetId="20">[27]!absc</definedName>
    <definedName name="XASX" localSheetId="21">[27]!absc</definedName>
    <definedName name="XASX" localSheetId="22">[27]!absc</definedName>
    <definedName name="XASX" localSheetId="23">[27]!absc</definedName>
    <definedName name="XASX" localSheetId="7">[27]!absc</definedName>
    <definedName name="XASX" localSheetId="4">[27]!absc</definedName>
    <definedName name="XASX" localSheetId="6">[27]!absc</definedName>
    <definedName name="XASX">[27]!absc</definedName>
    <definedName name="xb" localSheetId="8">#REF!</definedName>
    <definedName name="xb" localSheetId="9">#REF!</definedName>
    <definedName name="xb" localSheetId="10">#REF!</definedName>
    <definedName name="xb" localSheetId="11">#REF!</definedName>
    <definedName name="xb" localSheetId="12">#REF!</definedName>
    <definedName name="xb" localSheetId="13">#REF!</definedName>
    <definedName name="xb" localSheetId="14">#REF!</definedName>
    <definedName name="xb" localSheetId="15">#REF!</definedName>
    <definedName name="xb" localSheetId="16">#REF!</definedName>
    <definedName name="xb" localSheetId="17">#REF!</definedName>
    <definedName name="xb" localSheetId="18">#REF!</definedName>
    <definedName name="xb" localSheetId="19">#REF!</definedName>
    <definedName name="xb" localSheetId="20">#REF!</definedName>
    <definedName name="xb" localSheetId="21">#REF!</definedName>
    <definedName name="xb" localSheetId="22">#REF!</definedName>
    <definedName name="xb" localSheetId="23">#REF!</definedName>
    <definedName name="xb">#REF!</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hidden="1">{"TAB1",#N/A,TRUE,"GENERAL";"TAB2",#N/A,TRUE,"GENERAL";"TAB3",#N/A,TRUE,"GENERAL";"TAB4",#N/A,TRUE,"GENERAL";"TAB5",#N/A,TRUE,"GENERAL"}</definedName>
    <definedName name="xcvdfgae">[17]Validaciones!#REF!</definedName>
    <definedName name="XCVXCVCXV" localSheetId="8">[13]!absc</definedName>
    <definedName name="XCVXCVCXV" localSheetId="10">[13]!absc</definedName>
    <definedName name="XCVXCVCXV" localSheetId="11">[13]!absc</definedName>
    <definedName name="XCVXCVCXV" localSheetId="12">[13]!absc</definedName>
    <definedName name="XCVXCVCXV" localSheetId="13">[13]!absc</definedName>
    <definedName name="XCVXCVCXV" localSheetId="14">[13]!absc</definedName>
    <definedName name="XCVXCVCXV" localSheetId="15">[13]!absc</definedName>
    <definedName name="XCVXCVCXV" localSheetId="16">[13]!absc</definedName>
    <definedName name="XCVXCVCXV" localSheetId="17">[13]!absc</definedName>
    <definedName name="XCVXCVCXV" localSheetId="18">[13]!absc</definedName>
    <definedName name="XCVXCVCXV" localSheetId="19">[13]!absc</definedName>
    <definedName name="XCVXCVCXV" localSheetId="20">[13]!absc</definedName>
    <definedName name="XCVXCVCXV" localSheetId="21">[13]!absc</definedName>
    <definedName name="XCVXCVCXV" localSheetId="22">[13]!absc</definedName>
    <definedName name="XCVXCVCXV" localSheetId="23">[13]!absc</definedName>
    <definedName name="XCVXCVCXV" localSheetId="7">[13]!absc</definedName>
    <definedName name="XCVXCVCXV" localSheetId="4">[13]!absc</definedName>
    <definedName name="XCVXCVCXV" localSheetId="6">[13]!absc</definedName>
    <definedName name="XCVXCVCXV">[13]!absc</definedName>
    <definedName name="XCXCX" localSheetId="8">[27]!absc</definedName>
    <definedName name="XCXCX" localSheetId="10">[27]!absc</definedName>
    <definedName name="XCXCX" localSheetId="11">[27]!absc</definedName>
    <definedName name="XCXCX" localSheetId="12">[27]!absc</definedName>
    <definedName name="XCXCX" localSheetId="13">[27]!absc</definedName>
    <definedName name="XCXCX" localSheetId="14">[27]!absc</definedName>
    <definedName name="XCXCX" localSheetId="15">[27]!absc</definedName>
    <definedName name="XCXCX" localSheetId="16">[27]!absc</definedName>
    <definedName name="XCXCX" localSheetId="17">[27]!absc</definedName>
    <definedName name="XCXCX" localSheetId="18">[27]!absc</definedName>
    <definedName name="XCXCX" localSheetId="19">[27]!absc</definedName>
    <definedName name="XCXCX" localSheetId="20">[27]!absc</definedName>
    <definedName name="XCXCX" localSheetId="21">[27]!absc</definedName>
    <definedName name="XCXCX" localSheetId="22">[27]!absc</definedName>
    <definedName name="XCXCX" localSheetId="23">[27]!absc</definedName>
    <definedName name="XCXCX" localSheetId="7">[27]!absc</definedName>
    <definedName name="XCXCX" localSheetId="4">[27]!absc</definedName>
    <definedName name="XCXCX" localSheetId="6">[27]!absc</definedName>
    <definedName name="XCXCX">[27]!absc</definedName>
    <definedName name="XCXCXCXC" localSheetId="8">[23]!absc</definedName>
    <definedName name="XCXCXCXC" localSheetId="10">[23]!absc</definedName>
    <definedName name="XCXCXCXC" localSheetId="11">[23]!absc</definedName>
    <definedName name="XCXCXCXC" localSheetId="12">[23]!absc</definedName>
    <definedName name="XCXCXCXC" localSheetId="13">[23]!absc</definedName>
    <definedName name="XCXCXCXC" localSheetId="14">[23]!absc</definedName>
    <definedName name="XCXCXCXC" localSheetId="15">[23]!absc</definedName>
    <definedName name="XCXCXCXC" localSheetId="16">[23]!absc</definedName>
    <definedName name="XCXCXCXC" localSheetId="17">[23]!absc</definedName>
    <definedName name="XCXCXCXC" localSheetId="18">[23]!absc</definedName>
    <definedName name="XCXCXCXC" localSheetId="19">[23]!absc</definedName>
    <definedName name="XCXCXCXC" localSheetId="20">[23]!absc</definedName>
    <definedName name="XCXCXCXC" localSheetId="21">[23]!absc</definedName>
    <definedName name="XCXCXCXC" localSheetId="22">[23]!absc</definedName>
    <definedName name="XCXCXCXC" localSheetId="23">[23]!absc</definedName>
    <definedName name="XCXCXCXC" localSheetId="7">[23]!absc</definedName>
    <definedName name="XCXCXCXC" localSheetId="4">[23]!absc</definedName>
    <definedName name="XCXCXCXC" localSheetId="6">[23]!absc</definedName>
    <definedName name="XCXCXCXC">[23]!absc</definedName>
    <definedName name="XERFDS" localSheetId="8">[27]!absc</definedName>
    <definedName name="XERFDS" localSheetId="10">[27]!absc</definedName>
    <definedName name="XERFDS" localSheetId="11">[27]!absc</definedName>
    <definedName name="XERFDS" localSheetId="12">[27]!absc</definedName>
    <definedName name="XERFDS" localSheetId="13">[27]!absc</definedName>
    <definedName name="XERFDS" localSheetId="14">[27]!absc</definedName>
    <definedName name="XERFDS" localSheetId="15">[27]!absc</definedName>
    <definedName name="XERFDS" localSheetId="16">[27]!absc</definedName>
    <definedName name="XERFDS" localSheetId="17">[27]!absc</definedName>
    <definedName name="XERFDS" localSheetId="18">[27]!absc</definedName>
    <definedName name="XERFDS" localSheetId="19">[27]!absc</definedName>
    <definedName name="XERFDS" localSheetId="20">[27]!absc</definedName>
    <definedName name="XERFDS" localSheetId="21">[27]!absc</definedName>
    <definedName name="XERFDS" localSheetId="22">[27]!absc</definedName>
    <definedName name="XERFDS" localSheetId="23">[27]!absc</definedName>
    <definedName name="XERFDS" localSheetId="7">[27]!absc</definedName>
    <definedName name="XERFDS" localSheetId="4">[27]!absc</definedName>
    <definedName name="XERFDS" localSheetId="6">[27]!absc</definedName>
    <definedName name="XERFDS">[27]!absc</definedName>
    <definedName name="xexe">[17]Validaciones!#REF!</definedName>
    <definedName name="XMesCalidades">#REF!</definedName>
    <definedName name="XMesNoFacturables">#REF!</definedName>
    <definedName name="XMesPersonalPromedio">#REF!</definedName>
    <definedName name="XMesProfesionales">#REF!</definedName>
    <definedName name="XMesTecnicos">#REF!</definedName>
    <definedName name="xo" localSheetId="8">#REF!</definedName>
    <definedName name="xo" localSheetId="9">#REF!</definedName>
    <definedName name="xo" localSheetId="10">#REF!</definedName>
    <definedName name="xo" localSheetId="11">#REF!</definedName>
    <definedName name="xo" localSheetId="12">#REF!</definedName>
    <definedName name="xo" localSheetId="13">#REF!</definedName>
    <definedName name="xo" localSheetId="14">#REF!</definedName>
    <definedName name="xo" localSheetId="15">#REF!</definedName>
    <definedName name="xo" localSheetId="16">#REF!</definedName>
    <definedName name="xo" localSheetId="17">#REF!</definedName>
    <definedName name="xo" localSheetId="18">#REF!</definedName>
    <definedName name="xo" localSheetId="19">#REF!</definedName>
    <definedName name="xo" localSheetId="20">#REF!</definedName>
    <definedName name="xo" localSheetId="21">#REF!</definedName>
    <definedName name="xo" localSheetId="22">#REF!</definedName>
    <definedName name="xo" localSheetId="23">#REF!</definedName>
    <definedName name="xo">#REF!</definedName>
    <definedName name="xsadfwe">[17]Validaciones!#REF!</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hidden="1">{"TAB1",#N/A,TRUE,"GENERAL";"TAB2",#N/A,TRUE,"GENERAL";"TAB3",#N/A,TRUE,"GENERAL";"TAB4",#N/A,TRUE,"GENERAL";"TAB5",#N/A,TRUE,"GENERAL"}</definedName>
    <definedName name="xwewwzw">[17]Validaciones!#REF!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#REF!</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hidden="1">{"via1",#N/A,TRUE,"general";"via2",#N/A,TRUE,"general";"via3",#N/A,TRUE,"general"}</definedName>
    <definedName name="xxx">#REF!</definedName>
    <definedName name="xxxxx" localSheetId="8">[23]!absc</definedName>
    <definedName name="xxxxx" localSheetId="10">[23]!absc</definedName>
    <definedName name="xxxxx" localSheetId="11">[23]!absc</definedName>
    <definedName name="xxxxx" localSheetId="12">[23]!absc</definedName>
    <definedName name="xxxxx" localSheetId="13">[23]!absc</definedName>
    <definedName name="xxxxx" localSheetId="14">[23]!absc</definedName>
    <definedName name="xxxxx" localSheetId="15">[23]!absc</definedName>
    <definedName name="xxxxx" localSheetId="16">[23]!absc</definedName>
    <definedName name="xxxxx" localSheetId="17">[23]!absc</definedName>
    <definedName name="xxxxx" localSheetId="18">[23]!absc</definedName>
    <definedName name="xxxxx" localSheetId="19">[23]!absc</definedName>
    <definedName name="xxxxx" localSheetId="20">[23]!absc</definedName>
    <definedName name="xxxxx" localSheetId="21">[23]!absc</definedName>
    <definedName name="xxxxx" localSheetId="22">[23]!absc</definedName>
    <definedName name="xxxxx" localSheetId="23">[23]!absc</definedName>
    <definedName name="xxxxx" localSheetId="7">[23]!absc</definedName>
    <definedName name="xxxxx" localSheetId="4">[23]!absc</definedName>
    <definedName name="xxxxx" localSheetId="6">[23]!absc</definedName>
    <definedName name="xxxxx">[23]!absc</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hidden="1">{"via1",#N/A,TRUE,"general";"via2",#N/A,TRUE,"general";"via3",#N/A,TRUE,"general"}</definedName>
    <definedName name="Y" localSheetId="8">[27]!absc</definedName>
    <definedName name="Y" localSheetId="10">[27]!absc</definedName>
    <definedName name="Y" localSheetId="11">[27]!absc</definedName>
    <definedName name="Y" localSheetId="12">[27]!absc</definedName>
    <definedName name="Y" localSheetId="13">[27]!absc</definedName>
    <definedName name="Y" localSheetId="14">[27]!absc</definedName>
    <definedName name="Y" localSheetId="15">[27]!absc</definedName>
    <definedName name="Y" localSheetId="16">[27]!absc</definedName>
    <definedName name="Y" localSheetId="17">[27]!absc</definedName>
    <definedName name="Y" localSheetId="18">[27]!absc</definedName>
    <definedName name="Y" localSheetId="19">[27]!absc</definedName>
    <definedName name="Y" localSheetId="20">[27]!absc</definedName>
    <definedName name="Y" localSheetId="21">[27]!absc</definedName>
    <definedName name="Y" localSheetId="22">[27]!absc</definedName>
    <definedName name="Y" localSheetId="23">[27]!absc</definedName>
    <definedName name="Y" localSheetId="7">[27]!absc</definedName>
    <definedName name="Y" localSheetId="4">[27]!absc</definedName>
    <definedName name="Y" localSheetId="6">[27]!absc</definedName>
    <definedName name="Y">[27]!absc</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hidden="1">{"via1",#N/A,TRUE,"general";"via2",#N/A,TRUE,"general";"via3",#N/A,TRUE,"general"}</definedName>
    <definedName name="ydsfgdf">[17]Validaciones!#REF!</definedName>
    <definedName name="ydtbtdyjn">[17]Validaciones!#REF!</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hidden="1">{"via1",#N/A,TRUE,"general";"via2",#N/A,TRUE,"general";"via3",#N/A,TRUE,"general"}</definedName>
    <definedName name="YGU" localSheetId="8">[12]!absc</definedName>
    <definedName name="YGU" localSheetId="10">[12]!absc</definedName>
    <definedName name="YGU" localSheetId="11">[12]!absc</definedName>
    <definedName name="YGU" localSheetId="12">[12]!absc</definedName>
    <definedName name="YGU" localSheetId="13">[12]!absc</definedName>
    <definedName name="YGU" localSheetId="14">[12]!absc</definedName>
    <definedName name="YGU" localSheetId="15">[12]!absc</definedName>
    <definedName name="YGU" localSheetId="16">[12]!absc</definedName>
    <definedName name="YGU" localSheetId="17">[12]!absc</definedName>
    <definedName name="YGU" localSheetId="18">[12]!absc</definedName>
    <definedName name="YGU" localSheetId="19">[12]!absc</definedName>
    <definedName name="YGU" localSheetId="20">[12]!absc</definedName>
    <definedName name="YGU" localSheetId="21">[12]!absc</definedName>
    <definedName name="YGU" localSheetId="22">[12]!absc</definedName>
    <definedName name="YGU" localSheetId="23">[12]!absc</definedName>
    <definedName name="YGU" localSheetId="7">[12]!absc</definedName>
    <definedName name="YGU" localSheetId="4">[12]!absc</definedName>
    <definedName name="YGU" localSheetId="6">[12]!absc</definedName>
    <definedName name="YGU">[12]!absc</definedName>
    <definedName name="yhdsfsd" localSheetId="8">[27]!absc</definedName>
    <definedName name="yhdsfsd" localSheetId="10">[27]!absc</definedName>
    <definedName name="yhdsfsd" localSheetId="11">[27]!absc</definedName>
    <definedName name="yhdsfsd" localSheetId="12">[27]!absc</definedName>
    <definedName name="yhdsfsd" localSheetId="13">[27]!absc</definedName>
    <definedName name="yhdsfsd" localSheetId="14">[27]!absc</definedName>
    <definedName name="yhdsfsd" localSheetId="15">[27]!absc</definedName>
    <definedName name="yhdsfsd" localSheetId="16">[27]!absc</definedName>
    <definedName name="yhdsfsd" localSheetId="17">[27]!absc</definedName>
    <definedName name="yhdsfsd" localSheetId="18">[27]!absc</definedName>
    <definedName name="yhdsfsd" localSheetId="19">[27]!absc</definedName>
    <definedName name="yhdsfsd" localSheetId="20">[27]!absc</definedName>
    <definedName name="yhdsfsd" localSheetId="21">[27]!absc</definedName>
    <definedName name="yhdsfsd" localSheetId="22">[27]!absc</definedName>
    <definedName name="yhdsfsd" localSheetId="23">[27]!absc</definedName>
    <definedName name="yhdsfsd" localSheetId="7">[27]!absc</definedName>
    <definedName name="yhdsfsd" localSheetId="4">[27]!absc</definedName>
    <definedName name="yhdsfsd" localSheetId="6">[27]!absc</definedName>
    <definedName name="yhdsfsd">[27]!absc</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hidden="1">{"TAB1",#N/A,TRUE,"GENERAL";"TAB2",#N/A,TRUE,"GENERAL";"TAB3",#N/A,TRUE,"GENERAL";"TAB4",#N/A,TRUE,"GENERAL";"TAB5",#N/A,TRUE,"GENERAL"}</definedName>
    <definedName name="yjrtyh">[17]Validaciones!#REF!</definedName>
    <definedName name="yju7drgd">[17]Validaciones!#REF!</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hidden="1">{"TAB1",#N/A,TRUE,"GENERAL";"TAB2",#N/A,TRUE,"GENERAL";"TAB3",#N/A,TRUE,"GENERAL";"TAB4",#N/A,TRUE,"GENERAL";"TAB5",#N/A,TRUE,"GENERAL"}</definedName>
    <definedName name="ylui">[17]Validaciones!#REF!</definedName>
    <definedName name="yn" localSheetId="8">#REF!</definedName>
    <definedName name="yn" localSheetId="9">#REF!</definedName>
    <definedName name="yn" localSheetId="10">#REF!</definedName>
    <definedName name="yn" localSheetId="11">#REF!</definedName>
    <definedName name="yn" localSheetId="12">#REF!</definedName>
    <definedName name="yn" localSheetId="13">#REF!</definedName>
    <definedName name="yn" localSheetId="14">#REF!</definedName>
    <definedName name="yn" localSheetId="15">#REF!</definedName>
    <definedName name="yn" localSheetId="16">#REF!</definedName>
    <definedName name="yn" localSheetId="17">#REF!</definedName>
    <definedName name="yn" localSheetId="18">#REF!</definedName>
    <definedName name="yn" localSheetId="19">#REF!</definedName>
    <definedName name="yn" localSheetId="20">#REF!</definedName>
    <definedName name="yn" localSheetId="21">#REF!</definedName>
    <definedName name="yn" localSheetId="22">#REF!</definedName>
    <definedName name="yn" localSheetId="23">#REF!</definedName>
    <definedName name="yn">#REF!</definedName>
    <definedName name="YO">[11]Equipo!$A$7:$A$65536</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hidden="1">{"via1",#N/A,TRUE,"general";"via2",#N/A,TRUE,"general";"via3",#N/A,TRUE,"general"}</definedName>
    <definedName name="yrt">[17]Validaciones!#REF!</definedName>
    <definedName name="yrty">[17]Validaciones!#REF!</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hidden="1">{"via1",#N/A,TRUE,"general";"via2",#N/A,TRUE,"general";"via3",#N/A,TRUE,"general"}</definedName>
    <definedName name="ytgfdg" localSheetId="8">[7]!absc</definedName>
    <definedName name="ytgfdg" localSheetId="10">[7]!absc</definedName>
    <definedName name="ytgfdg" localSheetId="11">[7]!absc</definedName>
    <definedName name="ytgfdg" localSheetId="12">[7]!absc</definedName>
    <definedName name="ytgfdg" localSheetId="13">[7]!absc</definedName>
    <definedName name="ytgfdg" localSheetId="14">[7]!absc</definedName>
    <definedName name="ytgfdg" localSheetId="15">[7]!absc</definedName>
    <definedName name="ytgfdg" localSheetId="16">[7]!absc</definedName>
    <definedName name="ytgfdg" localSheetId="17">[7]!absc</definedName>
    <definedName name="ytgfdg" localSheetId="18">[7]!absc</definedName>
    <definedName name="ytgfdg" localSheetId="19">[7]!absc</definedName>
    <definedName name="ytgfdg" localSheetId="20">[7]!absc</definedName>
    <definedName name="ytgfdg" localSheetId="21">[7]!absc</definedName>
    <definedName name="ytgfdg" localSheetId="22">[7]!absc</definedName>
    <definedName name="ytgfdg" localSheetId="23">[7]!absc</definedName>
    <definedName name="ytgfdg" localSheetId="7">[7]!absc</definedName>
    <definedName name="ytgfdg" localSheetId="4">[7]!absc</definedName>
    <definedName name="ytgfdg" localSheetId="6">[7]!absc</definedName>
    <definedName name="ytgfdg">[7]!absc</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hidden="1">{"TAB1",#N/A,TRUE,"GENERAL";"TAB2",#N/A,TRUE,"GENERAL";"TAB3",#N/A,TRUE,"GENERAL";"TAB4",#N/A,TRUE,"GENERAL";"TAB5",#N/A,TRUE,"GENERAL"}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hidden="1">{"via1",#N/A,TRUE,"general";"via2",#N/A,TRUE,"general";"via3",#N/A,TRUE,"general"}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hidden="1">{"TAB1",#N/A,TRUE,"GENERAL";"TAB2",#N/A,TRUE,"GENERAL";"TAB3",#N/A,TRUE,"GENERAL";"TAB4",#N/A,TRUE,"GENERAL";"TAB5",#N/A,TRUE,"GENERAL"}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hidden="1">{"via1",#N/A,TRUE,"general";"via2",#N/A,TRUE,"general";"via3",#N/A,TRUE,"general"}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hidden="1">{"TAB1",#N/A,TRUE,"GENERAL";"TAB2",#N/A,TRUE,"GENERAL";"TAB3",#N/A,TRUE,"GENERAL";"TAB4",#N/A,TRUE,"GENERAL";"TAB5",#N/A,TRUE,"GENERAL"}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hidden="1">{"via1",#N/A,TRUE,"general";"via2",#N/A,TRUE,"general";"via3",#N/A,TRUE,"general"}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hidden="1">{"TAB1",#N/A,TRUE,"GENERAL";"TAB2",#N/A,TRUE,"GENERAL";"TAB3",#N/A,TRUE,"GENERAL";"TAB4",#N/A,TRUE,"GENERAL";"TAB5",#N/A,TRUE,"GENERAL"}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hidden="1">{"via1",#N/A,TRUE,"general";"via2",#N/A,TRUE,"general";"via3",#N/A,TRUE,"general"}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hidden="1">{"TAB1",#N/A,TRUE,"GENERAL";"TAB2",#N/A,TRUE,"GENERAL";"TAB3",#N/A,TRUE,"GENERAL";"TAB4",#N/A,TRUE,"GENERAL";"TAB5",#N/A,TRUE,"GENERAL"}</definedName>
    <definedName name="yu" localSheetId="8">#REF!</definedName>
    <definedName name="yu" localSheetId="9">#REF!</definedName>
    <definedName name="yu" localSheetId="10">#REF!</definedName>
    <definedName name="yu" localSheetId="11">#REF!</definedName>
    <definedName name="yu" localSheetId="12">#REF!</definedName>
    <definedName name="yu" localSheetId="13">#REF!</definedName>
    <definedName name="yu" localSheetId="14">#REF!</definedName>
    <definedName name="yu" localSheetId="15">#REF!</definedName>
    <definedName name="yu" localSheetId="16">#REF!</definedName>
    <definedName name="yu" localSheetId="17">#REF!</definedName>
    <definedName name="yu" localSheetId="18">#REF!</definedName>
    <definedName name="yu" localSheetId="19">#REF!</definedName>
    <definedName name="yu" localSheetId="20">#REF!</definedName>
    <definedName name="yu" localSheetId="21">#REF!</definedName>
    <definedName name="yu" localSheetId="22">#REF!</definedName>
    <definedName name="yu" localSheetId="23">#REF!</definedName>
    <definedName name="yu">#REF!</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hidden="1">{"TAB1",#N/A,TRUE,"GENERAL";"TAB2",#N/A,TRUE,"GENERAL";"TAB3",#N/A,TRUE,"GENERAL";"TAB4",#N/A,TRUE,"GENERAL";"TAB5",#N/A,TRUE,"GENERAL"}</definedName>
    <definedName name="yudyhrt">[17]Validaciones!#REF!</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hidden="1">{"TAB1",#N/A,TRUE,"GENERAL";"TAB2",#N/A,TRUE,"GENERAL";"TAB3",#N/A,TRUE,"GENERAL";"TAB4",#N/A,TRUE,"GENERAL";"TAB5",#N/A,TRUE,"GENERAL"}</definedName>
    <definedName name="yui" localSheetId="8">#REF!</definedName>
    <definedName name="yui" localSheetId="9">#REF!</definedName>
    <definedName name="yui" localSheetId="10">#REF!</definedName>
    <definedName name="yui" localSheetId="11">#REF!</definedName>
    <definedName name="yui" localSheetId="12">#REF!</definedName>
    <definedName name="yui" localSheetId="13">#REF!</definedName>
    <definedName name="yui" localSheetId="14">#REF!</definedName>
    <definedName name="yui" localSheetId="15">#REF!</definedName>
    <definedName name="yui" localSheetId="16">#REF!</definedName>
    <definedName name="yui" localSheetId="17">#REF!</definedName>
    <definedName name="yui" localSheetId="18">#REF!</definedName>
    <definedName name="yui" localSheetId="19">#REF!</definedName>
    <definedName name="yui" localSheetId="20">#REF!</definedName>
    <definedName name="yui" localSheetId="21">#REF!</definedName>
    <definedName name="yui" localSheetId="22">#REF!</definedName>
    <definedName name="yui" localSheetId="23">#REF!</definedName>
    <definedName name="yui">#REF!</definedName>
    <definedName name="YUIO" localSheetId="8">#REF!</definedName>
    <definedName name="YUIO" localSheetId="9">#REF!</definedName>
    <definedName name="YUIO" localSheetId="10">#REF!</definedName>
    <definedName name="YUIO" localSheetId="11">#REF!</definedName>
    <definedName name="YUIO" localSheetId="12">#REF!</definedName>
    <definedName name="YUIO" localSheetId="13">#REF!</definedName>
    <definedName name="YUIO" localSheetId="14">#REF!</definedName>
    <definedName name="YUIO" localSheetId="15">#REF!</definedName>
    <definedName name="YUIO" localSheetId="16">#REF!</definedName>
    <definedName name="YUIO" localSheetId="17">#REF!</definedName>
    <definedName name="YUIO" localSheetId="18">#REF!</definedName>
    <definedName name="YUIO" localSheetId="19">#REF!</definedName>
    <definedName name="YUIO" localSheetId="20">#REF!</definedName>
    <definedName name="YUIO" localSheetId="21">#REF!</definedName>
    <definedName name="YUIO" localSheetId="22">#REF!</definedName>
    <definedName name="YUIO" localSheetId="23">#REF!</definedName>
    <definedName name="YUIO">#REF!</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hidden="1">{"via1",#N/A,TRUE,"general";"via2",#N/A,TRUE,"general";"via3",#N/A,TRUE,"general"}</definedName>
    <definedName name="yutyuyi">[17]Validaciones!#REF!</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hidden="1">{"via1",#N/A,TRUE,"general";"via2",#N/A,TRUE,"general";"via3",#N/A,TRUE,"general"}</definedName>
    <definedName name="yy" localSheetId="8">#REF!</definedName>
    <definedName name="yy" localSheetId="9">#REF!</definedName>
    <definedName name="yy" localSheetId="10">#REF!</definedName>
    <definedName name="yy" localSheetId="11">#REF!</definedName>
    <definedName name="yy" localSheetId="12">#REF!</definedName>
    <definedName name="yy" localSheetId="13">#REF!</definedName>
    <definedName name="yy" localSheetId="14">#REF!</definedName>
    <definedName name="yy" localSheetId="15">#REF!</definedName>
    <definedName name="yy" localSheetId="16">#REF!</definedName>
    <definedName name="yy" localSheetId="17">#REF!</definedName>
    <definedName name="yy" localSheetId="18">#REF!</definedName>
    <definedName name="yy" localSheetId="19">#REF!</definedName>
    <definedName name="yy" localSheetId="20">#REF!</definedName>
    <definedName name="yy" localSheetId="21">#REF!</definedName>
    <definedName name="yy" localSheetId="22">#REF!</definedName>
    <definedName name="yy" localSheetId="23">#REF!</definedName>
    <definedName name="yy">#REF!</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hidden="1">{"TAB1",#N/A,TRUE,"GENERAL";"TAB2",#N/A,TRUE,"GENERAL";"TAB3",#N/A,TRUE,"GENERAL";"TAB4",#N/A,TRUE,"GENERAL";"TAB5",#N/A,TRUE,"GENERAL"}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hidden="1">{"via1",#N/A,TRUE,"general";"via2",#N/A,TRUE,"general";"via3",#N/A,TRUE,"general"}</definedName>
    <definedName name="z">#REF!</definedName>
    <definedName name="Z_4D3BD6EC_9056_4D89_93C7_EE6A1A606A42_.wvu.PrintArea" localSheetId="1" hidden="1">Cotización!$A$1:$G$647</definedName>
    <definedName name="Z_4D3BD6EC_9056_4D89_93C7_EE6A1A606A42_.wvu.PrintArea" localSheetId="2" hidden="1">'Cotización Termales'!$A$1:$G$630</definedName>
    <definedName name="Z_4D3BD6EC_9056_4D89_93C7_EE6A1A606A42_.wvu.PrintArea" localSheetId="7" hidden="1">'PRESUPUESTO SEÑALIZACIÓN'!$A$1:$G$5</definedName>
    <definedName name="Z_4D3BD6EC_9056_4D89_93C7_EE6A1A606A42_.wvu.PrintArea" localSheetId="3" hidden="1">'PRESUPUESTO V1'!$A$1:$G$387</definedName>
    <definedName name="Z_4D3BD6EC_9056_4D89_93C7_EE6A1A606A42_.wvu.PrintArea" localSheetId="4" hidden="1">'PRESUPUESTO V2'!$A$1:$F$114</definedName>
    <definedName name="Z_4D3BD6EC_9056_4D89_93C7_EE6A1A606A42_.wvu.PrintArea" localSheetId="6" hidden="1">'PRESUPUESTO V3'!$A$1:$H$98</definedName>
    <definedName name="Z_4D3BD6EC_9056_4D89_93C7_EE6A1A606A42_.wvu.PrintTitles" localSheetId="1" hidden="1">Cotización!$1:$5</definedName>
    <definedName name="Z_4D3BD6EC_9056_4D89_93C7_EE6A1A606A42_.wvu.PrintTitles" localSheetId="2" hidden="1">'Cotización Termales'!$1:$5</definedName>
    <definedName name="Z_4D3BD6EC_9056_4D89_93C7_EE6A1A606A42_.wvu.PrintTitles" localSheetId="7" hidden="1">'PRESUPUESTO SEÑALIZACIÓN'!$1:$5</definedName>
    <definedName name="Z_4D3BD6EC_9056_4D89_93C7_EE6A1A606A42_.wvu.PrintTitles" localSheetId="3" hidden="1">'PRESUPUESTO V1'!$1:$5</definedName>
    <definedName name="Z_4D3BD6EC_9056_4D89_93C7_EE6A1A606A42_.wvu.PrintTitles" localSheetId="4" hidden="1">'PRESUPUESTO V2'!$1:$5</definedName>
    <definedName name="Z_4D3BD6EC_9056_4D89_93C7_EE6A1A606A42_.wvu.PrintTitles" localSheetId="6" hidden="1">'PRESUPUESTO V3'!$1:$5</definedName>
    <definedName name="Z_59045DCC_8CD3_4039_B4A6_CCDD166E08C5_.wvu.PrintArea" localSheetId="1" hidden="1">Cotización!$A$1:$G$647</definedName>
    <definedName name="Z_59045DCC_8CD3_4039_B4A6_CCDD166E08C5_.wvu.PrintArea" localSheetId="2" hidden="1">'Cotización Termales'!$A$1:$G$630</definedName>
    <definedName name="Z_59045DCC_8CD3_4039_B4A6_CCDD166E08C5_.wvu.PrintArea" localSheetId="7" hidden="1">'PRESUPUESTO SEÑALIZACIÓN'!$A$1:$G$5</definedName>
    <definedName name="Z_59045DCC_8CD3_4039_B4A6_CCDD166E08C5_.wvu.PrintArea" localSheetId="3" hidden="1">'PRESUPUESTO V1'!$A$1:$G$387</definedName>
    <definedName name="Z_59045DCC_8CD3_4039_B4A6_CCDD166E08C5_.wvu.PrintArea" localSheetId="4" hidden="1">'PRESUPUESTO V2'!$A$1:$F$114</definedName>
    <definedName name="Z_59045DCC_8CD3_4039_B4A6_CCDD166E08C5_.wvu.PrintArea" localSheetId="6" hidden="1">'PRESUPUESTO V3'!$A$1:$H$98</definedName>
    <definedName name="Z_59045DCC_8CD3_4039_B4A6_CCDD166E08C5_.wvu.PrintTitles" localSheetId="1" hidden="1">Cotización!$1:$5</definedName>
    <definedName name="Z_59045DCC_8CD3_4039_B4A6_CCDD166E08C5_.wvu.PrintTitles" localSheetId="2" hidden="1">'Cotización Termales'!$1:$5</definedName>
    <definedName name="Z_59045DCC_8CD3_4039_B4A6_CCDD166E08C5_.wvu.PrintTitles" localSheetId="7" hidden="1">'PRESUPUESTO SEÑALIZACIÓN'!$1:$5</definedName>
    <definedName name="Z_59045DCC_8CD3_4039_B4A6_CCDD166E08C5_.wvu.PrintTitles" localSheetId="3" hidden="1">'PRESUPUESTO V1'!$1:$5</definedName>
    <definedName name="Z_59045DCC_8CD3_4039_B4A6_CCDD166E08C5_.wvu.PrintTitles" localSheetId="4" hidden="1">'PRESUPUESTO V2'!$1:$5</definedName>
    <definedName name="Z_59045DCC_8CD3_4039_B4A6_CCDD166E08C5_.wvu.PrintTitles" localSheetId="6" hidden="1">'PRESUPUESTO V3'!$1:$5</definedName>
    <definedName name="Z_7B05E28E_E897_42E5_AFB6_AE9A02D7BD14_.wvu.PrintArea" localSheetId="1" hidden="1">Cotización!$A$1:$G$647</definedName>
    <definedName name="Z_7B05E28E_E897_42E5_AFB6_AE9A02D7BD14_.wvu.PrintArea" localSheetId="2" hidden="1">'Cotización Termales'!$A$1:$G$630</definedName>
    <definedName name="Z_7B05E28E_E897_42E5_AFB6_AE9A02D7BD14_.wvu.PrintArea" localSheetId="7" hidden="1">'PRESUPUESTO SEÑALIZACIÓN'!$A$1:$G$5</definedName>
    <definedName name="Z_7B05E28E_E897_42E5_AFB6_AE9A02D7BD14_.wvu.PrintArea" localSheetId="3" hidden="1">'PRESUPUESTO V1'!$A$1:$G$387</definedName>
    <definedName name="Z_7B05E28E_E897_42E5_AFB6_AE9A02D7BD14_.wvu.PrintArea" localSheetId="4" hidden="1">'PRESUPUESTO V2'!$A$1:$F$114</definedName>
    <definedName name="Z_7B05E28E_E897_42E5_AFB6_AE9A02D7BD14_.wvu.PrintArea" localSheetId="6" hidden="1">'PRESUPUESTO V3'!$A$1:$H$98</definedName>
    <definedName name="Z_7B05E28E_E897_42E5_AFB6_AE9A02D7BD14_.wvu.PrintTitles" localSheetId="1" hidden="1">Cotización!$1:$5</definedName>
    <definedName name="Z_7B05E28E_E897_42E5_AFB6_AE9A02D7BD14_.wvu.PrintTitles" localSheetId="2" hidden="1">'Cotización Termales'!$1:$5</definedName>
    <definedName name="Z_7B05E28E_E897_42E5_AFB6_AE9A02D7BD14_.wvu.PrintTitles" localSheetId="7" hidden="1">'PRESUPUESTO SEÑALIZACIÓN'!$1:$5</definedName>
    <definedName name="Z_7B05E28E_E897_42E5_AFB6_AE9A02D7BD14_.wvu.PrintTitles" localSheetId="3" hidden="1">'PRESUPUESTO V1'!$1:$5</definedName>
    <definedName name="Z_7B05E28E_E897_42E5_AFB6_AE9A02D7BD14_.wvu.PrintTitles" localSheetId="4" hidden="1">'PRESUPUESTO V2'!$1:$5</definedName>
    <definedName name="Z_7B05E28E_E897_42E5_AFB6_AE9A02D7BD14_.wvu.PrintTitles" localSheetId="6" hidden="1">'PRESUPUESTO V3'!$1:$5</definedName>
    <definedName name="Z_978BC061_1B37_4ECE_AC5E_9FB9786683A0_.wvu.PrintArea" localSheetId="1" hidden="1">Cotización!$A$1:$G$647</definedName>
    <definedName name="Z_978BC061_1B37_4ECE_AC5E_9FB9786683A0_.wvu.PrintArea" localSheetId="2" hidden="1">'Cotización Termales'!$A$1:$G$630</definedName>
    <definedName name="Z_978BC061_1B37_4ECE_AC5E_9FB9786683A0_.wvu.PrintArea" localSheetId="7" hidden="1">'PRESUPUESTO SEÑALIZACIÓN'!$A$1:$G$5</definedName>
    <definedName name="Z_978BC061_1B37_4ECE_AC5E_9FB9786683A0_.wvu.PrintArea" localSheetId="3" hidden="1">'PRESUPUESTO V1'!$A$1:$G$387</definedName>
    <definedName name="Z_978BC061_1B37_4ECE_AC5E_9FB9786683A0_.wvu.PrintArea" localSheetId="4" hidden="1">'PRESUPUESTO V2'!$A$1:$F$114</definedName>
    <definedName name="Z_978BC061_1B37_4ECE_AC5E_9FB9786683A0_.wvu.PrintArea" localSheetId="6" hidden="1">'PRESUPUESTO V3'!$A$1:$H$98</definedName>
    <definedName name="Z_978BC061_1B37_4ECE_AC5E_9FB9786683A0_.wvu.PrintTitles" localSheetId="1" hidden="1">Cotización!$1:$5</definedName>
    <definedName name="Z_978BC061_1B37_4ECE_AC5E_9FB9786683A0_.wvu.PrintTitles" localSheetId="2" hidden="1">'Cotización Termales'!$1:$5</definedName>
    <definedName name="Z_978BC061_1B37_4ECE_AC5E_9FB9786683A0_.wvu.PrintTitles" localSheetId="7" hidden="1">'PRESUPUESTO SEÑALIZACIÓN'!$1:$5</definedName>
    <definedName name="Z_978BC061_1B37_4ECE_AC5E_9FB9786683A0_.wvu.PrintTitles" localSheetId="3" hidden="1">'PRESUPUESTO V1'!$1:$5</definedName>
    <definedName name="Z_978BC061_1B37_4ECE_AC5E_9FB9786683A0_.wvu.PrintTitles" localSheetId="4" hidden="1">'PRESUPUESTO V2'!$1:$5</definedName>
    <definedName name="Z_978BC061_1B37_4ECE_AC5E_9FB9786683A0_.wvu.PrintTitles" localSheetId="6" hidden="1">'PRESUPUESTO V3'!$1:$5</definedName>
    <definedName name="Z_BBBF6F88_6A73_4A16_AF42_072D0FCC5B79_.wvu.PrintArea" localSheetId="1" hidden="1">Cotización!$A$1:$G$647</definedName>
    <definedName name="Z_BBBF6F88_6A73_4A16_AF42_072D0FCC5B79_.wvu.PrintArea" localSheetId="2" hidden="1">'Cotización Termales'!$A$1:$G$630</definedName>
    <definedName name="Z_BBBF6F88_6A73_4A16_AF42_072D0FCC5B79_.wvu.PrintArea" localSheetId="7" hidden="1">'PRESUPUESTO SEÑALIZACIÓN'!$A$1:$G$5</definedName>
    <definedName name="Z_BBBF6F88_6A73_4A16_AF42_072D0FCC5B79_.wvu.PrintArea" localSheetId="3" hidden="1">'PRESUPUESTO V1'!$A$1:$G$387</definedName>
    <definedName name="Z_BBBF6F88_6A73_4A16_AF42_072D0FCC5B79_.wvu.PrintArea" localSheetId="4" hidden="1">'PRESUPUESTO V2'!$A$1:$F$114</definedName>
    <definedName name="Z_BBBF6F88_6A73_4A16_AF42_072D0FCC5B79_.wvu.PrintArea" localSheetId="6" hidden="1">'PRESUPUESTO V3'!$A$1:$H$98</definedName>
    <definedName name="Z_BBBF6F88_6A73_4A16_AF42_072D0FCC5B79_.wvu.PrintTitles" localSheetId="1" hidden="1">Cotización!$1:$5</definedName>
    <definedName name="Z_BBBF6F88_6A73_4A16_AF42_072D0FCC5B79_.wvu.PrintTitles" localSheetId="2" hidden="1">'Cotización Termales'!$1:$5</definedName>
    <definedName name="Z_BBBF6F88_6A73_4A16_AF42_072D0FCC5B79_.wvu.PrintTitles" localSheetId="7" hidden="1">'PRESUPUESTO SEÑALIZACIÓN'!$1:$5</definedName>
    <definedName name="Z_BBBF6F88_6A73_4A16_AF42_072D0FCC5B79_.wvu.PrintTitles" localSheetId="3" hidden="1">'PRESUPUESTO V1'!$1:$5</definedName>
    <definedName name="Z_BBBF6F88_6A73_4A16_AF42_072D0FCC5B79_.wvu.PrintTitles" localSheetId="4" hidden="1">'PRESUPUESTO V2'!$1:$5</definedName>
    <definedName name="Z_BBBF6F88_6A73_4A16_AF42_072D0FCC5B79_.wvu.PrintTitles" localSheetId="6" hidden="1">'PRESUPUESTO V3'!$1:$5</definedName>
    <definedName name="zapata" localSheetId="8">#REF!</definedName>
    <definedName name="zapata" localSheetId="9">#REF!</definedName>
    <definedName name="zapata" localSheetId="10">#REF!</definedName>
    <definedName name="zapata" localSheetId="11">#REF!</definedName>
    <definedName name="zapata" localSheetId="12">#REF!</definedName>
    <definedName name="zapata" localSheetId="13">#REF!</definedName>
    <definedName name="zapata" localSheetId="14">#REF!</definedName>
    <definedName name="zapata" localSheetId="15">#REF!</definedName>
    <definedName name="zapata" localSheetId="16">#REF!</definedName>
    <definedName name="zapata" localSheetId="17">#REF!</definedName>
    <definedName name="zapata" localSheetId="18">#REF!</definedName>
    <definedName name="zapata" localSheetId="19">#REF!</definedName>
    <definedName name="zapata" localSheetId="20">#REF!</definedName>
    <definedName name="zapata" localSheetId="21">#REF!</definedName>
    <definedName name="zapata" localSheetId="22">#REF!</definedName>
    <definedName name="zapata" localSheetId="23">#REF!</definedName>
    <definedName name="zapata">#REF!</definedName>
    <definedName name="zc" localSheetId="8">#REF!</definedName>
    <definedName name="zc" localSheetId="9">#REF!</definedName>
    <definedName name="zc" localSheetId="10">#REF!</definedName>
    <definedName name="zc" localSheetId="11">#REF!</definedName>
    <definedName name="zc" localSheetId="12">#REF!</definedName>
    <definedName name="zc" localSheetId="13">#REF!</definedName>
    <definedName name="zc" localSheetId="14">#REF!</definedName>
    <definedName name="zc" localSheetId="15">#REF!</definedName>
    <definedName name="zc" localSheetId="16">#REF!</definedName>
    <definedName name="zc" localSheetId="17">#REF!</definedName>
    <definedName name="zc" localSheetId="18">#REF!</definedName>
    <definedName name="zc" localSheetId="19">#REF!</definedName>
    <definedName name="zc" localSheetId="20">#REF!</definedName>
    <definedName name="zc" localSheetId="21">#REF!</definedName>
    <definedName name="zc" localSheetId="22">#REF!</definedName>
    <definedName name="zc" localSheetId="23">#REF!</definedName>
    <definedName name="zc">#REF!</definedName>
    <definedName name="zd" localSheetId="8">#REF!</definedName>
    <definedName name="zd" localSheetId="9">#REF!</definedName>
    <definedName name="zd" localSheetId="10">#REF!</definedName>
    <definedName name="zd" localSheetId="11">#REF!</definedName>
    <definedName name="zd" localSheetId="12">#REF!</definedName>
    <definedName name="zd" localSheetId="13">#REF!</definedName>
    <definedName name="zd" localSheetId="14">#REF!</definedName>
    <definedName name="zd" localSheetId="15">#REF!</definedName>
    <definedName name="zd" localSheetId="16">#REF!</definedName>
    <definedName name="zd" localSheetId="17">#REF!</definedName>
    <definedName name="zd" localSheetId="18">#REF!</definedName>
    <definedName name="zd" localSheetId="19">#REF!</definedName>
    <definedName name="zd" localSheetId="20">#REF!</definedName>
    <definedName name="zd" localSheetId="21">#REF!</definedName>
    <definedName name="zd" localSheetId="22">#REF!</definedName>
    <definedName name="zd" localSheetId="23">#REF!</definedName>
    <definedName name="zd">#REF!</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hidden="1">{"via1",#N/A,TRUE,"general";"via2",#N/A,TRUE,"general";"via3",#N/A,TRUE,"general"}</definedName>
    <definedName name="ZDFSRDG">[17]Validaciones!#REF!</definedName>
    <definedName name="zdr" localSheetId="8">#REF!</definedName>
    <definedName name="zdr" localSheetId="9">#REF!</definedName>
    <definedName name="zdr" localSheetId="10">#REF!</definedName>
    <definedName name="zdr" localSheetId="11">#REF!</definedName>
    <definedName name="zdr" localSheetId="12">#REF!</definedName>
    <definedName name="zdr" localSheetId="13">#REF!</definedName>
    <definedName name="zdr" localSheetId="14">#REF!</definedName>
    <definedName name="zdr" localSheetId="15">#REF!</definedName>
    <definedName name="zdr" localSheetId="16">#REF!</definedName>
    <definedName name="zdr" localSheetId="17">#REF!</definedName>
    <definedName name="zdr" localSheetId="18">#REF!</definedName>
    <definedName name="zdr" localSheetId="19">#REF!</definedName>
    <definedName name="zdr" localSheetId="20">#REF!</definedName>
    <definedName name="zdr" localSheetId="21">#REF!</definedName>
    <definedName name="zdr" localSheetId="22">#REF!</definedName>
    <definedName name="zdr" localSheetId="23">#REF!</definedName>
    <definedName name="zdr">#REF!</definedName>
    <definedName name="zerfaer">[17]Validaciones!#REF!</definedName>
    <definedName name="ZGZGT">[17]Validaciones!#REF!</definedName>
    <definedName name="ZON" localSheetId="8">#REF!</definedName>
    <definedName name="ZON" localSheetId="9">#REF!</definedName>
    <definedName name="ZON" localSheetId="10">#REF!</definedName>
    <definedName name="ZON" localSheetId="11">#REF!</definedName>
    <definedName name="ZON" localSheetId="12">#REF!</definedName>
    <definedName name="ZON" localSheetId="13">#REF!</definedName>
    <definedName name="ZON" localSheetId="14">#REF!</definedName>
    <definedName name="ZON" localSheetId="15">#REF!</definedName>
    <definedName name="ZON" localSheetId="16">#REF!</definedName>
    <definedName name="ZON" localSheetId="17">#REF!</definedName>
    <definedName name="ZON" localSheetId="18">#REF!</definedName>
    <definedName name="ZON" localSheetId="19">#REF!</definedName>
    <definedName name="ZON" localSheetId="20">#REF!</definedName>
    <definedName name="ZON" localSheetId="21">#REF!</definedName>
    <definedName name="ZON" localSheetId="22">#REF!</definedName>
    <definedName name="ZON" localSheetId="23">#REF!</definedName>
    <definedName name="ZON">#REF!</definedName>
    <definedName name="ZONA" localSheetId="8">#REF!</definedName>
    <definedName name="ZONA" localSheetId="9">#REF!</definedName>
    <definedName name="ZONA" localSheetId="10">#REF!</definedName>
    <definedName name="ZONA" localSheetId="11">#REF!</definedName>
    <definedName name="ZONA" localSheetId="12">#REF!</definedName>
    <definedName name="ZONA" localSheetId="13">#REF!</definedName>
    <definedName name="ZONA" localSheetId="14">#REF!</definedName>
    <definedName name="ZONA" localSheetId="15">#REF!</definedName>
    <definedName name="ZONA" localSheetId="16">#REF!</definedName>
    <definedName name="ZONA" localSheetId="17">#REF!</definedName>
    <definedName name="ZONA" localSheetId="18">#REF!</definedName>
    <definedName name="ZONA" localSheetId="19">#REF!</definedName>
    <definedName name="ZONA" localSheetId="20">#REF!</definedName>
    <definedName name="ZONA" localSheetId="21">#REF!</definedName>
    <definedName name="ZONA" localSheetId="22">#REF!</definedName>
    <definedName name="ZONA" localSheetId="23">#REF!</definedName>
    <definedName name="ZONA">#REF!</definedName>
    <definedName name="ZONA_PR" localSheetId="8">#REF!</definedName>
    <definedName name="ZONA_PR" localSheetId="9">#REF!</definedName>
    <definedName name="ZONA_PR" localSheetId="10">#REF!</definedName>
    <definedName name="ZONA_PR" localSheetId="11">#REF!</definedName>
    <definedName name="ZONA_PR" localSheetId="12">#REF!</definedName>
    <definedName name="ZONA_PR" localSheetId="13">#REF!</definedName>
    <definedName name="ZONA_PR" localSheetId="14">#REF!</definedName>
    <definedName name="ZONA_PR" localSheetId="15">#REF!</definedName>
    <definedName name="ZONA_PR" localSheetId="16">#REF!</definedName>
    <definedName name="ZONA_PR" localSheetId="17">#REF!</definedName>
    <definedName name="ZONA_PR" localSheetId="18">#REF!</definedName>
    <definedName name="ZONA_PR" localSheetId="19">#REF!</definedName>
    <definedName name="ZONA_PR" localSheetId="20">#REF!</definedName>
    <definedName name="ZONA_PR" localSheetId="21">#REF!</definedName>
    <definedName name="ZONA_PR" localSheetId="22">#REF!</definedName>
    <definedName name="ZONA_PR" localSheetId="23">#REF!</definedName>
    <definedName name="ZONA_PR">#REF!</definedName>
    <definedName name="zsdfr">[17]Validaciones!#REF!</definedName>
    <definedName name="ZSFRFSR">[17]Validaciones!#REF!</definedName>
    <definedName name="zx" localSheetId="8">#REF!</definedName>
    <definedName name="zx" localSheetId="9">#REF!</definedName>
    <definedName name="zx" localSheetId="10">#REF!</definedName>
    <definedName name="zx" localSheetId="11">#REF!</definedName>
    <definedName name="zx" localSheetId="12">#REF!</definedName>
    <definedName name="zx" localSheetId="13">#REF!</definedName>
    <definedName name="zx" localSheetId="14">#REF!</definedName>
    <definedName name="zx" localSheetId="15">#REF!</definedName>
    <definedName name="zx" localSheetId="16">#REF!</definedName>
    <definedName name="zx" localSheetId="17">#REF!</definedName>
    <definedName name="zx" localSheetId="18">#REF!</definedName>
    <definedName name="zx" localSheetId="19">#REF!</definedName>
    <definedName name="zx" localSheetId="20">#REF!</definedName>
    <definedName name="zx" localSheetId="21">#REF!</definedName>
    <definedName name="zx" localSheetId="22">#REF!</definedName>
    <definedName name="zx" localSheetId="23">#REF!</definedName>
    <definedName name="zx">#REF!</definedName>
    <definedName name="zxc">[17]Validaciones!#REF!</definedName>
    <definedName name="zxca">[17]Validaciones!#REF!</definedName>
    <definedName name="zxcvra">[17]Validaciones!#REF!</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hidden="1">{"TAB1",#N/A,TRUE,"GENERAL";"TAB2",#N/A,TRUE,"GENERAL";"TAB3",#N/A,TRUE,"GENERAL";"TAB4",#N/A,TRUE,"GENERAL";"TAB5",#N/A,TRUE,"GENERAL"}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hidden="1">{"via1",#N/A,TRUE,"general";"via2",#N/A,TRUE,"general";"via3",#N/A,TRUE,"general"}</definedName>
    <definedName name="zz" localSheetId="8">#REF!</definedName>
    <definedName name="zz" localSheetId="9">#REF!</definedName>
    <definedName name="zz" localSheetId="10">#REF!</definedName>
    <definedName name="zz" localSheetId="11">#REF!</definedName>
    <definedName name="zz" localSheetId="12">#REF!</definedName>
    <definedName name="zz" localSheetId="13">#REF!</definedName>
    <definedName name="zz" localSheetId="14">#REF!</definedName>
    <definedName name="zz" localSheetId="15">#REF!</definedName>
    <definedName name="zz" localSheetId="16">#REF!</definedName>
    <definedName name="zz" localSheetId="17">#REF!</definedName>
    <definedName name="zz" localSheetId="18">#REF!</definedName>
    <definedName name="zz" localSheetId="19">#REF!</definedName>
    <definedName name="zz" localSheetId="20">#REF!</definedName>
    <definedName name="zz" localSheetId="21">#REF!</definedName>
    <definedName name="zz" localSheetId="22">#REF!</definedName>
    <definedName name="zz" localSheetId="23">#REF!</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I8" i="11" l="1"/>
  <c r="I9" i="11"/>
  <c r="I10" i="11"/>
  <c r="I11" i="11"/>
  <c r="I12" i="11"/>
  <c r="I13" i="11"/>
  <c r="I14" i="11"/>
  <c r="I15" i="11"/>
  <c r="I16" i="11"/>
  <c r="I17" i="11"/>
  <c r="I18" i="11"/>
  <c r="I19" i="11"/>
  <c r="I20" i="11"/>
  <c r="I21" i="11"/>
  <c r="I22" i="11"/>
  <c r="I110" i="11" s="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9" i="11"/>
  <c r="I100" i="11"/>
  <c r="I101" i="11"/>
  <c r="I102" i="11"/>
  <c r="I103" i="11"/>
  <c r="I104" i="11"/>
  <c r="I105" i="11"/>
  <c r="I106" i="11"/>
  <c r="I107" i="11"/>
  <c r="I108" i="11"/>
  <c r="I109" i="11"/>
  <c r="I7" i="11"/>
  <c r="J59" i="27"/>
  <c r="J58" i="27"/>
  <c r="J54" i="27"/>
  <c r="E9" i="27"/>
  <c r="G9" i="27" s="1"/>
  <c r="E8" i="27"/>
  <c r="G8" i="27" s="1"/>
  <c r="E7" i="27"/>
  <c r="G7" i="27" s="1"/>
  <c r="G10" i="27" s="1"/>
  <c r="F109" i="11"/>
  <c r="H109" i="11" s="1"/>
  <c r="F108" i="11"/>
  <c r="H108" i="11" s="1"/>
  <c r="G44" i="26"/>
  <c r="G37" i="26"/>
  <c r="F28" i="26"/>
  <c r="F27" i="26"/>
  <c r="F26" i="26"/>
  <c r="F25" i="26"/>
  <c r="F24" i="26"/>
  <c r="F23" i="26"/>
  <c r="F22" i="26"/>
  <c r="F21" i="26"/>
  <c r="G29" i="26" s="1"/>
  <c r="F15" i="26"/>
  <c r="F14" i="26"/>
  <c r="F13" i="26"/>
  <c r="G17" i="26" s="1"/>
  <c r="G44" i="25"/>
  <c r="G37" i="25"/>
  <c r="F28" i="25"/>
  <c r="F27" i="25"/>
  <c r="F26" i="25"/>
  <c r="F25" i="25"/>
  <c r="F24" i="25"/>
  <c r="F23" i="25"/>
  <c r="F22" i="25"/>
  <c r="F21" i="25"/>
  <c r="G29" i="25" s="1"/>
  <c r="F15" i="25"/>
  <c r="F14" i="25"/>
  <c r="F13" i="25"/>
  <c r="G17" i="25" s="1"/>
  <c r="G44" i="24"/>
  <c r="G37" i="24"/>
  <c r="F28" i="24"/>
  <c r="F27" i="24"/>
  <c r="F26" i="24"/>
  <c r="F25" i="24"/>
  <c r="F24" i="24"/>
  <c r="F23" i="24"/>
  <c r="F22" i="24"/>
  <c r="F21" i="24"/>
  <c r="G29" i="24" s="1"/>
  <c r="F15" i="24"/>
  <c r="F14" i="24"/>
  <c r="F13" i="24"/>
  <c r="G17" i="24" s="1"/>
  <c r="H10" i="11"/>
  <c r="H14" i="11"/>
  <c r="H15" i="11"/>
  <c r="H17" i="11"/>
  <c r="H18" i="11"/>
  <c r="H24" i="11"/>
  <c r="H27" i="11"/>
  <c r="H28" i="11"/>
  <c r="H31" i="11"/>
  <c r="H32" i="11"/>
  <c r="H33" i="11"/>
  <c r="H34" i="11"/>
  <c r="H35" i="11"/>
  <c r="H37" i="11"/>
  <c r="H38" i="11"/>
  <c r="H39" i="11"/>
  <c r="H41" i="11"/>
  <c r="H42" i="11"/>
  <c r="H44" i="11"/>
  <c r="H45" i="11"/>
  <c r="H47" i="11"/>
  <c r="H49" i="11"/>
  <c r="H50" i="11"/>
  <c r="H52" i="11"/>
  <c r="H53" i="11"/>
  <c r="H54" i="11"/>
  <c r="H55" i="11"/>
  <c r="H56" i="11"/>
  <c r="H57" i="11"/>
  <c r="H58" i="11"/>
  <c r="H59" i="11"/>
  <c r="H60" i="11"/>
  <c r="H61" i="11"/>
  <c r="H62" i="11"/>
  <c r="H64" i="11"/>
  <c r="H65" i="11"/>
  <c r="H66" i="11"/>
  <c r="H67" i="11"/>
  <c r="H69" i="11"/>
  <c r="H70" i="11"/>
  <c r="H71" i="11"/>
  <c r="H72" i="11"/>
  <c r="H74" i="11"/>
  <c r="H75" i="11"/>
  <c r="H76" i="11"/>
  <c r="H77" i="11"/>
  <c r="H78" i="11"/>
  <c r="H79" i="11"/>
  <c r="H81" i="11"/>
  <c r="H82" i="11"/>
  <c r="H84" i="11"/>
  <c r="H85" i="11"/>
  <c r="H87" i="11"/>
  <c r="H88" i="11"/>
  <c r="H89" i="11"/>
  <c r="H90" i="11"/>
  <c r="H92" i="11"/>
  <c r="H93" i="11"/>
  <c r="H94" i="11"/>
  <c r="H96" i="11"/>
  <c r="H97" i="11"/>
  <c r="H98" i="11"/>
  <c r="H101" i="11"/>
  <c r="H105" i="11"/>
  <c r="H106" i="11"/>
  <c r="R50" i="6"/>
  <c r="R3" i="11"/>
  <c r="G9" i="11" s="1"/>
  <c r="H9" i="11" s="1"/>
  <c r="F41" i="23"/>
  <c r="F40" i="23"/>
  <c r="G37" i="23"/>
  <c r="F28" i="23"/>
  <c r="F27" i="23"/>
  <c r="F26" i="23"/>
  <c r="F25" i="23"/>
  <c r="F24" i="23"/>
  <c r="F23" i="23"/>
  <c r="F22" i="23"/>
  <c r="F21" i="23"/>
  <c r="F20" i="23"/>
  <c r="F15" i="23"/>
  <c r="F14" i="23"/>
  <c r="F13" i="23"/>
  <c r="F12" i="23"/>
  <c r="F41" i="22"/>
  <c r="F40" i="22"/>
  <c r="G37" i="22"/>
  <c r="F28" i="22"/>
  <c r="F27" i="22"/>
  <c r="F26" i="22"/>
  <c r="F25" i="22"/>
  <c r="F24" i="22"/>
  <c r="F23" i="22"/>
  <c r="F22" i="22"/>
  <c r="F21" i="22"/>
  <c r="F20" i="22"/>
  <c r="F15" i="22"/>
  <c r="F14" i="22"/>
  <c r="F13" i="22"/>
  <c r="F12" i="22"/>
  <c r="G17" i="22" s="1"/>
  <c r="D20" i="21"/>
  <c r="F20" i="21" s="1"/>
  <c r="G29" i="21" s="1"/>
  <c r="F41" i="21"/>
  <c r="F40" i="21"/>
  <c r="G44" i="21" s="1"/>
  <c r="G37" i="21"/>
  <c r="F28" i="21"/>
  <c r="F27" i="21"/>
  <c r="F26" i="21"/>
  <c r="F25" i="21"/>
  <c r="F24" i="21"/>
  <c r="F23" i="21"/>
  <c r="F22" i="21"/>
  <c r="F21" i="21"/>
  <c r="F15" i="21"/>
  <c r="F14" i="21"/>
  <c r="F13" i="21"/>
  <c r="F12" i="21"/>
  <c r="D20" i="20"/>
  <c r="G44" i="20"/>
  <c r="F41" i="20"/>
  <c r="F40" i="20"/>
  <c r="G37" i="20"/>
  <c r="F28" i="20"/>
  <c r="F27" i="20"/>
  <c r="F26" i="20"/>
  <c r="F25" i="20"/>
  <c r="F24" i="20"/>
  <c r="F23" i="20"/>
  <c r="F22" i="20"/>
  <c r="F21" i="20"/>
  <c r="F20" i="20"/>
  <c r="F15" i="20"/>
  <c r="F14" i="20"/>
  <c r="F13" i="20"/>
  <c r="F12" i="20"/>
  <c r="D20" i="19"/>
  <c r="F20" i="19" s="1"/>
  <c r="F41" i="19"/>
  <c r="F40" i="19"/>
  <c r="G37" i="19"/>
  <c r="F28" i="19"/>
  <c r="F27" i="19"/>
  <c r="F26" i="19"/>
  <c r="F25" i="19"/>
  <c r="F24" i="19"/>
  <c r="F23" i="19"/>
  <c r="F22" i="19"/>
  <c r="F21" i="19"/>
  <c r="F15" i="19"/>
  <c r="F14" i="19"/>
  <c r="F13" i="19"/>
  <c r="F12" i="19"/>
  <c r="D20" i="17"/>
  <c r="D24" i="18"/>
  <c r="D23" i="18"/>
  <c r="F23" i="18" s="1"/>
  <c r="D22" i="18"/>
  <c r="F22" i="18" s="1"/>
  <c r="D21" i="18"/>
  <c r="F21" i="18" s="1"/>
  <c r="D20" i="18"/>
  <c r="F20" i="18" s="1"/>
  <c r="F41" i="18"/>
  <c r="F40" i="18"/>
  <c r="G44" i="18" s="1"/>
  <c r="G37" i="18"/>
  <c r="F28" i="18"/>
  <c r="F27" i="18"/>
  <c r="F26" i="18"/>
  <c r="F25" i="18"/>
  <c r="F24" i="18"/>
  <c r="F15" i="18"/>
  <c r="F14" i="18"/>
  <c r="F13" i="18"/>
  <c r="F12" i="18"/>
  <c r="G17" i="18" s="1"/>
  <c r="F21" i="17"/>
  <c r="F41" i="17"/>
  <c r="F40" i="17"/>
  <c r="G37" i="17"/>
  <c r="F28" i="17"/>
  <c r="F27" i="17"/>
  <c r="F26" i="17"/>
  <c r="F25" i="17"/>
  <c r="F24" i="17"/>
  <c r="F23" i="17"/>
  <c r="F22" i="17"/>
  <c r="F20" i="17"/>
  <c r="F15" i="17"/>
  <c r="F14" i="17"/>
  <c r="F13" i="17"/>
  <c r="F12" i="17"/>
  <c r="G17" i="17" s="1"/>
  <c r="F41" i="16"/>
  <c r="F40" i="16"/>
  <c r="G37" i="16"/>
  <c r="F28" i="16"/>
  <c r="F27" i="16"/>
  <c r="F26" i="16"/>
  <c r="F25" i="16"/>
  <c r="F24" i="16"/>
  <c r="F23" i="16"/>
  <c r="F22" i="16"/>
  <c r="F21" i="16"/>
  <c r="F20" i="16"/>
  <c r="F15" i="16"/>
  <c r="F14" i="16"/>
  <c r="F13" i="16"/>
  <c r="F12" i="16"/>
  <c r="D20" i="15"/>
  <c r="F20" i="15" s="1"/>
  <c r="F41" i="15"/>
  <c r="F40" i="15"/>
  <c r="G44" i="15" s="1"/>
  <c r="F11" i="15" s="1"/>
  <c r="G37" i="15"/>
  <c r="F28" i="15"/>
  <c r="F27" i="15"/>
  <c r="F26" i="15"/>
  <c r="F25" i="15"/>
  <c r="F24" i="15"/>
  <c r="F23" i="15"/>
  <c r="F22" i="15"/>
  <c r="F21" i="15"/>
  <c r="F15" i="15"/>
  <c r="F14" i="15"/>
  <c r="F13" i="15"/>
  <c r="F12" i="15"/>
  <c r="F23" i="14"/>
  <c r="F22" i="14"/>
  <c r="F41" i="14"/>
  <c r="F40" i="14"/>
  <c r="G44" i="14" s="1"/>
  <c r="G37" i="14"/>
  <c r="F28" i="14"/>
  <c r="F27" i="14"/>
  <c r="F26" i="14"/>
  <c r="F25" i="14"/>
  <c r="F24" i="14"/>
  <c r="F20" i="14"/>
  <c r="F15" i="14"/>
  <c r="F14" i="14"/>
  <c r="F13" i="14"/>
  <c r="F12" i="14"/>
  <c r="E21" i="13"/>
  <c r="F21" i="13" s="1"/>
  <c r="F41" i="13"/>
  <c r="F40" i="13"/>
  <c r="G44" i="13" s="1"/>
  <c r="F11" i="13" s="1"/>
  <c r="G37" i="13"/>
  <c r="F28" i="13"/>
  <c r="F27" i="13"/>
  <c r="F26" i="13"/>
  <c r="F25" i="13"/>
  <c r="F24" i="13"/>
  <c r="F23" i="13"/>
  <c r="F22" i="13"/>
  <c r="F20" i="13"/>
  <c r="F15" i="13"/>
  <c r="F14" i="13"/>
  <c r="F13" i="13"/>
  <c r="F12" i="13"/>
  <c r="F12" i="9"/>
  <c r="F12" i="12"/>
  <c r="F41" i="12"/>
  <c r="F40" i="12"/>
  <c r="G37" i="12"/>
  <c r="F28" i="12"/>
  <c r="F27" i="12"/>
  <c r="F26" i="12"/>
  <c r="F25" i="12"/>
  <c r="F24" i="12"/>
  <c r="F23" i="12"/>
  <c r="F22" i="12"/>
  <c r="F21" i="12"/>
  <c r="F20" i="12"/>
  <c r="F15" i="12"/>
  <c r="F14" i="12"/>
  <c r="F13" i="12"/>
  <c r="F11" i="12"/>
  <c r="M169" i="11"/>
  <c r="O169" i="11" s="1"/>
  <c r="N161" i="11"/>
  <c r="N160" i="11"/>
  <c r="R159" i="11"/>
  <c r="L159" i="11"/>
  <c r="N159" i="11" s="1"/>
  <c r="L158" i="11"/>
  <c r="N158" i="11" s="1"/>
  <c r="L154" i="11"/>
  <c r="F104" i="11"/>
  <c r="H104" i="11" s="1"/>
  <c r="F103" i="11"/>
  <c r="H103" i="11" s="1"/>
  <c r="F102" i="11"/>
  <c r="H102" i="11" s="1"/>
  <c r="F100" i="11"/>
  <c r="H100" i="11" s="1"/>
  <c r="P122" i="11"/>
  <c r="P121" i="11"/>
  <c r="P120" i="11"/>
  <c r="P82" i="11"/>
  <c r="P83" i="11" s="1"/>
  <c r="N82" i="11"/>
  <c r="N83" i="11" s="1"/>
  <c r="G48" i="11"/>
  <c r="H48" i="11" s="1"/>
  <c r="G46" i="11"/>
  <c r="H46" i="11" s="1"/>
  <c r="P48" i="11"/>
  <c r="P47" i="11"/>
  <c r="P46" i="11"/>
  <c r="P45" i="11"/>
  <c r="P44" i="11"/>
  <c r="P43" i="11"/>
  <c r="P42" i="11"/>
  <c r="P41" i="11"/>
  <c r="P40" i="11"/>
  <c r="P39" i="11"/>
  <c r="P38" i="11"/>
  <c r="P37" i="11"/>
  <c r="P36" i="11"/>
  <c r="P34" i="11"/>
  <c r="P33" i="11"/>
  <c r="P32" i="11"/>
  <c r="P31" i="11"/>
  <c r="P30" i="11"/>
  <c r="P29" i="11"/>
  <c r="P28" i="11"/>
  <c r="P26" i="11"/>
  <c r="P25" i="11"/>
  <c r="P24" i="11"/>
  <c r="S7" i="11"/>
  <c r="G12" i="11" s="1"/>
  <c r="H12" i="11" s="1"/>
  <c r="R2" i="11"/>
  <c r="F61" i="10"/>
  <c r="E60" i="10"/>
  <c r="F60" i="10" s="1"/>
  <c r="G46" i="26" l="1"/>
  <c r="G46" i="25"/>
  <c r="G46" i="24"/>
  <c r="F107" i="11" s="1"/>
  <c r="H107" i="11" s="1"/>
  <c r="G17" i="23"/>
  <c r="G44" i="19"/>
  <c r="G29" i="20"/>
  <c r="G29" i="19"/>
  <c r="G29" i="22"/>
  <c r="G29" i="23"/>
  <c r="G17" i="15"/>
  <c r="G46" i="15" s="1"/>
  <c r="G17" i="19"/>
  <c r="G17" i="20"/>
  <c r="G29" i="12"/>
  <c r="G44" i="17"/>
  <c r="G44" i="22"/>
  <c r="G44" i="23"/>
  <c r="G17" i="13"/>
  <c r="G29" i="16"/>
  <c r="G44" i="12"/>
  <c r="G29" i="15"/>
  <c r="G44" i="16"/>
  <c r="F11" i="16" s="1"/>
  <c r="G17" i="16" s="1"/>
  <c r="G17" i="21"/>
  <c r="G46" i="22"/>
  <c r="G46" i="21"/>
  <c r="G29" i="18"/>
  <c r="G46" i="18" s="1"/>
  <c r="G29" i="17"/>
  <c r="G46" i="17" s="1"/>
  <c r="G46" i="16"/>
  <c r="G17" i="14"/>
  <c r="G46" i="14" s="1"/>
  <c r="G29" i="14"/>
  <c r="G29" i="13"/>
  <c r="G46" i="13" s="1"/>
  <c r="G17" i="12"/>
  <c r="N165" i="11"/>
  <c r="P49" i="11"/>
  <c r="P149" i="11"/>
  <c r="O87" i="11"/>
  <c r="D125" i="10"/>
  <c r="D124" i="10"/>
  <c r="F124" i="10" s="1"/>
  <c r="D121" i="10"/>
  <c r="D120" i="10"/>
  <c r="D119" i="10"/>
  <c r="D118" i="10"/>
  <c r="F118" i="10" s="1"/>
  <c r="D117" i="10"/>
  <c r="G13" i="27" l="1"/>
  <c r="G12" i="27"/>
  <c r="G11" i="27"/>
  <c r="G46" i="12"/>
  <c r="G46" i="19"/>
  <c r="G46" i="20"/>
  <c r="G46" i="23"/>
  <c r="F14" i="10"/>
  <c r="AL60" i="6"/>
  <c r="AS66" i="6"/>
  <c r="AS65" i="6"/>
  <c r="AS64" i="6"/>
  <c r="AS63" i="6"/>
  <c r="AS60" i="6"/>
  <c r="BB64" i="6"/>
  <c r="BB65" i="6"/>
  <c r="BB66" i="6"/>
  <c r="BB63" i="6"/>
  <c r="AU60" i="6"/>
  <c r="BB60" i="6"/>
  <c r="AU51" i="6"/>
  <c r="BB58" i="6"/>
  <c r="BB57" i="6"/>
  <c r="BB56" i="6"/>
  <c r="BB55" i="6"/>
  <c r="BB54" i="6"/>
  <c r="AU42" i="6"/>
  <c r="BB48" i="6"/>
  <c r="BB47" i="6"/>
  <c r="BB46" i="6"/>
  <c r="BB45" i="6"/>
  <c r="E34" i="10"/>
  <c r="F34" i="10" s="1"/>
  <c r="E41" i="10"/>
  <c r="F41" i="10" s="1"/>
  <c r="AJ36" i="6"/>
  <c r="F96" i="10"/>
  <c r="F26" i="10"/>
  <c r="F116" i="10"/>
  <c r="F117" i="10"/>
  <c r="F119" i="10"/>
  <c r="F121" i="10"/>
  <c r="J162" i="10"/>
  <c r="L162" i="10" s="1"/>
  <c r="E27" i="10" s="1"/>
  <c r="F27" i="10" s="1"/>
  <c r="K154" i="10"/>
  <c r="K153" i="10"/>
  <c r="O152" i="10"/>
  <c r="I152" i="10"/>
  <c r="K152" i="10" s="1"/>
  <c r="I151" i="10"/>
  <c r="K151" i="10" s="1"/>
  <c r="I147" i="10"/>
  <c r="M115" i="10"/>
  <c r="M114" i="10"/>
  <c r="M113" i="10"/>
  <c r="M81" i="10"/>
  <c r="M82" i="10" s="1"/>
  <c r="K81" i="10"/>
  <c r="K82" i="10" s="1"/>
  <c r="M47" i="10"/>
  <c r="M46" i="10"/>
  <c r="M45" i="10"/>
  <c r="M44" i="10"/>
  <c r="M43" i="10"/>
  <c r="M42" i="10"/>
  <c r="M41" i="10"/>
  <c r="M40" i="10"/>
  <c r="M39" i="10"/>
  <c r="M38" i="10"/>
  <c r="M37" i="10"/>
  <c r="M36" i="10"/>
  <c r="M35" i="10"/>
  <c r="M33" i="10"/>
  <c r="M32" i="10"/>
  <c r="M31" i="10"/>
  <c r="M30" i="10"/>
  <c r="M29" i="10"/>
  <c r="M28" i="10"/>
  <c r="M27" i="10"/>
  <c r="M25" i="10"/>
  <c r="M24" i="10"/>
  <c r="M23" i="10"/>
  <c r="P7" i="10"/>
  <c r="E11" i="10" s="1"/>
  <c r="F11" i="10" s="1"/>
  <c r="O3" i="10"/>
  <c r="E9" i="10" s="1"/>
  <c r="F9" i="10" s="1"/>
  <c r="O2" i="10"/>
  <c r="F123" i="10"/>
  <c r="F122" i="10"/>
  <c r="F120" i="10"/>
  <c r="F114" i="10"/>
  <c r="F113" i="10"/>
  <c r="F112" i="10"/>
  <c r="F110" i="10"/>
  <c r="F109" i="10"/>
  <c r="F106" i="10"/>
  <c r="F105" i="10"/>
  <c r="F98" i="10"/>
  <c r="F95" i="10"/>
  <c r="F94" i="10"/>
  <c r="F93" i="10"/>
  <c r="E89" i="10"/>
  <c r="F89" i="10" s="1"/>
  <c r="F88" i="10"/>
  <c r="F87" i="10"/>
  <c r="F84" i="10"/>
  <c r="F83" i="10"/>
  <c r="F82" i="10"/>
  <c r="F81" i="10"/>
  <c r="F79" i="10"/>
  <c r="F78" i="10"/>
  <c r="F77" i="10"/>
  <c r="F76" i="10"/>
  <c r="F75" i="10"/>
  <c r="F74" i="10"/>
  <c r="F73" i="10"/>
  <c r="F72" i="10"/>
  <c r="F71" i="10"/>
  <c r="F70" i="10"/>
  <c r="F69" i="10"/>
  <c r="F68" i="10"/>
  <c r="F67" i="10"/>
  <c r="F66" i="10"/>
  <c r="F65" i="10"/>
  <c r="F64" i="10"/>
  <c r="F62" i="10"/>
  <c r="E59" i="10"/>
  <c r="F59" i="10" s="1"/>
  <c r="F58" i="10"/>
  <c r="F125" i="10"/>
  <c r="E57" i="10"/>
  <c r="F57" i="10" s="1"/>
  <c r="F56" i="10"/>
  <c r="E55" i="10"/>
  <c r="F55" i="10" s="1"/>
  <c r="E53" i="10"/>
  <c r="F53" i="10" s="1"/>
  <c r="F52" i="10"/>
  <c r="F43" i="10"/>
  <c r="F18" i="10"/>
  <c r="F17" i="10"/>
  <c r="F15" i="10"/>
  <c r="O422" i="8"/>
  <c r="O423" i="8"/>
  <c r="F10" i="8" s="1"/>
  <c r="G10" i="8" s="1"/>
  <c r="P427" i="8"/>
  <c r="F13" i="8" s="1"/>
  <c r="G13" i="8" s="1"/>
  <c r="M442" i="8"/>
  <c r="M443" i="8"/>
  <c r="M444" i="8"/>
  <c r="M445" i="8"/>
  <c r="M446" i="8"/>
  <c r="M447" i="8"/>
  <c r="M448" i="8"/>
  <c r="M449" i="8"/>
  <c r="M450" i="8"/>
  <c r="M451" i="8"/>
  <c r="M452" i="8"/>
  <c r="M453" i="8"/>
  <c r="M454" i="8"/>
  <c r="M455" i="8"/>
  <c r="M456" i="8"/>
  <c r="M457" i="8"/>
  <c r="M458" i="8"/>
  <c r="M459" i="8"/>
  <c r="M460" i="8"/>
  <c r="M461" i="8"/>
  <c r="M462" i="8"/>
  <c r="M463" i="8"/>
  <c r="M464" i="8"/>
  <c r="M899" i="8"/>
  <c r="O899" i="8"/>
  <c r="M900" i="8"/>
  <c r="N904" i="8" s="1"/>
  <c r="O900" i="8"/>
  <c r="O928" i="8"/>
  <c r="O929" i="8"/>
  <c r="O930" i="8"/>
  <c r="M1056" i="8"/>
  <c r="M1060" i="8"/>
  <c r="O1060" i="8"/>
  <c r="M1061" i="8"/>
  <c r="O1061" i="8" s="1"/>
  <c r="S1061" i="8"/>
  <c r="O1062" i="8"/>
  <c r="O1063" i="8"/>
  <c r="N1071" i="8"/>
  <c r="P1071" i="8" s="1"/>
  <c r="F26" i="8" s="1"/>
  <c r="G26" i="8" s="1"/>
  <c r="G398" i="8"/>
  <c r="G397" i="8"/>
  <c r="F41" i="9"/>
  <c r="F40" i="9"/>
  <c r="G44" i="9" s="1"/>
  <c r="F11" i="9" s="1"/>
  <c r="G37" i="9"/>
  <c r="F28" i="9"/>
  <c r="F27" i="9"/>
  <c r="F26" i="9"/>
  <c r="F25" i="9"/>
  <c r="F24" i="9"/>
  <c r="F23" i="9"/>
  <c r="F22" i="9"/>
  <c r="F21" i="9"/>
  <c r="F20" i="9"/>
  <c r="F15" i="9"/>
  <c r="F14" i="9"/>
  <c r="F13" i="9"/>
  <c r="F65" i="8"/>
  <c r="G65" i="8" s="1"/>
  <c r="F55" i="8"/>
  <c r="G55" i="8" s="1"/>
  <c r="G396" i="8"/>
  <c r="F395" i="8"/>
  <c r="G395" i="8" s="1"/>
  <c r="G394" i="8"/>
  <c r="G393" i="8"/>
  <c r="G392" i="8"/>
  <c r="G386" i="8"/>
  <c r="G385" i="8"/>
  <c r="G384" i="8"/>
  <c r="G383" i="8"/>
  <c r="G382" i="8"/>
  <c r="G381" i="8"/>
  <c r="G380" i="8"/>
  <c r="G379" i="8"/>
  <c r="G378" i="8"/>
  <c r="G377" i="8"/>
  <c r="G376" i="8"/>
  <c r="G375" i="8"/>
  <c r="G374" i="8"/>
  <c r="G373" i="8"/>
  <c r="G372" i="8"/>
  <c r="G371" i="8"/>
  <c r="G370" i="8"/>
  <c r="G369" i="8"/>
  <c r="G368" i="8"/>
  <c r="G367" i="8"/>
  <c r="G366" i="8"/>
  <c r="G365" i="8"/>
  <c r="G364" i="8"/>
  <c r="G363" i="8"/>
  <c r="G362" i="8"/>
  <c r="G361" i="8"/>
  <c r="G360" i="8"/>
  <c r="G359" i="8"/>
  <c r="G358" i="8"/>
  <c r="G357" i="8"/>
  <c r="G356" i="8"/>
  <c r="G355" i="8"/>
  <c r="G354" i="8"/>
  <c r="G353" i="8"/>
  <c r="G352" i="8"/>
  <c r="G351" i="8"/>
  <c r="G350" i="8"/>
  <c r="G349" i="8"/>
  <c r="G348" i="8"/>
  <c r="G347" i="8"/>
  <c r="G346" i="8"/>
  <c r="G345" i="8"/>
  <c r="G344" i="8"/>
  <c r="G343" i="8"/>
  <c r="G342" i="8"/>
  <c r="G341" i="8"/>
  <c r="G340" i="8"/>
  <c r="G339" i="8"/>
  <c r="G338" i="8"/>
  <c r="G337" i="8"/>
  <c r="G336" i="8"/>
  <c r="G335" i="8"/>
  <c r="G334" i="8"/>
  <c r="G333" i="8"/>
  <c r="G332" i="8"/>
  <c r="G331" i="8"/>
  <c r="G330" i="8"/>
  <c r="G329" i="8"/>
  <c r="G328" i="8"/>
  <c r="G327" i="8"/>
  <c r="G326" i="8"/>
  <c r="G325" i="8"/>
  <c r="G324" i="8"/>
  <c r="G323" i="8"/>
  <c r="G322" i="8"/>
  <c r="G321" i="8"/>
  <c r="G319" i="8"/>
  <c r="G318" i="8"/>
  <c r="G317" i="8"/>
  <c r="G316" i="8"/>
  <c r="G315" i="8"/>
  <c r="G314" i="8"/>
  <c r="G313" i="8"/>
  <c r="G312" i="8"/>
  <c r="G311" i="8"/>
  <c r="G310" i="8"/>
  <c r="G309" i="8"/>
  <c r="G307" i="8"/>
  <c r="G306" i="8"/>
  <c r="G305" i="8"/>
  <c r="G304" i="8"/>
  <c r="G303" i="8"/>
  <c r="G302" i="8"/>
  <c r="G300" i="8"/>
  <c r="G299" i="8"/>
  <c r="G298" i="8"/>
  <c r="G297" i="8"/>
  <c r="G296" i="8"/>
  <c r="G295" i="8"/>
  <c r="G294" i="8"/>
  <c r="G293" i="8"/>
  <c r="G292" i="8"/>
  <c r="G291" i="8"/>
  <c r="G290" i="8"/>
  <c r="G289" i="8"/>
  <c r="G288" i="8"/>
  <c r="G287" i="8"/>
  <c r="G286" i="8"/>
  <c r="G285" i="8"/>
  <c r="G284" i="8"/>
  <c r="G283" i="8"/>
  <c r="G282" i="8"/>
  <c r="G281" i="8"/>
  <c r="G280" i="8"/>
  <c r="G279" i="8"/>
  <c r="G277" i="8"/>
  <c r="G276" i="8"/>
  <c r="G275" i="8"/>
  <c r="G274" i="8"/>
  <c r="G273" i="8"/>
  <c r="G272" i="8"/>
  <c r="G271" i="8"/>
  <c r="G270" i="8"/>
  <c r="G269" i="8"/>
  <c r="G268" i="8"/>
  <c r="G267" i="8"/>
  <c r="G266" i="8"/>
  <c r="G265" i="8"/>
  <c r="G264" i="8"/>
  <c r="G262" i="8"/>
  <c r="G261" i="8"/>
  <c r="G260" i="8"/>
  <c r="G259" i="8"/>
  <c r="G258" i="8"/>
  <c r="G257" i="8"/>
  <c r="G256" i="8"/>
  <c r="G255" i="8"/>
  <c r="G254" i="8"/>
  <c r="G253" i="8"/>
  <c r="G252" i="8"/>
  <c r="G251" i="8"/>
  <c r="G250" i="8"/>
  <c r="G249" i="8"/>
  <c r="G246" i="8"/>
  <c r="G245" i="8"/>
  <c r="G244" i="8"/>
  <c r="G243" i="8"/>
  <c r="G242" i="8"/>
  <c r="G241" i="8"/>
  <c r="G240" i="8"/>
  <c r="G239" i="8"/>
  <c r="G238" i="8"/>
  <c r="G236" i="8"/>
  <c r="G235" i="8"/>
  <c r="G234" i="8"/>
  <c r="G233" i="8"/>
  <c r="G232" i="8"/>
  <c r="G231" i="8"/>
  <c r="G230" i="8"/>
  <c r="G229" i="8"/>
  <c r="G228" i="8"/>
  <c r="G227" i="8"/>
  <c r="G226" i="8"/>
  <c r="G225" i="8"/>
  <c r="G224" i="8"/>
  <c r="G223" i="8"/>
  <c r="G222" i="8"/>
  <c r="G221" i="8"/>
  <c r="G220" i="8"/>
  <c r="G219" i="8"/>
  <c r="G218" i="8"/>
  <c r="G217" i="8"/>
  <c r="G216" i="8"/>
  <c r="G215" i="8"/>
  <c r="G214" i="8"/>
  <c r="G213" i="8"/>
  <c r="G212" i="8"/>
  <c r="G211" i="8"/>
  <c r="G210" i="8"/>
  <c r="G209" i="8"/>
  <c r="G208" i="8"/>
  <c r="G207" i="8"/>
  <c r="G206" i="8"/>
  <c r="G205" i="8"/>
  <c r="G204" i="8"/>
  <c r="G203" i="8"/>
  <c r="G202" i="8"/>
  <c r="G201" i="8"/>
  <c r="G200" i="8"/>
  <c r="G199" i="8"/>
  <c r="G198" i="8"/>
  <c r="G197" i="8"/>
  <c r="G196" i="8"/>
  <c r="G195" i="8"/>
  <c r="G194" i="8"/>
  <c r="G193" i="8"/>
  <c r="G192" i="8"/>
  <c r="G191" i="8"/>
  <c r="G188" i="8"/>
  <c r="F187" i="8"/>
  <c r="G187" i="8" s="1"/>
  <c r="G186" i="8"/>
  <c r="G185" i="8"/>
  <c r="G184" i="8"/>
  <c r="G183" i="8"/>
  <c r="G182" i="8"/>
  <c r="G181" i="8"/>
  <c r="G180" i="8"/>
  <c r="G179" i="8"/>
  <c r="G178" i="8"/>
  <c r="G177" i="8"/>
  <c r="G176" i="8"/>
  <c r="G174" i="8"/>
  <c r="G173" i="8"/>
  <c r="G172" i="8"/>
  <c r="G170" i="8"/>
  <c r="G169" i="8"/>
  <c r="G168" i="8"/>
  <c r="G167" i="8"/>
  <c r="G166" i="8"/>
  <c r="G165" i="8"/>
  <c r="G164" i="8"/>
  <c r="G163" i="8"/>
  <c r="G162" i="8"/>
  <c r="G161" i="8"/>
  <c r="G160" i="8"/>
  <c r="G159" i="8"/>
  <c r="G158" i="8"/>
  <c r="G157" i="8"/>
  <c r="G156" i="8"/>
  <c r="G155" i="8"/>
  <c r="G154" i="8"/>
  <c r="G153" i="8"/>
  <c r="G152" i="8"/>
  <c r="G151" i="8"/>
  <c r="G150" i="8"/>
  <c r="G149" i="8"/>
  <c r="G148" i="8"/>
  <c r="G147" i="8"/>
  <c r="G146" i="8"/>
  <c r="G145" i="8"/>
  <c r="G144" i="8"/>
  <c r="G143" i="8"/>
  <c r="G142" i="8"/>
  <c r="G141" i="8"/>
  <c r="G140" i="8"/>
  <c r="G139" i="8"/>
  <c r="G138" i="8"/>
  <c r="G136" i="8"/>
  <c r="G135" i="8"/>
  <c r="G134" i="8"/>
  <c r="G133" i="8"/>
  <c r="G132" i="8"/>
  <c r="G131" i="8"/>
  <c r="G130" i="8"/>
  <c r="G129" i="8"/>
  <c r="G128" i="8"/>
  <c r="G127" i="8"/>
  <c r="G126" i="8"/>
  <c r="G125" i="8"/>
  <c r="G124" i="8"/>
  <c r="G123" i="8"/>
  <c r="G122" i="8"/>
  <c r="G121" i="8"/>
  <c r="G120" i="8"/>
  <c r="G119" i="8"/>
  <c r="G118" i="8"/>
  <c r="G117" i="8"/>
  <c r="G116" i="8"/>
  <c r="G115" i="8"/>
  <c r="G114" i="8"/>
  <c r="G113" i="8"/>
  <c r="G112" i="8"/>
  <c r="G111" i="8"/>
  <c r="G110" i="8"/>
  <c r="G109" i="8"/>
  <c r="G108" i="8"/>
  <c r="G107" i="8"/>
  <c r="G106" i="8"/>
  <c r="G105" i="8"/>
  <c r="G104" i="8"/>
  <c r="G103" i="8"/>
  <c r="G102" i="8"/>
  <c r="G101" i="8"/>
  <c r="G100" i="8"/>
  <c r="G99" i="8"/>
  <c r="G98" i="8"/>
  <c r="G97" i="8"/>
  <c r="G96" i="8"/>
  <c r="G95" i="8"/>
  <c r="G94" i="8"/>
  <c r="G93" i="8"/>
  <c r="G92" i="8"/>
  <c r="G91" i="8"/>
  <c r="G90" i="8"/>
  <c r="G89" i="8"/>
  <c r="G88" i="8"/>
  <c r="G87" i="8"/>
  <c r="G86" i="8"/>
  <c r="G85" i="8"/>
  <c r="G84" i="8"/>
  <c r="G83" i="8"/>
  <c r="G82" i="8"/>
  <c r="G81" i="8"/>
  <c r="G80" i="8"/>
  <c r="G79" i="8"/>
  <c r="G78" i="8"/>
  <c r="G77" i="8"/>
  <c r="G76" i="8"/>
  <c r="G75" i="8"/>
  <c r="G74" i="8"/>
  <c r="G73" i="8"/>
  <c r="G72" i="8"/>
  <c r="G71" i="8"/>
  <c r="G69" i="8"/>
  <c r="G68" i="8"/>
  <c r="G67" i="8"/>
  <c r="G66" i="8"/>
  <c r="G64" i="8"/>
  <c r="G63" i="8"/>
  <c r="G62" i="8"/>
  <c r="G61" i="8"/>
  <c r="G60" i="8"/>
  <c r="G59" i="8"/>
  <c r="G58" i="8"/>
  <c r="G57" i="8"/>
  <c r="G54" i="8"/>
  <c r="F53" i="8"/>
  <c r="G53" i="8" s="1"/>
  <c r="F51" i="8"/>
  <c r="G51" i="8" s="1"/>
  <c r="G50" i="8"/>
  <c r="G41" i="8"/>
  <c r="G39" i="8"/>
  <c r="G18" i="8"/>
  <c r="G17" i="8"/>
  <c r="G12" i="8"/>
  <c r="L491" i="4"/>
  <c r="L492" i="4" s="1"/>
  <c r="J491" i="4"/>
  <c r="J492" i="4" s="1"/>
  <c r="K496" i="4" s="1"/>
  <c r="BB28" i="6"/>
  <c r="G14" i="27" l="1"/>
  <c r="G17" i="9"/>
  <c r="M142" i="10"/>
  <c r="O1067" i="8"/>
  <c r="BB68" i="6"/>
  <c r="E102" i="10" s="1"/>
  <c r="F102" i="10" s="1"/>
  <c r="M465" i="8"/>
  <c r="O954" i="8"/>
  <c r="L86" i="10"/>
  <c r="E100" i="10" s="1"/>
  <c r="F100" i="10" s="1"/>
  <c r="AS68" i="6"/>
  <c r="E103" i="10" s="1"/>
  <c r="F103" i="10" s="1"/>
  <c r="K158" i="10"/>
  <c r="E108" i="10" s="1"/>
  <c r="F108" i="10" s="1"/>
  <c r="M48" i="10"/>
  <c r="F301" i="8"/>
  <c r="G301" i="8" s="1"/>
  <c r="G29" i="9"/>
  <c r="G46" i="9" s="1"/>
  <c r="F247" i="8"/>
  <c r="G247" i="8" s="1"/>
  <c r="F277" i="4"/>
  <c r="G639" i="4"/>
  <c r="F638" i="4"/>
  <c r="G638" i="4" l="1"/>
  <c r="G637" i="4"/>
  <c r="G636" i="4"/>
  <c r="I56" i="6"/>
  <c r="I57" i="6"/>
  <c r="G635" i="4"/>
  <c r="F288" i="4" l="1"/>
  <c r="BB39" i="6"/>
  <c r="BB37" i="6"/>
  <c r="BB38" i="6"/>
  <c r="BB36" i="6"/>
  <c r="BB33" i="6"/>
  <c r="AU33" i="6"/>
  <c r="BB30" i="6"/>
  <c r="BB29" i="6"/>
  <c r="BB27" i="6"/>
  <c r="BB26" i="6"/>
  <c r="BB23" i="6"/>
  <c r="AU23" i="6"/>
  <c r="F431" i="4"/>
  <c r="AU14" i="6"/>
  <c r="BB14" i="6"/>
  <c r="BB17" i="6"/>
  <c r="AU5" i="6"/>
  <c r="AS54" i="6"/>
  <c r="AL51" i="6" l="1"/>
  <c r="AS46" i="6" l="1"/>
  <c r="AS45" i="6"/>
  <c r="AS42" i="6"/>
  <c r="AL42" i="6"/>
  <c r="AN36" i="6"/>
  <c r="AS36" i="6" s="1"/>
  <c r="AS33" i="6"/>
  <c r="AL33" i="6"/>
  <c r="AN26" i="6" l="1"/>
  <c r="AS26" i="6" s="1"/>
  <c r="AS23" i="6"/>
  <c r="AL23" i="6"/>
  <c r="AN17" i="6"/>
  <c r="AS17" i="6" s="1"/>
  <c r="AS14" i="6"/>
  <c r="AL14" i="6"/>
  <c r="AN8" i="6"/>
  <c r="AS8" i="6" s="1"/>
  <c r="AS5" i="6"/>
  <c r="AL5" i="6"/>
  <c r="BB59" i="6"/>
  <c r="E97" i="10" s="1"/>
  <c r="F97" i="10" s="1"/>
  <c r="AS58" i="6"/>
  <c r="AS57" i="6"/>
  <c r="AS56" i="6"/>
  <c r="BB51" i="6"/>
  <c r="AS51" i="6"/>
  <c r="BB49" i="6"/>
  <c r="AS49" i="6"/>
  <c r="AS48" i="6"/>
  <c r="AS50" i="6" s="1"/>
  <c r="BB42" i="6"/>
  <c r="BB40" i="6"/>
  <c r="AS40" i="6"/>
  <c r="AS41" i="6" s="1"/>
  <c r="AS30" i="6"/>
  <c r="AS29" i="6"/>
  <c r="BB21" i="6"/>
  <c r="AS21" i="6"/>
  <c r="BB20" i="6"/>
  <c r="BB19" i="6"/>
  <c r="BB18" i="6"/>
  <c r="BB12" i="6"/>
  <c r="AS12" i="6"/>
  <c r="BB11" i="6"/>
  <c r="BB10" i="6"/>
  <c r="BB9" i="6"/>
  <c r="BB8" i="6"/>
  <c r="BB5" i="6"/>
  <c r="AC51" i="6"/>
  <c r="AJ45" i="6"/>
  <c r="AC42" i="6"/>
  <c r="AJ42" i="6"/>
  <c r="AJ33" i="6"/>
  <c r="AC33" i="6"/>
  <c r="AJ26" i="6"/>
  <c r="AJ23" i="6"/>
  <c r="AC23" i="6"/>
  <c r="AJ14" i="6"/>
  <c r="AC14" i="6"/>
  <c r="AJ5" i="6"/>
  <c r="AE8" i="6"/>
  <c r="AJ8" i="6" s="1"/>
  <c r="AC5" i="6"/>
  <c r="AA54" i="6"/>
  <c r="AA51" i="6"/>
  <c r="T51" i="6"/>
  <c r="AA45" i="6"/>
  <c r="AA42" i="6"/>
  <c r="T42" i="6"/>
  <c r="AA39" i="6"/>
  <c r="AA38" i="6"/>
  <c r="AA37" i="6"/>
  <c r="AA36" i="6"/>
  <c r="AA33" i="6"/>
  <c r="T33" i="6"/>
  <c r="U28" i="6"/>
  <c r="AA28" i="6" s="1"/>
  <c r="AA27" i="6"/>
  <c r="AA26" i="6"/>
  <c r="AA23" i="6"/>
  <c r="T23" i="6"/>
  <c r="AA20" i="6"/>
  <c r="AA19" i="6"/>
  <c r="AA18" i="6"/>
  <c r="AA17" i="6"/>
  <c r="AA14" i="6"/>
  <c r="T14" i="6"/>
  <c r="U10" i="6"/>
  <c r="AA9" i="6"/>
  <c r="AA8" i="6"/>
  <c r="AA5" i="6"/>
  <c r="T5" i="6"/>
  <c r="R54" i="6"/>
  <c r="G26" i="11" s="1"/>
  <c r="H26" i="11" s="1"/>
  <c r="R51" i="6"/>
  <c r="K51" i="6"/>
  <c r="AS13" i="6" l="1"/>
  <c r="AS59" i="6"/>
  <c r="AS22" i="6"/>
  <c r="F215" i="4" s="1"/>
  <c r="F243" i="4"/>
  <c r="E50" i="10"/>
  <c r="F50" i="10" s="1"/>
  <c r="F48" i="8"/>
  <c r="G48" i="8" s="1"/>
  <c r="E45" i="10"/>
  <c r="F45" i="10" s="1"/>
  <c r="F43" i="8"/>
  <c r="G43" i="8" s="1"/>
  <c r="F234" i="4"/>
  <c r="E48" i="10"/>
  <c r="F48" i="10" s="1"/>
  <c r="F46" i="8"/>
  <c r="G46" i="8" s="1"/>
  <c r="E47" i="10"/>
  <c r="F47" i="10" s="1"/>
  <c r="F45" i="8"/>
  <c r="G45" i="8" s="1"/>
  <c r="F233" i="4"/>
  <c r="F114" i="4"/>
  <c r="F28" i="8"/>
  <c r="G28" i="8" s="1"/>
  <c r="E29" i="10"/>
  <c r="F29" i="10" s="1"/>
  <c r="AS31" i="6"/>
  <c r="BB13" i="6"/>
  <c r="BB50" i="6"/>
  <c r="E90" i="10" s="1"/>
  <c r="F90" i="10" s="1"/>
  <c r="BB41" i="6"/>
  <c r="F491" i="4" s="1"/>
  <c r="BB31" i="6"/>
  <c r="BB22" i="6"/>
  <c r="R46" i="6"/>
  <c r="R47" i="6"/>
  <c r="R45" i="6"/>
  <c r="F434" i="4" l="1"/>
  <c r="F190" i="8"/>
  <c r="G190" i="8" s="1"/>
  <c r="E92" i="10"/>
  <c r="F92" i="10" s="1"/>
  <c r="E46" i="10"/>
  <c r="F46" i="10" s="1"/>
  <c r="F44" i="8"/>
  <c r="G44" i="8" s="1"/>
  <c r="F225" i="4"/>
  <c r="F301" i="4"/>
  <c r="F56" i="8"/>
  <c r="G56" i="8" s="1"/>
  <c r="E86" i="10"/>
  <c r="F86" i="10" s="1"/>
  <c r="F175" i="8"/>
  <c r="G175" i="8" s="1"/>
  <c r="F419" i="4"/>
  <c r="R42" i="6"/>
  <c r="R33" i="6"/>
  <c r="K42" i="6"/>
  <c r="R37" i="6"/>
  <c r="R38" i="6"/>
  <c r="K33" i="6"/>
  <c r="R27" i="6" l="1"/>
  <c r="R26" i="6"/>
  <c r="R23" i="6"/>
  <c r="K23" i="6"/>
  <c r="R14" i="6"/>
  <c r="K14" i="6"/>
  <c r="R9" i="6"/>
  <c r="R10" i="6"/>
  <c r="R5" i="6"/>
  <c r="K5" i="6"/>
  <c r="A7" i="1"/>
  <c r="B11" i="1" s="1"/>
  <c r="B12" i="1" l="1"/>
  <c r="B9" i="1"/>
  <c r="B10" i="1"/>
  <c r="I55" i="6"/>
  <c r="B51" i="6"/>
  <c r="C46" i="6"/>
  <c r="I46" i="6" s="1"/>
  <c r="C45" i="6"/>
  <c r="I45" i="6" s="1"/>
  <c r="I42" i="6"/>
  <c r="B42" i="6"/>
  <c r="I33" i="6"/>
  <c r="B33" i="6"/>
  <c r="I36" i="6"/>
  <c r="I23" i="6"/>
  <c r="I26" i="6"/>
  <c r="B23" i="6"/>
  <c r="I17" i="6"/>
  <c r="I8" i="6"/>
  <c r="I14" i="6"/>
  <c r="B14" i="6"/>
  <c r="I5" i="6"/>
  <c r="AJ58" i="6"/>
  <c r="AA58" i="6"/>
  <c r="AJ57" i="6"/>
  <c r="AA57" i="6"/>
  <c r="AA59" i="6" s="1"/>
  <c r="AJ56" i="6"/>
  <c r="AA56" i="6"/>
  <c r="AJ55" i="6"/>
  <c r="AA55" i="6"/>
  <c r="AJ54" i="6"/>
  <c r="AJ51" i="6"/>
  <c r="AJ49" i="6"/>
  <c r="AA49" i="6"/>
  <c r="AJ48" i="6"/>
  <c r="AA48" i="6"/>
  <c r="AJ47" i="6"/>
  <c r="AA47" i="6"/>
  <c r="AJ46" i="6"/>
  <c r="AA46" i="6"/>
  <c r="AJ50" i="6"/>
  <c r="AJ40" i="6"/>
  <c r="AJ41" i="6" s="1"/>
  <c r="AA40" i="6"/>
  <c r="AJ39" i="6"/>
  <c r="AJ38" i="6"/>
  <c r="AA41" i="6"/>
  <c r="AJ30" i="6"/>
  <c r="AJ31" i="6" s="1"/>
  <c r="AA30" i="6"/>
  <c r="AA31" i="6" s="1"/>
  <c r="AJ29" i="6"/>
  <c r="AA29" i="6"/>
  <c r="AJ28" i="6"/>
  <c r="AJ27" i="6"/>
  <c r="AJ21" i="6"/>
  <c r="AA21" i="6"/>
  <c r="AA22" i="6" s="1"/>
  <c r="AJ20" i="6"/>
  <c r="AJ19" i="6"/>
  <c r="AJ18" i="6"/>
  <c r="AJ12" i="6"/>
  <c r="AA12" i="6"/>
  <c r="AJ11" i="6"/>
  <c r="AA11" i="6"/>
  <c r="AJ10" i="6"/>
  <c r="AA10" i="6"/>
  <c r="AJ9" i="6"/>
  <c r="B5" i="6"/>
  <c r="R58" i="6"/>
  <c r="R57" i="6"/>
  <c r="R56" i="6"/>
  <c r="R55" i="6"/>
  <c r="R49" i="6"/>
  <c r="R48" i="6"/>
  <c r="R40" i="6"/>
  <c r="R39" i="6"/>
  <c r="R36" i="6"/>
  <c r="R30" i="6"/>
  <c r="R29" i="6"/>
  <c r="R28" i="6"/>
  <c r="R31" i="6" s="1"/>
  <c r="R21" i="6"/>
  <c r="R20" i="6"/>
  <c r="R19" i="6"/>
  <c r="R17" i="6"/>
  <c r="R12" i="6"/>
  <c r="R11" i="6"/>
  <c r="R8" i="6"/>
  <c r="I58" i="6"/>
  <c r="I54" i="6"/>
  <c r="I51" i="6"/>
  <c r="I49" i="6"/>
  <c r="I48" i="6"/>
  <c r="I47" i="6"/>
  <c r="I40" i="6"/>
  <c r="I39" i="6"/>
  <c r="I38" i="6"/>
  <c r="I37" i="6"/>
  <c r="I30" i="6"/>
  <c r="I29" i="6"/>
  <c r="I28" i="6"/>
  <c r="I27" i="6"/>
  <c r="I21" i="6"/>
  <c r="I20" i="6"/>
  <c r="I12" i="6"/>
  <c r="I11" i="6"/>
  <c r="I10" i="6"/>
  <c r="I9" i="6"/>
  <c r="AJ22" i="6" l="1"/>
  <c r="F170" i="4" s="1"/>
  <c r="R59" i="6"/>
  <c r="AJ13" i="6"/>
  <c r="G30" i="11" s="1"/>
  <c r="H30" i="11" s="1"/>
  <c r="AA50" i="6"/>
  <c r="I41" i="6"/>
  <c r="G11" i="11" s="1"/>
  <c r="H11" i="11" s="1"/>
  <c r="E37" i="10"/>
  <c r="F37" i="10" s="1"/>
  <c r="F35" i="8"/>
  <c r="G35" i="8" s="1"/>
  <c r="F166" i="4"/>
  <c r="F30" i="8"/>
  <c r="G30" i="8" s="1"/>
  <c r="E31" i="10"/>
  <c r="F31" i="10" s="1"/>
  <c r="F124" i="4"/>
  <c r="E22" i="10"/>
  <c r="F22" i="10" s="1"/>
  <c r="F22" i="8"/>
  <c r="G22" i="8" s="1"/>
  <c r="F81" i="4"/>
  <c r="E38" i="10"/>
  <c r="F38" i="10" s="1"/>
  <c r="F36" i="8"/>
  <c r="G36" i="8" s="1"/>
  <c r="F167" i="4"/>
  <c r="F11" i="8"/>
  <c r="G11" i="8" s="1"/>
  <c r="F19" i="4"/>
  <c r="F171" i="4"/>
  <c r="F37" i="8"/>
  <c r="G37" i="8" s="1"/>
  <c r="E39" i="10"/>
  <c r="F39" i="10" s="1"/>
  <c r="I22" i="6"/>
  <c r="G8" i="11" s="1"/>
  <c r="H8" i="11" s="1"/>
  <c r="R22" i="6"/>
  <c r="G21" i="11" s="1"/>
  <c r="H21" i="11" s="1"/>
  <c r="F144" i="4"/>
  <c r="E33" i="10"/>
  <c r="F33" i="10" s="1"/>
  <c r="F32" i="8"/>
  <c r="G32" i="8" s="1"/>
  <c r="I59" i="6"/>
  <c r="F37" i="4" s="1"/>
  <c r="F40" i="8"/>
  <c r="G40" i="8" s="1"/>
  <c r="E42" i="10"/>
  <c r="F42" i="10" s="1"/>
  <c r="F182" i="4"/>
  <c r="F29" i="8"/>
  <c r="G29" i="8" s="1"/>
  <c r="E32" i="10"/>
  <c r="F32" i="10" s="1"/>
  <c r="E30" i="10"/>
  <c r="F30" i="10" s="1"/>
  <c r="F31" i="8"/>
  <c r="G31" i="8" s="1"/>
  <c r="F123" i="4"/>
  <c r="F143" i="4"/>
  <c r="R13" i="6"/>
  <c r="G20" i="11" s="1"/>
  <c r="H20" i="11" s="1"/>
  <c r="F158" i="4"/>
  <c r="E35" i="10"/>
  <c r="F35" i="10" s="1"/>
  <c r="F33" i="8"/>
  <c r="G33" i="8" s="1"/>
  <c r="E40" i="10"/>
  <c r="F40" i="10" s="1"/>
  <c r="F38" i="8"/>
  <c r="G38" i="8" s="1"/>
  <c r="F180" i="4"/>
  <c r="AJ59" i="6"/>
  <c r="AA13" i="6"/>
  <c r="G23" i="11"/>
  <c r="H23" i="11" s="1"/>
  <c r="R41" i="6"/>
  <c r="I50" i="6"/>
  <c r="G13" i="11" s="1"/>
  <c r="H13" i="11" s="1"/>
  <c r="I31" i="6"/>
  <c r="F18" i="4" s="1"/>
  <c r="I13" i="6"/>
  <c r="G7" i="11" s="1"/>
  <c r="H7" i="11" s="1"/>
  <c r="H110" i="11" l="1"/>
  <c r="E10" i="10"/>
  <c r="F10" i="10" s="1"/>
  <c r="E24" i="10"/>
  <c r="F24" i="10" s="1"/>
  <c r="F24" i="8"/>
  <c r="G24" i="8" s="1"/>
  <c r="F108" i="4"/>
  <c r="G108" i="4" s="1"/>
  <c r="F9" i="8"/>
  <c r="G9" i="8" s="1"/>
  <c r="E8" i="10"/>
  <c r="F8" i="10" s="1"/>
  <c r="F17" i="4"/>
  <c r="F8" i="8"/>
  <c r="G8" i="8" s="1"/>
  <c r="E7" i="10"/>
  <c r="F7" i="10" s="1"/>
  <c r="F16" i="4"/>
  <c r="G16" i="4" s="1"/>
  <c r="F15" i="8"/>
  <c r="G15" i="8" s="1"/>
  <c r="E13" i="10"/>
  <c r="F13" i="10" s="1"/>
  <c r="F126" i="10" s="1"/>
  <c r="F129" i="10" s="1"/>
  <c r="F22" i="4"/>
  <c r="G22" i="4" s="1"/>
  <c r="E12" i="10"/>
  <c r="F12" i="10" s="1"/>
  <c r="F14" i="8"/>
  <c r="G14" i="8" s="1"/>
  <c r="F21" i="8"/>
  <c r="G21" i="8" s="1"/>
  <c r="E21" i="10"/>
  <c r="F21" i="10" s="1"/>
  <c r="F75" i="4"/>
  <c r="G75" i="4" s="1"/>
  <c r="F20" i="8"/>
  <c r="G20" i="8" s="1"/>
  <c r="E20" i="10"/>
  <c r="F20" i="10" s="1"/>
  <c r="F71" i="4"/>
  <c r="E25" i="10"/>
  <c r="F25" i="10" s="1"/>
  <c r="F25" i="8"/>
  <c r="G25" i="8" s="1"/>
  <c r="F112" i="4"/>
  <c r="G112" i="4" s="1"/>
  <c r="G9" i="4"/>
  <c r="G10" i="4"/>
  <c r="G11" i="4"/>
  <c r="G12" i="4"/>
  <c r="G13" i="4"/>
  <c r="G14" i="4"/>
  <c r="G15" i="4"/>
  <c r="G17" i="4"/>
  <c r="G18" i="4"/>
  <c r="G19" i="4"/>
  <c r="G20" i="4"/>
  <c r="G21"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3" i="4"/>
  <c r="G54" i="4"/>
  <c r="G55" i="4"/>
  <c r="G56" i="4"/>
  <c r="G57" i="4"/>
  <c r="G58" i="4"/>
  <c r="G59" i="4"/>
  <c r="G60" i="4"/>
  <c r="G61" i="4"/>
  <c r="G62" i="4"/>
  <c r="G63" i="4"/>
  <c r="G64" i="4"/>
  <c r="G65" i="4"/>
  <c r="G66" i="4"/>
  <c r="G67" i="4"/>
  <c r="G68" i="4"/>
  <c r="G69" i="4"/>
  <c r="G71" i="4"/>
  <c r="G72" i="4"/>
  <c r="G73" i="4"/>
  <c r="G74" i="4"/>
  <c r="G76" i="4"/>
  <c r="G77" i="4"/>
  <c r="G78" i="4"/>
  <c r="G79" i="4"/>
  <c r="G80" i="4"/>
  <c r="G81" i="4"/>
  <c r="G82" i="4"/>
  <c r="G83" i="4"/>
  <c r="G84" i="4"/>
  <c r="G85" i="4"/>
  <c r="G86" i="4"/>
  <c r="G87" i="4"/>
  <c r="G88" i="4"/>
  <c r="G90" i="4"/>
  <c r="G91" i="4"/>
  <c r="G92" i="4"/>
  <c r="G93" i="4"/>
  <c r="G94" i="4"/>
  <c r="G95" i="4"/>
  <c r="G96" i="4"/>
  <c r="G97" i="4"/>
  <c r="G98" i="4"/>
  <c r="G99" i="4"/>
  <c r="G100" i="4"/>
  <c r="G101" i="4"/>
  <c r="G102" i="4"/>
  <c r="G103" i="4"/>
  <c r="G104" i="4"/>
  <c r="G105" i="4"/>
  <c r="G106" i="4"/>
  <c r="G107" i="4"/>
  <c r="G109" i="4"/>
  <c r="G110" i="4"/>
  <c r="G111"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40" i="4"/>
  <c r="G241" i="4"/>
  <c r="G242" i="4"/>
  <c r="G243" i="4"/>
  <c r="G244" i="4"/>
  <c r="G245" i="4"/>
  <c r="G246" i="4"/>
  <c r="G247" i="4"/>
  <c r="G248" i="4"/>
  <c r="G249" i="4"/>
  <c r="G250" i="4"/>
  <c r="G251"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6" i="4"/>
  <c r="G417" i="4"/>
  <c r="G418" i="4"/>
  <c r="G419" i="4"/>
  <c r="G420" i="4"/>
  <c r="G421" i="4"/>
  <c r="G422" i="4"/>
  <c r="G423" i="4"/>
  <c r="G424" i="4"/>
  <c r="G425" i="4"/>
  <c r="G426" i="4"/>
  <c r="G427" i="4"/>
  <c r="G428" i="4"/>
  <c r="G429" i="4"/>
  <c r="G430" i="4"/>
  <c r="G431" i="4"/>
  <c r="G432"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2" i="4"/>
  <c r="G483" i="4"/>
  <c r="G484" i="4"/>
  <c r="G485" i="4"/>
  <c r="G486" i="4"/>
  <c r="G487" i="4"/>
  <c r="G488" i="4"/>
  <c r="G489" i="4"/>
  <c r="G490" i="4"/>
  <c r="G491" i="4"/>
  <c r="G493" i="4"/>
  <c r="G494" i="4"/>
  <c r="G495" i="4"/>
  <c r="G496" i="4"/>
  <c r="G497" i="4"/>
  <c r="G498" i="4"/>
  <c r="G499" i="4"/>
  <c r="G500" i="4"/>
  <c r="G501" i="4"/>
  <c r="G502" i="4"/>
  <c r="G503" i="4"/>
  <c r="G504" i="4"/>
  <c r="G505" i="4"/>
  <c r="G506" i="4"/>
  <c r="G508" i="4"/>
  <c r="G509" i="4"/>
  <c r="G510" i="4"/>
  <c r="G511" i="4"/>
  <c r="G512" i="4"/>
  <c r="G513" i="4"/>
  <c r="G514" i="4"/>
  <c r="G515" i="4"/>
  <c r="G516" i="4"/>
  <c r="G517" i="4"/>
  <c r="G518" i="4"/>
  <c r="G519" i="4"/>
  <c r="G520" i="4"/>
  <c r="G521"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2" i="4"/>
  <c r="G553" i="4"/>
  <c r="G554" i="4"/>
  <c r="G555" i="4"/>
  <c r="G556" i="4"/>
  <c r="G557" i="4"/>
  <c r="G558" i="4"/>
  <c r="G559" i="4"/>
  <c r="G560" i="4"/>
  <c r="G561" i="4"/>
  <c r="G562"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8" i="4"/>
  <c r="G647" i="3"/>
  <c r="H113" i="11" l="1"/>
  <c r="H111" i="11"/>
  <c r="H112" i="11"/>
  <c r="G387" i="8"/>
  <c r="G388" i="8" s="1"/>
  <c r="G390" i="8" s="1"/>
  <c r="G399" i="8"/>
  <c r="G400" i="8" s="1"/>
  <c r="G402" i="8" s="1"/>
  <c r="F127" i="10"/>
  <c r="F128" i="10"/>
  <c r="G640" i="4"/>
  <c r="G641" i="4" s="1"/>
  <c r="G630" i="4"/>
  <c r="G631" i="4" s="1"/>
  <c r="G633" i="4" s="1"/>
  <c r="B3" i="1"/>
  <c r="B2" i="1"/>
  <c r="H114" i="11" l="1"/>
  <c r="B4" i="1"/>
  <c r="G389" i="8"/>
  <c r="G401" i="8"/>
  <c r="F130" i="10"/>
  <c r="G643" i="4"/>
  <c r="G642" i="4"/>
  <c r="G632" i="4"/>
</calcChain>
</file>

<file path=xl/sharedStrings.xml><?xml version="1.0" encoding="utf-8"?>
<sst xmlns="http://schemas.openxmlformats.org/spreadsheetml/2006/main" count="5172" uniqueCount="869">
  <si>
    <t>OBJETO:</t>
  </si>
  <si>
    <t>ÍTEM</t>
  </si>
  <si>
    <t>UNIDAD</t>
  </si>
  <si>
    <t xml:space="preserve">CANTIDAD </t>
  </si>
  <si>
    <t>VALOR UNITARIO</t>
  </si>
  <si>
    <t>VALOR TOTAL</t>
  </si>
  <si>
    <t>VINILO SOBRE PAÑETE 2 MANOS</t>
  </si>
  <si>
    <t>DEMOLICIÓN CIELO RASO FALSO</t>
  </si>
  <si>
    <t>TEJA FIBROCEMENTO No. 6</t>
  </si>
  <si>
    <t>M2</t>
  </si>
  <si>
    <t>LISTÓN M.H. PINO ROMERÓN (INCLUYE ESTRUCTURA DE APOYO)</t>
  </si>
  <si>
    <t>BALDOSA CERÁMICA PISO-PARED 20X20 CALIDAD PRIMERA</t>
  </si>
  <si>
    <t>CIELO RASO EN PVC e=8 mm (INCLUYE ESTRUCTURA DE APOYO)</t>
  </si>
  <si>
    <t>RELLENO EN RECEBO COMÚN COMPACTADO MECÁNICAMENTE</t>
  </si>
  <si>
    <t>CIELO RASO PLANO DRYWALL (INCLUYE PINTURA)</t>
  </si>
  <si>
    <t>DIVISIÓN DE BAÑO ALUMINIO Y VIDRIO TEMPLADO H= 1.8 M, E=6MM</t>
  </si>
  <si>
    <t>CABALLETE FIJO TEJA FIBROCEMENTO</t>
  </si>
  <si>
    <t>ML</t>
  </si>
  <si>
    <t>PRESUPUESTO ADECUACIÓN TERMALES</t>
  </si>
  <si>
    <t>MEJORAMIENTO Y/O ADECUACIÓN TERMALES-TABIO</t>
  </si>
  <si>
    <t xml:space="preserve"> MEJORAMIENTO Y/O ADECUACIÓN DE COCINA, AREAS SOCIALES , BAÑOS Y DUCHAS Y TUBERÍA DE TURCOS</t>
  </si>
  <si>
    <t>PRELIMINARES</t>
  </si>
  <si>
    <t>CAMPAMENTO 18 M2</t>
  </si>
  <si>
    <t>UN</t>
  </si>
  <si>
    <t>CAMPAMENTO 9 M2</t>
  </si>
  <si>
    <t>CERCA EN ALAMBRE DE PUA 4 HILOS</t>
  </si>
  <si>
    <t>CERCA EN ALAMBRE DE PUA 5 HILOS</t>
  </si>
  <si>
    <t>CERCA EN ALAMBRE DE PUA 6 HILOS</t>
  </si>
  <si>
    <t>CERCA EN TABLA H=2.30 M</t>
  </si>
  <si>
    <t>CERCA EN TEJA DE ZINC H=1.80 M</t>
  </si>
  <si>
    <t>CERCA EN TELA VERDE H = 2.10 M</t>
  </si>
  <si>
    <t>DEMOLICIÓN ESCALERAS EN CONCRETO</t>
  </si>
  <si>
    <t>DEMOLICIÓN BALDOSA DE PISO H=0.02 M</t>
  </si>
  <si>
    <t>DEMOLICIÓN BALDOSA DE PISO H=0.04 M</t>
  </si>
  <si>
    <t>DEMOLICIÓN ENCHAPE MURO</t>
  </si>
  <si>
    <t>DEMOLICIÓN PAÑETE MURO</t>
  </si>
  <si>
    <t>DEMOLICIÓN ADOQUÍN SOBRE ARENA, H=0.15 m</t>
  </si>
  <si>
    <t>DEMOLICIÓN MUROS EN MAMPOSTERÍA 0.15 M</t>
  </si>
  <si>
    <t>DEMOLICIÓN MUROS EN MAMAPOSTERÍA 0.25 M</t>
  </si>
  <si>
    <t>DEMOLICIÓN PLACA ALIGERADA 0.30 M</t>
  </si>
  <si>
    <t>DEMOLICIÓN PLACA ALIGERADA 0.40 M</t>
  </si>
  <si>
    <t>DEMOLICIÓN PLACA ALIGERADA 0.50 M</t>
  </si>
  <si>
    <t>DEMOLICIÓN PLACA MACIZA 0.15 M</t>
  </si>
  <si>
    <t>DEMOLICIÓN PLACA MACIZA 0.20 M</t>
  </si>
  <si>
    <t>DEMOLICIÓN PLACA MACIZA 0.25 M</t>
  </si>
  <si>
    <t>DEMOLICIÓN PLACA MACIZA 0.30 M</t>
  </si>
  <si>
    <t>DEMOLICIÓN PLACA PISO 0.05 M</t>
  </si>
  <si>
    <t>DEMOLICIÓN PLACA PISO 0.10 M</t>
  </si>
  <si>
    <t>DEMOLICIÓN PLACA PISO 0.15 M</t>
  </si>
  <si>
    <t>DEMOLICIÓN PLACA PISO 0.20 M</t>
  </si>
  <si>
    <t>DEMOLICIÓN VIGAS Y COLUMNAS</t>
  </si>
  <si>
    <t>M3</t>
  </si>
  <si>
    <t>DESCAPOTE A MAQUINA E=0.20 M</t>
  </si>
  <si>
    <t>DESCAPOTE MANUAL Y RETIRO  E= 0.20 M APILE A 15 M</t>
  </si>
  <si>
    <t>DESMONTE APARATOS SANITARIOS</t>
  </si>
  <si>
    <t>DESMONTE DE CUBIERTAS (TEJA DE BARRO)</t>
  </si>
  <si>
    <t>DESMONTE DE CUBIERTAS (ASBESTO CEMENTO)</t>
  </si>
  <si>
    <t>DESMONTE DE CUBIERTAS (TERMOACÚSTICA)</t>
  </si>
  <si>
    <t>DESMONTE DE CUBIERTAS (TEJA DE ZINC)</t>
  </si>
  <si>
    <t>DESMONTE MUROS SECOS</t>
  </si>
  <si>
    <t>DESMONTE MARCOS Y PUERTAS</t>
  </si>
  <si>
    <t>DESMONTE VENTANAS</t>
  </si>
  <si>
    <t>LETRINA DE 2.0x1.0</t>
  </si>
  <si>
    <t>LOCALIZACIÓN Y REPLANTEO DE CIMIENTOS CON ELEMENTOS DE
PRESICIÓN</t>
  </si>
  <si>
    <t>REPLANTEO MANUAL DE CIMIENTOS</t>
  </si>
  <si>
    <t>RED ELÉCTRICA PROVISIONAL L=50M</t>
  </si>
  <si>
    <t>RED TELEFÓNICA PROVISIONAL</t>
  </si>
  <si>
    <t>RETIRO DE SOBRANTES A UNA DISTANCIA DE 5 KM (INCLUYE CARGUE)</t>
  </si>
  <si>
    <t>RETIRO DE SOBRANTES A UNA DISTANCIA DE 5 KM (INCLUYE CARGUE Y BOTADERO AUTORIZADO)</t>
  </si>
  <si>
    <t>CIMIENTOS</t>
  </si>
  <si>
    <t>BASE AGREGADO PÉTREO (MATERIAL DE AFIRMADO)</t>
  </si>
  <si>
    <t>BASE ARENA CEMENTO 1:20</t>
  </si>
  <si>
    <t>DEMOLICIÓN CABEZAS DE PILOTES</t>
  </si>
  <si>
    <t>DEMOLICIÓN CIMIENTO ENTERRADO</t>
  </si>
  <si>
    <t>IMPERMEABILIZACIÓN INTEGRAL MORTERO XYPEX</t>
  </si>
  <si>
    <t>SOBRECIMIENTOS CONCRETO 3000 PSI 25x25</t>
  </si>
  <si>
    <t>VIGA DE AMARRE EN CONCRETO 3500 PSI</t>
  </si>
  <si>
    <t>ZAPATAS EN CONCRETO 3500 PSI</t>
  </si>
  <si>
    <t>PILOTE DE MADERA D=20 CM</t>
  </si>
  <si>
    <t>PILOTE PRE EXCAVADO D=20 CM (INCLUYE RETIRO DE SOBRANTES A UNA DISTANCIA MENOR DE 5 KM)</t>
  </si>
  <si>
    <t>PILOTE PRE EXCAVADO D=30 CM (INCLUYE RETIRO DE SOBRANTES A UNA DISTANCIA MENOR DE 5 KM)</t>
  </si>
  <si>
    <t>PILOTE PRE EXCAVADO D=40 CM (INCLUYE RETIRO DE SOBRANTES A UNA DISTANCIA MENOR DE 5 KM)</t>
  </si>
  <si>
    <t>PILOTE PRE EXCAVADO D=50 CM (INCLUYE RETIRO DE SOBRANTES A UNA DISTANCIA MENOR DE 5 KM)</t>
  </si>
  <si>
    <t>PILOTE HINCADO 25X25</t>
  </si>
  <si>
    <t>PILOTE HINCADO 30X30</t>
  </si>
  <si>
    <t>DADOS EN CONCRETO 3500PSI</t>
  </si>
  <si>
    <t>MICROPILOTE D=6" (INCLUYE RETIRO DE SOBRANTES A UNA DISTANCIA MENOR DE 5 KM)</t>
  </si>
  <si>
    <t>DESAGÜES E INSTALACIONES SUBTERRÁNEAS</t>
  </si>
  <si>
    <t>SIFÓN PARA DRENAJE EN PVC DE 4"</t>
  </si>
  <si>
    <t>SIFÓN EN PVC 6"</t>
  </si>
  <si>
    <t>CAJA DE INSPECCIÓN DE 100X100</t>
  </si>
  <si>
    <t>CAJA DE INSPECCIÓN DE 40X40</t>
  </si>
  <si>
    <t>CAJA DE INSPECCIÓN DE 60X60</t>
  </si>
  <si>
    <t>CAJA DE INSPECCIÓN DE 80X80</t>
  </si>
  <si>
    <t>DUCTO ELÉCTRICO PVC 4"</t>
  </si>
  <si>
    <t>POZO SÉPTICO ETERNIT 1000 LT</t>
  </si>
  <si>
    <t>TUBERÍA CONCRETO CLASE I SIN REFUERZO 12"</t>
  </si>
  <si>
    <t>TUBERÍA CONCRETO CLASE II SIN REFUERZO 8"</t>
  </si>
  <si>
    <t>TUBERÍA DRENAJE PVC 110</t>
  </si>
  <si>
    <t>TUBERÍA DRENAJE PVC 160</t>
  </si>
  <si>
    <t>TUBERÍA DRENAJE PVC 200</t>
  </si>
  <si>
    <t>TUBERÍA DRENAJE PVC 250</t>
  </si>
  <si>
    <t>TUBERÍA DRENAJE PVC 315</t>
  </si>
  <si>
    <t>SISTEMA SÉPTICO CON FILTRO ANAEROBIO 500LT (INCLUYE MATERIAL FILTRANTE)</t>
  </si>
  <si>
    <t>SISTEMA SÉPTICO CON FILTRO ANAEROBIO 1000LT (INCLUYE MATERIAL FILTRANTE)</t>
  </si>
  <si>
    <t>SISTEMA SÉPTICO CON FILTRO ANAEROBIO 2000LT (INCLUYE MATERIAL FILTRANTE)</t>
  </si>
  <si>
    <t>ESTRUCTURAS EN CONCRETO</t>
  </si>
  <si>
    <t>CASETÓN DE LONA 0.8 X 0.35</t>
  </si>
  <si>
    <t>CASETÓN DE LONA 0.80X0.70</t>
  </si>
  <si>
    <t>COLUMNAS 3500 PSI</t>
  </si>
  <si>
    <t>CONCRETO CICLÓPEO 2000 PSI, 40% RAJÓN</t>
  </si>
  <si>
    <t>ENTREPISO LÁMINA COLABORANTE 2", CAL 22, H=10 CM,INCL. MALLA DE REFUERZO, CONCRETO DE 3500 PSI</t>
  </si>
  <si>
    <t>ENTREPISO LÁMINA COLABORANTE 3", CAL 22, H=12 CM,INCL. MALLA DE REFUERZO, CONCRETO DE 3500 PSI</t>
  </si>
  <si>
    <t>ENTREPISOS CASETÓN CON VIGAS, 3500 PSI  H=0.30 m (SIN REFUERZO)</t>
  </si>
  <si>
    <t>ENTREPISO CASETÓN CON VIGAS 3500 PSI, H=0.35 M (SIN REFUERZO)</t>
  </si>
  <si>
    <t>ENTREPISO CASETÓN CON VIGAS 3500 PSI, H=0.40 M (SIN REFUERZO)</t>
  </si>
  <si>
    <t>ENTREPISO CASETÓN CON VIGAS 3500 PSI, H=0.45 M (SIN REFUERZO)</t>
  </si>
  <si>
    <t>ENTREPISOS CASETÓN CON VIGAS, 3500 PSI  H=0.50 m (SIN REFUERZO)</t>
  </si>
  <si>
    <t>ENTREPISO VIGUETA PLACA</t>
  </si>
  <si>
    <t>ESCALERA MACIZA 3500 PSI</t>
  </si>
  <si>
    <t>MURO LADRILLO ESTRUCTURAL E=0.12 cm</t>
  </si>
  <si>
    <t>ENTREPISO PLACA MACIZA 3500 PSI E=0.10 M</t>
  </si>
  <si>
    <t>ENTREPISO PLACA MACIZA 3500 PSI E=0.12 M</t>
  </si>
  <si>
    <t>ENTREPISO PLACA MACIZA 3500 PSI E=0.15 M</t>
  </si>
  <si>
    <t>MURO DE CONTENCIÓN EN CONCRETO 3500 PSI, H=2.0 M</t>
  </si>
  <si>
    <t>PASOS PREFABRICADOS ESCALERAS EN CONRETO 2500 PSI (ANCHO 1 M)</t>
  </si>
  <si>
    <t>PLACA FLOTANTE 0.9 ESTRUCTURAS 3500 PSI</t>
  </si>
  <si>
    <t>ACERO FIGURADO 37000 PSI</t>
  </si>
  <si>
    <t>KG</t>
  </si>
  <si>
    <t>ACERO FIGURADO 60000 PSI</t>
  </si>
  <si>
    <t>REFUERZO MALLA ELECTROSOLDADA</t>
  </si>
  <si>
    <t>TANQUE ELEVADO EN CONCRETO DE 3500 PSI</t>
  </si>
  <si>
    <t>TANQUE SUBTERRÁNEO EN CONCRETO DE 3500 PSI</t>
  </si>
  <si>
    <t>VIGA AÉREA 3500 PSI</t>
  </si>
  <si>
    <t>VIGA  CINTA 3500 PSI</t>
  </si>
  <si>
    <t xml:space="preserve">VIGA CANAL EN CONCRETO 3500 PSI </t>
  </si>
  <si>
    <t>BASE EN CONCRETO POBRE 1500 PSI</t>
  </si>
  <si>
    <t>MAMPOSTERÍA</t>
  </si>
  <si>
    <t>ALFAJÍAS CONCRETO 2500 PSI E= 0.15 M</t>
  </si>
  <si>
    <t>ALFAJÍAS CONCRETO 2500 PSI E= 0.25 M</t>
  </si>
  <si>
    <t>ALFAJÍA EN LADRILLO PRENSADO MACIZO</t>
  </si>
  <si>
    <t>ARCOS EN LADRILLO PRENSADO</t>
  </si>
  <si>
    <t xml:space="preserve">DINTELES CONCRETO DE 2500 PSI 15x20 </t>
  </si>
  <si>
    <t>DINTELES EN BLOQUE 0.15 M</t>
  </si>
  <si>
    <t>ENCHAPES LADRILLO PRENSADO</t>
  </si>
  <si>
    <t>MESONES EN CONCRETO 2500 PSI, E=0.1M (INC. REFUERZO)</t>
  </si>
  <si>
    <t>MURO DRYWALL DOBLE CARA 0.12 M</t>
  </si>
  <si>
    <t>MURO DRYWALL DOBLE CARA 0.12 M (LINEAL)</t>
  </si>
  <si>
    <t>MURO DRYWALL DOBLE CARA 0.10 M</t>
  </si>
  <si>
    <t>MURO DRYWALL DOBLE CARA 0.10 M (LINEAL)</t>
  </si>
  <si>
    <t>MURO SUPERBOARD DOBLE CARA 0.10 M</t>
  </si>
  <si>
    <t>MURO SUPERBOARD DOBLE CARA 0.10 M (LINEAL)</t>
  </si>
  <si>
    <t>MURO SUPERBOARD DOBLE CARA 0.12 M</t>
  </si>
  <si>
    <t>MURO SUPERBOARD DOBLE CARA 0.12 M (LINEAL)</t>
  </si>
  <si>
    <t>MURO EN BLOQUE Nº 5 E=0.12 M</t>
  </si>
  <si>
    <t>MURO EN BLOQUE No. 5 E=0.12 (LINEAL)</t>
  </si>
  <si>
    <t>MURO EN BLOQUE DE CONCRETO 0.10 M</t>
  </si>
  <si>
    <t>MURO EN BLOQUE DE CONCRETO E=0.10 M (LINEAL)</t>
  </si>
  <si>
    <t>MURO EN BLOQUE DE CONCRETO 0.12 M</t>
  </si>
  <si>
    <t>MURO EN BLOQUE DE CONCRETO E=0.12 M (LINEAL)</t>
  </si>
  <si>
    <t>MURO EN BLOQUE DE CONCRETO 0.20 M</t>
  </si>
  <si>
    <t>MURO EN BLOQUE DE CONCRETO 0.20 M (LINEAL)</t>
  </si>
  <si>
    <t>MURO EN BLOQUE Nº 4 E= 0.10 M</t>
  </si>
  <si>
    <t>MURO EN BLOQUE Nº 4  E=0.10 M (LINEAL)</t>
  </si>
  <si>
    <t>MURO EN BLOQUE Nº 5 E=0.23 M</t>
  </si>
  <si>
    <t>MURO EN BLOQUE Nº 5 E=0.23 M (LINEAL)</t>
  </si>
  <si>
    <t>MURO EN LADRILLO ESTRUTURAL E=0.15 M</t>
  </si>
  <si>
    <t>MURO EN LADRILLO ESTRUCTURAL 0.15 M (LINEAL)</t>
  </si>
  <si>
    <t>MURO EN LADRILLO PRENSADO MACIZO E=0.24 M</t>
  </si>
  <si>
    <t>MURO EN LADRILLO PRENSADO MACIZO E=0.24 M (LINEAL)</t>
  </si>
  <si>
    <t>MURO EN LADRILLO PRENSADO MACIZO E=0.12 M</t>
  </si>
  <si>
    <t>MURO EN LADRILLO PRENSADO MACIZO, E=0.12 M (LINEAL)</t>
  </si>
  <si>
    <t>MURO EN LADRILLO TOLETE RECOCIDO 0.12 M</t>
  </si>
  <si>
    <t>MURO EN LADRILLO TOLETE RECOCIDO 0.12 M (LINEAL)</t>
  </si>
  <si>
    <t>MURO TOLETE COMÚN 0.06 M</t>
  </si>
  <si>
    <t>MURO TOLETE COMÚN 0.06 M (LINEAL)</t>
  </si>
  <si>
    <t>MURO TOLETE COMÚN 0.12 M</t>
  </si>
  <si>
    <t>MURO TOLETE COMÚN 0.12 M (LINEAL)</t>
  </si>
  <si>
    <t>MURO TOLETE COMÚN 0.25 M</t>
  </si>
  <si>
    <t>MURO TOLETE COMÚN 0.25 M (LINEAL)</t>
  </si>
  <si>
    <t>MURO LADRILLO REJILLA 0.12 M, DOS CARAS A LA VISTA</t>
  </si>
  <si>
    <t>MURO LADRILLO REJILLA 0.12 M, DOS CARAS A LA VISTA (LINEAL)</t>
  </si>
  <si>
    <t>MURO LADRILLO REJILLA 0.25 M, DOS CARAS A LA VISTA</t>
  </si>
  <si>
    <t>MURO LADRILLO REJILLA 0.25 M, DOS CARAS A LA VISTA (LINEAL)</t>
  </si>
  <si>
    <t>REMATES LADRILLO PRENSADO</t>
  </si>
  <si>
    <t>SOBRECIMIENTO 0.15 EN TOLETE RECOCIDO</t>
  </si>
  <si>
    <t>SOBRECIMIENTO 0.25 EN TOLETE RECOCIDO</t>
  </si>
  <si>
    <t>LAVADA DE FACHADA</t>
  </si>
  <si>
    <t>PASAMANOS EN CONCRETO 2500 PSI</t>
  </si>
  <si>
    <t>DOVELA, GROUTING 3000 PSI</t>
  </si>
  <si>
    <t>ANCLAJE 3/8" L=30CM</t>
  </si>
  <si>
    <t>ANCLAJE 1/2" L=50CM</t>
  </si>
  <si>
    <t>ANCLAJE 5/8" L=70CM</t>
  </si>
  <si>
    <t>ANCLAJE 3/4" L=70CM</t>
  </si>
  <si>
    <t>ANCLAJE 1" L= 70CM</t>
  </si>
  <si>
    <t>PAÑETES, REVOQUES Y REPELLOS</t>
  </si>
  <si>
    <t>ENTRAMADO MADERA CIELO RASO</t>
  </si>
  <si>
    <t>FILOS O DILATACIONES B/PLACA</t>
  </si>
  <si>
    <t>FILOS O DILATACIONES S/MURO</t>
  </si>
  <si>
    <t>GOTERA EN MORTERO 1:4</t>
  </si>
  <si>
    <t xml:space="preserve">IMPERMEABILIZACIÓN INTEGRAL MORTERO SIKA </t>
  </si>
  <si>
    <t>MALLA BAJO ENTRAMADO</t>
  </si>
  <si>
    <t>PAÑETE BAJO GUADUA 1:5, E=2 CM</t>
  </si>
  <si>
    <t>PAÑETE BAJO GUADUA 1:5, E=2 CM (LINEAL)</t>
  </si>
  <si>
    <t>PAÑETE BAJO MALLA 1:4, E=2 CM</t>
  </si>
  <si>
    <t>PAÑETE BAJO MALLA 1:4, E=2 CM (LINEAL)</t>
  </si>
  <si>
    <t>PAÑETE BAJO MALLA 1:5, E=2 CM</t>
  </si>
  <si>
    <t>PAÑETE BAJO MALLA 1:5, E=2 CM (LINEAL)</t>
  </si>
  <si>
    <t>PAÑETE CULATAS 1:4, E=2 CM</t>
  </si>
  <si>
    <t>PAÑETE CULATAS 1:4, E=2 CM (LINEAL)</t>
  </si>
  <si>
    <t>PAÑETE IMPERMEABILIZADO MUROS 1:3, E=1.5 CM</t>
  </si>
  <si>
    <t>PAÑETE IMPERMEABILIZADO MUROS 1:3, E=1.5 CM (LINEAL)</t>
  </si>
  <si>
    <t>PAÑETE LISO MUROS 1:4, E=1.5 CM</t>
  </si>
  <si>
    <t>PAÑETE LISO MUROS 1:4, E=1.5 CM (LINEAL)</t>
  </si>
  <si>
    <t>PAÑETE LISO MUROS 1:5, E=1.5 CM</t>
  </si>
  <si>
    <t>PAÑETE LISO MUROS 1:5, E=1.5 CM (LINEAL)</t>
  </si>
  <si>
    <t>PAÑETE LISO PLACAS 1:4, E=2 CM</t>
  </si>
  <si>
    <t>PAÑETE LISO PLACAS 1:4, E=2 CM (LINEAL)</t>
  </si>
  <si>
    <t>PAÑETE LISO PLACAS 1:5, E=2 CM</t>
  </si>
  <si>
    <t>PAÑETE LISO PLACAS 1:5, E=2 CM (LINEAL)</t>
  </si>
  <si>
    <t>PAÑETE RÚSTICO MUROS 1:5, E=1.5 CM</t>
  </si>
  <si>
    <t>PAÑETE RÚSTICO MUROS 1:5, E=1.5 CM (LINEAL)</t>
  </si>
  <si>
    <t>PAÑETE RÚSTICO PLACAS 1:5, E=2 CM</t>
  </si>
  <si>
    <t>PAÑETE RÚSTICO PLACAS 1:5, E=2 CM (LINEAL)</t>
  </si>
  <si>
    <t>CUBIERTAS</t>
  </si>
  <si>
    <t>AFINADO CUBIERTAS PLANAS EN MORTERO 1:4 E=0.03 M</t>
  </si>
  <si>
    <t>AFINADO IMPERMEABILIZADO PARA TEJA DE BARRO EN ASFALTO (INCLUYE TELA IMPERMEABLE)</t>
  </si>
  <si>
    <t>BAJANTE PVC (AMAZONAS, RAINGO)</t>
  </si>
  <si>
    <t>BAJANTE PVC AGUAS LLUVIAS D=3"</t>
  </si>
  <si>
    <r>
      <t>BAJANTE PVC AGUAS LLUVIAS D=4</t>
    </r>
    <r>
      <rPr>
        <sz val="8"/>
        <color indexed="8"/>
        <rFont val="Arial"/>
        <family val="2"/>
      </rPr>
      <t>"</t>
    </r>
  </si>
  <si>
    <t>CABALLETE ARTICULADO TEJA FIBROCEMENTO</t>
  </si>
  <si>
    <t>CABALLETE FIJO CANALETA 43 FIBROCEMENTO</t>
  </si>
  <si>
    <t>CABALLETE ARTICULADO CANALETA 43 FIBROCEMENTO</t>
  </si>
  <si>
    <t>CABALLETE FIJO CANALETA 90 FIBROCEMENTO</t>
  </si>
  <si>
    <t>CABALLETE ARTICULADO CANALETA 90 FIBROCEMENTO</t>
  </si>
  <si>
    <t>CABALLETE CUBIERTA TERMOACÚSTICA</t>
  </si>
  <si>
    <t>CANAL PVC AMAZONAS</t>
  </si>
  <si>
    <t>CANAL PVC RAINGO</t>
  </si>
  <si>
    <t>TEJA CANALETA 43 FIBROCEMENTO L=6M</t>
  </si>
  <si>
    <t>TEJA CANALETA 90 FIBROCEMENTO L=6M</t>
  </si>
  <si>
    <t>TEJA CANALETA 90 LÁMINA GALVANIZADA L=6M</t>
  </si>
  <si>
    <t>CANAL EN LÁMINA GALVANIZADA CAL. 22; DS=50</t>
  </si>
  <si>
    <t>TEJA DE BARRO</t>
  </si>
  <si>
    <t>TEJA EN LÁMINA GALVANIZADA CAL 26 PINTADA</t>
  </si>
  <si>
    <t>TEJA EN LÁMINA GALVANIZADA CAL 26</t>
  </si>
  <si>
    <t>TEJA FIBROCEMENTO Nº4</t>
  </si>
  <si>
    <t>TEJA FIBROCEMENTO No. 8</t>
  </si>
  <si>
    <t>TEJA TERMOACÚSTICA</t>
  </si>
  <si>
    <t>TEJA PLÁSTICA No.6</t>
  </si>
  <si>
    <t>TEJA ESPAÑOLA ETERNIT</t>
  </si>
  <si>
    <t>TEJA TIPO SANDWICH 525-C CAL. 26, POLIURETANO INYECTADO 30MM</t>
  </si>
  <si>
    <t>TEJA SIN TRASLAPO</t>
  </si>
  <si>
    <t>ESTRUCTURA DE MADERA PARA TEJA DE BARRO</t>
  </si>
  <si>
    <t>ESTRUCTURA DE MADERA PARA TEJA DE FIBROCEMENTO</t>
  </si>
  <si>
    <t>ESTRUCTURA METÁLICA PARA TEJA DE FIBROCEMENTO (TUBO ESTRUCTURAL ABIERTO 4"x2", 15 MM)</t>
  </si>
  <si>
    <t>FLANCHE EN LÁMINA GALVANIZADA CAL. 22; DS=20</t>
  </si>
  <si>
    <t>FLANCHE EN LÁMINA GALVANIZADA CAL. 22; DS=30</t>
  </si>
  <si>
    <t>MEMBRANA IMPERMEABLE PARA CUBIERTA, DOS CAPAS</t>
  </si>
  <si>
    <t>MEMBRANA IMPERMEABLE PARA CUBIERTA, TRES CAPAS</t>
  </si>
  <si>
    <t>BAJANTE EN LÁMINA GALVANIZADA CAL. 22; DS=40</t>
  </si>
  <si>
    <t>CANAL EN LÁMINA GALVANIZADA CAL. 22; DS=90</t>
  </si>
  <si>
    <t>DOMO TERMOFORMADO PARA CUBIERTA 60 X 60</t>
  </si>
  <si>
    <t>CUBIERTA EN POLICARBONATO ALVEOLAR</t>
  </si>
  <si>
    <t>CORTASOL TIPO CELOSCREEN 110-M1, PASO 200</t>
  </si>
  <si>
    <t>CORTASOL CELOSIA C-23 EN ALUZINC</t>
  </si>
  <si>
    <t>TEJA TERMOACUSTICA TRAPEZOIDAL A360</t>
  </si>
  <si>
    <t>TEJA TERMOACUSTICA ONDULADA</t>
  </si>
  <si>
    <t>TEJA TERMOACUSTICA MADRILEÑA</t>
  </si>
  <si>
    <t>MORTEROS Y CONCRETOS</t>
  </si>
  <si>
    <t xml:space="preserve">CONCRETO 4000 PSI </t>
  </si>
  <si>
    <t xml:space="preserve">CONCRETO 3500 PSI </t>
  </si>
  <si>
    <t xml:space="preserve">CONCRETO 3000 PSI </t>
  </si>
  <si>
    <t xml:space="preserve">CONCRETO 2500 PSI </t>
  </si>
  <si>
    <t xml:space="preserve">CONCRETO 2000 PSI </t>
  </si>
  <si>
    <t xml:space="preserve">CONCRETO 1500 PSI </t>
  </si>
  <si>
    <t>MORTERO SECO 1:10</t>
  </si>
  <si>
    <t>MORTERO 1:4 ARENA LAVADA DE PEÑA</t>
  </si>
  <si>
    <t>MORTERO 1:5 ARENA LAVADA DE PEÑA</t>
  </si>
  <si>
    <t>MORTERO 1:3 ARENA LAVADA DE PEÑA</t>
  </si>
  <si>
    <t>MORTERO IMPERMEABILIZADO 1:3 ARENA LAVADA DE PEÑA</t>
  </si>
  <si>
    <t>CARPINTERÍA EN MADERA</t>
  </si>
  <si>
    <t>BARANDA EN MADERA CEDRO MACHO</t>
  </si>
  <si>
    <t>CHAZOS PARA CARPINTERÍA EN MADERA</t>
  </si>
  <si>
    <t>DIFUSORES MARCO PARA VIDRIO H= 0.15M</t>
  </si>
  <si>
    <t>DIFUSORES MARCO PARA VIDRIO H= 0.20 M</t>
  </si>
  <si>
    <t>MARCO PUERTA Y ENCHAPE, TABLA CHAPA x 0.15 M</t>
  </si>
  <si>
    <t>MARCO PUERTA Y ENCHAPE, TABLA CHAPA x 0.20 M</t>
  </si>
  <si>
    <t>MARCO PUERTA Y ENCHAPE, TABLA CHAPA x 0.25 M</t>
  </si>
  <si>
    <t>HOJA PUERTA FORTEC 0.81</t>
  </si>
  <si>
    <t>HOJA PUERTA FORTEC 0.91</t>
  </si>
  <si>
    <t>HOJA PUERTA FORTEC 1.50</t>
  </si>
  <si>
    <t>HOJA ENTAMBORADA PUERTA INTERÉS SOCIAL 0.76-1.10</t>
  </si>
  <si>
    <t>HOJA PUERTA ENTAMBORADA TRIPLEX-TABLEX 0.76-1.0 M</t>
  </si>
  <si>
    <t>HOJA PUERTA ENTABLERADA  TABLEX 0.76-1.0 M</t>
  </si>
  <si>
    <t>HOJA PUERTA ENTABLERADA MADECOR 0.76-1.0 M</t>
  </si>
  <si>
    <t>PASAMANOS ESCALERA EN CEDRO MACHO 0.15X0.02 M</t>
  </si>
  <si>
    <t>PIRLANES DE MADERA CEDRO MACHO 0.10 M</t>
  </si>
  <si>
    <t>VENTANERÍA EN MADERA CEDRO MACHO</t>
  </si>
  <si>
    <t>CERRADURA DE ENTRADA PRINCIPAL</t>
  </si>
  <si>
    <t>SUMINISTRO E INSTALACIÓN CERROJO DOBLE</t>
  </si>
  <si>
    <t xml:space="preserve">SUMINISTRO E INSTALACIÓN CERRADURA DE POMO ENTRADA </t>
  </si>
  <si>
    <t>SUMINISTR E INSTALACIÓN CERRADURA DE POMO ALCOBA</t>
  </si>
  <si>
    <t xml:space="preserve">SUMINISTRO E INSTALACIÓN CERRADURA DE POMO BAÑO </t>
  </si>
  <si>
    <t xml:space="preserve">ESPEJO INCOLORO 3 MM SIN BISELAR </t>
  </si>
  <si>
    <t xml:space="preserve">ESPEJO BISELADO INCOLORO 4 MM </t>
  </si>
  <si>
    <t>VIDRIO ESMERILADO INCOLORO 4 MM</t>
  </si>
  <si>
    <t>VIDRIO ESMERILADO INCOLORO 5 MM</t>
  </si>
  <si>
    <t>VIDRIO TEMPLADO PULIDO 10 MM</t>
  </si>
  <si>
    <t>VIDRIO TEMPLADO PULIDO 8 MM</t>
  </si>
  <si>
    <t>VIDRIO TRANSPARENTE 3 MM</t>
  </si>
  <si>
    <t>VIDRIO TRANSPARENTE 4 MM</t>
  </si>
  <si>
    <t>VIDRIO TRANSPARENTE 5 MM</t>
  </si>
  <si>
    <t>VIDRIO TRANSPARENTE 6 MM</t>
  </si>
  <si>
    <t>CARPINTERÍA METÁLICA</t>
  </si>
  <si>
    <t>CAJA CONTADOR DE AGUA</t>
  </si>
  <si>
    <t>CELOSÍA ALUMINIO 100CM X 60 CM</t>
  </si>
  <si>
    <t>ESCALERA DE GATO EN TUBO ESTUTRUCTURAL GALVANIZADO DE 1" (INCLUYE ANTICORROSIVO)</t>
  </si>
  <si>
    <t>MARCO PARA PUERTA EN LÁMINA CAL 18 -0.8</t>
  </si>
  <si>
    <t>MARCO TAPA CAJA DE INSPECCIÓN</t>
  </si>
  <si>
    <t>MARQUESINA EN LÁMINA COLD ROLLED CAL.16</t>
  </si>
  <si>
    <t>PUERTA EN LÁMINA CAL 18 INC. ANTICORROSIVO</t>
  </si>
  <si>
    <t>PUERTA VENTANA EN LÁMINA CAL 18 INC. ANTICORROSIVO</t>
  </si>
  <si>
    <t>CERCHA PARA CUBIERTA EN ÁNGULO INC. ANTICORROSIVO</t>
  </si>
  <si>
    <t>CERRAMIENTO MALLA ESLABONADA C. 10 INC. ÁNGULO (PARAL EN TUBO ESTRUCTURAL GALVANIZADO 2")</t>
  </si>
  <si>
    <t>CORREA 2 D=1/2" 1 D=1/2" CELOSÍA EN 3/8" INC. ANTICORROSIVO</t>
  </si>
  <si>
    <t>DIVISIÓN BAÑO ALUMINIO Y ACRÍLICO H= 1.8 M</t>
  </si>
  <si>
    <t>PANEL PARA BAÑO EN COLD ROLLED CAL.18 Y PINTURA ELECTROSTÁTICA</t>
  </si>
  <si>
    <t>DIVISIÓN PARA BAÑO EN ACERO INOXIDABLE 304 CAL.20 (INCLUYE PUERTAS Y ACCESORIOS)</t>
  </si>
  <si>
    <t>REJA  BANCARIA EN VARILLA CUADRADA DE 1/2" INC. ANTICORROSIVO</t>
  </si>
  <si>
    <t>PUERTA CORTINA INCLUYE ESMALTE</t>
  </si>
  <si>
    <t>SUMINISTRO E INSTALACIÓN TEMPLETES 3/8" INC. ANTICORROSIVO</t>
  </si>
  <si>
    <t>VENTANA EN ALUMINIO  CORREDIZA</t>
  </si>
  <si>
    <t>VENTANA LÁMINA CALIBRE 18 INC. ANTICORROSIVO</t>
  </si>
  <si>
    <t>REJILLA PISO 0.30 M</t>
  </si>
  <si>
    <t>TAPA SHUT EN LÁMINA COLD ROLLED CAL.16</t>
  </si>
  <si>
    <t>CELOSÍA ANGULAR PARA POLIDEPORTIVO ASTM-36, INCLUYE: CORREAS, CONTRAVIENTOS, TENSORES, COLUMNAS, VIGAS DE AMARRE, ANCLAJES, TORNILLERÍA, PINTURA Y PLATINERÍA. CONTEMPLA TAMBIÉN:FABRICACIÓN, SUMINISTRO Y MONTAJE</t>
  </si>
  <si>
    <t>CELOSÍA TUBULAR PARA POLIDEPORTIVO, ASTM-4500 GRADO C, INCLUYE:CORREAS, CONTRAVIENTOS, TENSORES, COLUMNAS ,VIGAS DE AMARRE, ANCLAJES, TORNILLERÍA, PINTURA Y PLATINERÍA.CONTEMPLA TAMBIEN:FABRICACIÓN, SUMINISTRO, MONTAJE</t>
  </si>
  <si>
    <t>ESTRUCTURA  EN PERFILES LÁMINA DELGADA (LÁMINA CR),  PARA POLIDEPORTIVO, INCLUYE:CORREAS, CONTRAVIENTOS, TENSORES, COLUMNAS, VIGAS DE AMARRE, ANCLAJES, TORNILLERÍA, PINTURA Y PLATINERÍA. CONTEMPLA TAMBIÉN:FABRICACIÓN, SUMINISTRO Y MONTAJE</t>
  </si>
  <si>
    <t>CERRAMIENTO EN POSTES Y PANELES GALVANIZADOS (REJA CLASICA) H: 2.00 MTS</t>
  </si>
  <si>
    <t>CERRAMIENTO EN POSTES Y PANELES GALVANIZADOS (REJA CONTEMPORANEA) H: 4.80 MTS</t>
  </si>
  <si>
    <t>INSTALACIONES HIDROSANITARIAS - RED CONTRA INCENDIO</t>
  </si>
  <si>
    <t>ACOMETIDA EN PVC 1/2" 5M</t>
  </si>
  <si>
    <t>ACOMETIDA EN PVC 3/4" 5M</t>
  </si>
  <si>
    <t>BAJANTE AGUAS LLUVIAS PVC 3"</t>
  </si>
  <si>
    <t>BAJANTE AGUAS LLUVIAS PVC 4"</t>
  </si>
  <si>
    <t>BAJANTE AGUAS RESIDUALES PVC 3"</t>
  </si>
  <si>
    <t>BAJANTE AGUAS RESIDUALES PVC 4"</t>
  </si>
  <si>
    <t>BAJANTE AGUAS RESIDUALES PVC 6"</t>
  </si>
  <si>
    <t>CONEXIÓN TANQUE ELEVADO PVC</t>
  </si>
  <si>
    <t>INSTALACIÓN APARATO SANITARIO</t>
  </si>
  <si>
    <t>INSTALACIÓN BOMBAS AGUA</t>
  </si>
  <si>
    <t>INSTALACIÓN EQUIPO HIDRONEUMÁTICO</t>
  </si>
  <si>
    <t>LLAVE MANGUERA</t>
  </si>
  <si>
    <t>NIPLE PASAMURO 2"</t>
  </si>
  <si>
    <t>NIPLE PASAMURO 4"</t>
  </si>
  <si>
    <t>PUNTO AGUA CALIENTE CPVC</t>
  </si>
  <si>
    <t>PUNTO HIDRÁULICO PVC-P/PARAL 1/2"</t>
  </si>
  <si>
    <t>PUNTO HIDÁULICO PVC-P/PARAL 3/4"</t>
  </si>
  <si>
    <t>PUNTO HIDRÁULICO PVC-P/PARAL 1 1/4"</t>
  </si>
  <si>
    <t>SALIDA SANITARIA PVC-S/PARAL 2"</t>
  </si>
  <si>
    <t>SALIDA SANITARIA PVC-S/PARAL 3"</t>
  </si>
  <si>
    <t>SALIDA SANITARIA PVC-S/PARAL 4"</t>
  </si>
  <si>
    <t>SALIDA SANITARIA PVC-S/SIFON 3"</t>
  </si>
  <si>
    <t>RED SUMINISTRO CPVC 1/2"</t>
  </si>
  <si>
    <t>RED SUMINISTRO CPVC 3/4"</t>
  </si>
  <si>
    <t>RED SUMINISTRO PVC 1 1/2"</t>
  </si>
  <si>
    <t>RED SUMINISTRO PVC 1"</t>
  </si>
  <si>
    <t>RED SUMINISTRO PVC 1/2"</t>
  </si>
  <si>
    <t>RED SUMINISTRO PVC 2 1/2"</t>
  </si>
  <si>
    <t>RED SUMINISTRO PVC 2"</t>
  </si>
  <si>
    <t>RED SUMINISTRO PVC 3/4"</t>
  </si>
  <si>
    <t>RED SANITARIA PVC-S 2"</t>
  </si>
  <si>
    <t>RED SANITARIA PVC-S 3"</t>
  </si>
  <si>
    <t>RED SANITARIA PVC-S 4"</t>
  </si>
  <si>
    <t>RED SANITARIA PVC-S 6"</t>
  </si>
  <si>
    <t>REGISTRO 1"</t>
  </si>
  <si>
    <t>REGISTRO 1/2"</t>
  </si>
  <si>
    <t>REGISTRO 3/4"</t>
  </si>
  <si>
    <t>REGISTRO 1 1/2"</t>
  </si>
  <si>
    <t>REGISTRO 2 1/2"</t>
  </si>
  <si>
    <t>REGISTRO 2"</t>
  </si>
  <si>
    <t>REVENTILACIÓN 2"</t>
  </si>
  <si>
    <t>REVENTILACIÓN 3"</t>
  </si>
  <si>
    <t>TANQUE PLÁSTICO ELEVADO 250 LT (INCLUYE ACCESORIOS E INSTALACIÓN)</t>
  </si>
  <si>
    <t>TANQUE PLÁSTICO ELEVADO 500 LT (INCLUYE ACCESORIOS E ISNTALACIÓN)</t>
  </si>
  <si>
    <t>TANQUE PLÁSTICO ELEVADO 1000 LT (INCLUYE ACCESORIOS E INSTALACIÓN)</t>
  </si>
  <si>
    <t>TUBERÍA ACERO NEGRO ROSCADA 1"  SCH-40 (INCLUYE ACCESORIOS Y SOPORTES)</t>
  </si>
  <si>
    <t>TUBERÍA ACERO NEGRO ROSCADA  1 1/2" SCH-40  (INCLUYE ACCESORIOS Y SOPORTES)</t>
  </si>
  <si>
    <t>TUBERÍA ACERO NEGRO ROSCADA  2" SCH-40  (INCLUYE ACCESORIOS Y SOPORTES)</t>
  </si>
  <si>
    <t>TUBERÍA ACERO NEGRO RANURADA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</si>
  <si>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</si>
  <si>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</si>
  <si>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</si>
  <si>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PUNTO HIDRÁULICO PARA ROCIADOR AUTOMÁTICO 1/2"</t>
  </si>
  <si>
    <t>PUNTO HIDRÁULICO PARA ROCIADOR AUTOMÁTICO 3/4"</t>
  </si>
  <si>
    <t>ROCIADOR AUTOMÁTICO 1/2" K=5.6 PENDIENTE UL-FM</t>
  </si>
  <si>
    <t>ROCIADOR AUTOMÁTICO 3/4" K=8.1 PENDIENTE UL-FM</t>
  </si>
  <si>
    <t>PINTURA PARA TUBERÍA RED DE INCENDIOS CON DIÁMETRO DE HASTA 2"</t>
  </si>
  <si>
    <t>PINTURA PARA TUBERÍA RED DE INCENDIOS CON DIÁMETRO MAYOR A 2"</t>
  </si>
  <si>
    <t>GABINETE TIPO III</t>
  </si>
  <si>
    <t>GABINETE TIPO I</t>
  </si>
  <si>
    <t>SIAMESA INYECCIÓN 4" X 2 1/2" X 2 1/2"</t>
  </si>
  <si>
    <t>SIAMESA INYECCIÓN 3" X 2 1/2" X 2 1/2"</t>
  </si>
  <si>
    <t>VÁLVULA MARIPOSA 3"</t>
  </si>
  <si>
    <t>VÁLVULA MARIPOSA 4"</t>
  </si>
  <si>
    <t>VÁLVULA DE TOMA Y EXPULSIÓN DE AIRE 1"</t>
  </si>
  <si>
    <t>INSTALACIONES ELÉCTRICAS</t>
  </si>
  <si>
    <t>ACOMETIDA AÉREA 10 M. PVC</t>
  </si>
  <si>
    <t>SALIDA LÁMPARA TOMA PVC COMPLETA</t>
  </si>
  <si>
    <t>SALIDA LÁMPARA TOMA EMT COMPLETA</t>
  </si>
  <si>
    <t>SALIDA LÁMPARA. CONMUTABLE PVC COMPLETA</t>
  </si>
  <si>
    <t>SALIDA LÁMPARA CONMUTABLE EMT COMPLETA</t>
  </si>
  <si>
    <t>SALIDA TELÉFONO PVC COMPLETA</t>
  </si>
  <si>
    <t>SALIDA TIMBRE PVC COMPLETA</t>
  </si>
  <si>
    <t>STRIP TELEFÓNICO 10 PARES</t>
  </si>
  <si>
    <t>SALIDA TOMA DOBLE PVC COMPLETA</t>
  </si>
  <si>
    <t>SALIDA TRIFÁSICA PVC  COMPLETA</t>
  </si>
  <si>
    <t>SALIDA T.V PVC COMPLETA.</t>
  </si>
  <si>
    <t>SALIDA BIFÁSICA C.N.</t>
  </si>
  <si>
    <t>TABLERO PARCIAL 4 CIRCUITOS</t>
  </si>
  <si>
    <t>TABLERO PARCIALES 12 CIRCUITOS (INCLUYE TACOS DE 30A)</t>
  </si>
  <si>
    <t>TABLERO PARCIALES 18 CIRCUITOS (INCLUYE TACOS DE 30A)</t>
  </si>
  <si>
    <t>TUBERÍA PVC CONDUIT 1/2"</t>
  </si>
  <si>
    <t>TUBERÍA PVC CONDUIT 3/4"</t>
  </si>
  <si>
    <t>TUBERÍA PVC CONDUIT 1"</t>
  </si>
  <si>
    <t>TUBERÍA PVC CONDUIT 1 1/2"</t>
  </si>
  <si>
    <t>LÍNEA A TIERRA TABLERO GENERAL (VARILLA COOPER WELL)</t>
  </si>
  <si>
    <t>LÁMPARA 2X32 BAJO PLACA LÁMINA LATERAL INDUSTRIAL</t>
  </si>
  <si>
    <t>LÁMPARA 2X48 BAJO PLACA LÁMINA LATERAL INDUSTRIAL</t>
  </si>
  <si>
    <t>LÁMPARA A PRUEBA DE HUMEDAD TIPO TORTUGA</t>
  </si>
  <si>
    <t>POSTE CONCRETO EXTRAREFORZADO 12 M - 1050 KG</t>
  </si>
  <si>
    <t>POSTE CONCRETO EXTRAREFORZADO 12 M - 750 KG</t>
  </si>
  <si>
    <t>POSTE METÁLICO 6M</t>
  </si>
  <si>
    <t>FAROL COLONIAL CON POSTE 2 1/2" X 3M (INCLUYE LUMINARIA)</t>
  </si>
  <si>
    <t>APLIQUE PARED COLONIAL (INCLUYE LUMINARIA)</t>
  </si>
  <si>
    <t>LUMINARIA 70W SODIO</t>
  </si>
  <si>
    <t>LUMINARIA 150W SODIO</t>
  </si>
  <si>
    <t>REFLECTOR 400W CON CAMPANA EN ALUMINIO</t>
  </si>
  <si>
    <t>REFLECTOR 250W CON CAMPANA EN ALUMINIO</t>
  </si>
  <si>
    <t>PISOS BASES</t>
  </si>
  <si>
    <t>ALISTADO ENDURECIDO 1:3, E=0.04</t>
  </si>
  <si>
    <t>ALISTADO IMPERMEABILIZADO PISOS 1:3, E = 0.04</t>
  </si>
  <si>
    <t>ALISTADO PARA LISTÓN</t>
  </si>
  <si>
    <t>ALISTADO PISOS 1:3, E=0.04</t>
  </si>
  <si>
    <t>ALISTADO TERRAZAS 1:3, E= 0.08</t>
  </si>
  <si>
    <t>CAÑUELA CONCRETO 2000 PSI 0.20X0.12</t>
  </si>
  <si>
    <t>CONCRETO BASE GRADAS 2500 PSI</t>
  </si>
  <si>
    <t>CONCRETO ESTRIADO RAMPAS 2500 PSI</t>
  </si>
  <si>
    <t>MANTO FIBERGLASS 600X1</t>
  </si>
  <si>
    <t>PEGANTE MORTERO-CONCRETO</t>
  </si>
  <si>
    <t>PERMA PLY 2 CAPAS</t>
  </si>
  <si>
    <t>PLACA BASE CONCRETO 0.08 2500 PSI</t>
  </si>
  <si>
    <t>PLACA BASE CONCRETO 0.10 2500 PSI</t>
  </si>
  <si>
    <t>PLACA BASE CONCRETO 0.15 2500 PSI</t>
  </si>
  <si>
    <t>TRITURADO FINO 1/2</t>
  </si>
  <si>
    <t>TRITURADO GRUESO 3/4</t>
  </si>
  <si>
    <t>PISOS,ACABADOS,ENCHAPES Y ACCESORIOS</t>
  </si>
  <si>
    <t>BALDOSA CERÁMICA PISO-PARED 20X20 CALIDAD PRIMERA (LINEAL)</t>
  </si>
  <si>
    <t>ADOQUÍN CONCRETO 6CM</t>
  </si>
  <si>
    <t>ADOQUÍN CONCRETO 8CM</t>
  </si>
  <si>
    <t>ADOQUÍN GRES PEATONAL</t>
  </si>
  <si>
    <t>BALDOSA INSTITUCIONAL GRANO MARMOL P2; PAYANDE FONDO BLANCO. INCLUYE ALISTADO</t>
  </si>
  <si>
    <t>GRAVILLA PARA GRADAS</t>
  </si>
  <si>
    <t>ACABADO EN GRANITO (INCLUYE DILATACIÓN EN BRONCE Y PULIDA)</t>
  </si>
  <si>
    <t>ACABADO EN GRAVILLA LAVADA</t>
  </si>
  <si>
    <t>GUARDAESCOBA EN GRANITO</t>
  </si>
  <si>
    <t>GUARDAESCOBA EN GRAVILLA</t>
  </si>
  <si>
    <t xml:space="preserve">GUARDAESCOBA PVC CARAMELO </t>
  </si>
  <si>
    <t xml:space="preserve">GUARDAESCOBA PVC CEDRO </t>
  </si>
  <si>
    <t xml:space="preserve">GUARDAESCOBA PINO CARIBE </t>
  </si>
  <si>
    <t xml:space="preserve">GUARDAESCOBA CEDRO BLANCO </t>
  </si>
  <si>
    <t xml:space="preserve">GUARDAESCOBA EN MADERA SAPAN </t>
  </si>
  <si>
    <t xml:space="preserve">GUARDAESCOBA GRES Y CERÁMICA </t>
  </si>
  <si>
    <t>LISTÓN M.H. AMARILLO</t>
  </si>
  <si>
    <t>PASO ESCALERA GRANITO</t>
  </si>
  <si>
    <t>PIRLANES ALUMINIO</t>
  </si>
  <si>
    <t>PIRLANES LADRILLO</t>
  </si>
  <si>
    <t>PISO VINILO TRÁFICO RESIDENCIAL</t>
  </si>
  <si>
    <t>PISO VINILO TRÁFICO PESADO</t>
  </si>
  <si>
    <t>PULIDA LACADA PISO MADERA</t>
  </si>
  <si>
    <t>TABLETA DE GRES 25X25</t>
  </si>
  <si>
    <t>TABLÓN DE GRES LISO O RÚSTICO 33X 33</t>
  </si>
  <si>
    <t>GUARDAESCOBA GRANO MÁRMOL P2; PAYANDE FONDO BLANCO</t>
  </si>
  <si>
    <t>ENCHAPE FACHADA EN TABLETA  GRES 7 X 25 CM</t>
  </si>
  <si>
    <t>JABONERA PORCELANA ACUARIO</t>
  </si>
  <si>
    <t>JUEGOS INCRUSTAR (INCLUYE TOALLERO,PORTA ROLLO, JABONERA,CEPILLERA Y PERCHA SIMPLE)</t>
  </si>
  <si>
    <t>REJILLA PLÁSTICA SOSCO 3X2</t>
  </si>
  <si>
    <t>REJILLA SIFÓN CON SOSCO 4.5CM X 3.5CM</t>
  </si>
  <si>
    <t xml:space="preserve">REJILLA METÁLICA TRADICIONAL 3X2 SOSCO </t>
  </si>
  <si>
    <t>REJILLA PLÁSTICA VENTILACIÓN 20X20</t>
  </si>
  <si>
    <t>REMATES BOCEL ALUMINIO</t>
  </si>
  <si>
    <t>REMATES BOCEL PORCELANA</t>
  </si>
  <si>
    <t>TAPA REGISTRO 20X20</t>
  </si>
  <si>
    <t>TAPA REGISTRO 6X6</t>
  </si>
  <si>
    <t>DESTRONQUE Y PULIDO DE PLOMO BALDOSA GRANO DE MÁRMOL N.5</t>
  </si>
  <si>
    <t>DESTRONQUE PULIDA DE PLOMO BALDOSA GRANO DE MÁRMOL FUNDIDO EN SITIO</t>
  </si>
  <si>
    <t>CERÁMICA PISO TRÁFICO 5, CALIDAD PRIMERA</t>
  </si>
  <si>
    <t>MEDIA CAÑA EN GRANITO</t>
  </si>
  <si>
    <t>PISO VINILICO EN ROLLO PARA CAMPOS DEPORTIVOS</t>
  </si>
  <si>
    <t>PINTURA ACRÍLICA PARA PISOS</t>
  </si>
  <si>
    <t>PRADIZACIÓN EN GRAMA BERMUDA PARA CAMPOS DEPORTIVOS</t>
  </si>
  <si>
    <t>GRAMA SINTÉTICA PARA CAMPOS DEPORTIVOS</t>
  </si>
  <si>
    <t>CIELO RASO</t>
  </si>
  <si>
    <t>APLIQUE YESO</t>
  </si>
  <si>
    <t>ARMADURA MADERA Y MALLA</t>
  </si>
  <si>
    <t>CIELO RASO BOVEDAS DRYWALL (INCLUYE PINTURA)</t>
  </si>
  <si>
    <t>CIELO RASO DURACUSTIC</t>
  </si>
  <si>
    <t>CIELO RASO TRIPLEX (INCLUYE ESTRUCTURA DE APOYO)</t>
  </si>
  <si>
    <t>CORNISAS YESO</t>
  </si>
  <si>
    <t>MALLA CON VENA</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</si>
  <si>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</si>
  <si>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</si>
  <si>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</si>
  <si>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</si>
  <si>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</si>
  <si>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</si>
  <si>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</si>
  <si>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RELLENO CON MATERIAL DEL SITIO COMPACTADO MECÁNICAMENTE</t>
  </si>
  <si>
    <t>RELLENO GRAVILLA DE RÍO COMPACTADO MECÁNICAMENTE</t>
  </si>
  <si>
    <t>RELLENOS AGREGADO EN MATERIAL DE BASE COMPACATADO
MECÁNICAMENTE</t>
  </si>
  <si>
    <t>AFRIMADO (NORMA INVIAS 311)</t>
  </si>
  <si>
    <t>SUBBASE GRANULAR (NORMA INVIAS 320)</t>
  </si>
  <si>
    <t>BASE GRANULAR  (NORMA INVIAS 330)</t>
  </si>
  <si>
    <t>APARATOS SANITARIOS</t>
  </si>
  <si>
    <t>SUMINISTRO E INSTALACIÓN SANITARIO TANQUE (INCLUYE GRIFERÍA)</t>
  </si>
  <si>
    <t>SUMINISTRO E INSTALACIÓN SANITARIO FLUXÓMETRO (INCLUYE GRIFERÍA)</t>
  </si>
  <si>
    <t>SUMINISTRO E INSTALACIÓN SANITARIO INFANTIL (INCLUYE GRIFERÍA)</t>
  </si>
  <si>
    <t>SUMINISTRO E INSTALACIÓN LAVAMANOS COLGAR (INCLUYE GRIFERÍA)</t>
  </si>
  <si>
    <t>SUMINISTRO E INSTALACIÓN LAVAMANOS PEDESTAL (INCLUYE GRIFERÍA)</t>
  </si>
  <si>
    <t>SUMINISTRO E INSTALACIÓN LAVAMANOS DE EMPOTRAR(INCLUYE GRIFERÍA)</t>
  </si>
  <si>
    <t xml:space="preserve">SUMINISTRO E INSTALACIÓN ORINAL DE LLAVE (INCLUYE GRIFERÍA) </t>
  </si>
  <si>
    <t>SUMINISTRO E INSTALACIÓN ORINAL DE FLUXÓMETRO (INCLUYE GRIFERÍA)</t>
  </si>
  <si>
    <t>SUMINISTRO E INSTALACIÓN ORINAL INFANTIL (INCLUYE GRIFERÍA)</t>
  </si>
  <si>
    <t>SUMINISTRO E INSTALACIÓN DUCHA MEZCLADORA SIN SALIDA A BAÑERA</t>
  </si>
  <si>
    <t xml:space="preserve">SUMINISTRO E INSTALACIÓN DUCHA SENCILLA </t>
  </si>
  <si>
    <t>SUMINISTRO E INSTALACIÓN LAVAPLATOS DE EMPOTRAR EN ACERO INOXIDABLE 45 X 49 cm (INCLUYE ACCESORIOS Y GRIFERÍA)</t>
  </si>
  <si>
    <t>SUMINISTRO E INSTALACIÓN LAVAPLATOS DE SOBREPONER EN ACERO INOXIDABLE 120 X 60 cm (INCLUYE ACCESORIOS Y GRIFERÍA)</t>
  </si>
  <si>
    <t>PINTURAS</t>
  </si>
  <si>
    <t>IMPERMEABILIZACIÓN  FACHADA EN SIKA TRANSPARENTE O SIMILAR</t>
  </si>
  <si>
    <t>ANTICORROSIVO SOBRE LÁMINA LINEAL</t>
  </si>
  <si>
    <t>ANTICORROSIVO SOBRE LÁMINA LLENA</t>
  </si>
  <si>
    <t>BARNIZ SOBRE MUEBLES</t>
  </si>
  <si>
    <t>CARBURO SOBRE PAÑETES</t>
  </si>
  <si>
    <t>COLORPLAST FACHADA SOBRE FACHADA</t>
  </si>
  <si>
    <t>DEMARCACIÓN CON MARMOLINA</t>
  </si>
  <si>
    <t>ESMALTE SOBRE LÁMINA LINEAL</t>
  </si>
  <si>
    <t>ESMALTE SOBRE LÁMINA LLENA</t>
  </si>
  <si>
    <t>ESMALTE SOBRE MADERA LINEAL</t>
  </si>
  <si>
    <t>ESMALTE SOBRE MADERA LLENA</t>
  </si>
  <si>
    <t>ESMALTE SOBRE MARCOS LÁMINA</t>
  </si>
  <si>
    <t xml:space="preserve">ESMALTE SOBRE MARCOS MADERA </t>
  </si>
  <si>
    <t>ESTUCO</t>
  </si>
  <si>
    <t>ESTUCO (LINEAL)</t>
  </si>
  <si>
    <t>ESTUCO Y VINILO 3 MANOS</t>
  </si>
  <si>
    <t>ESTUCO Y VINILO 3 MANOS (LINEAL)</t>
  </si>
  <si>
    <t>LACA PISOS MADERA</t>
  </si>
  <si>
    <t>LÍNEAS TRÁFICO 0.10</t>
  </si>
  <si>
    <t xml:space="preserve">MARMOLINA SOBRE PAÑETE </t>
  </si>
  <si>
    <t>TINTILLA SOBRE MADERA LINEAL</t>
  </si>
  <si>
    <t>TINTILLA SOBRE MADERA LLENA</t>
  </si>
  <si>
    <t>VINILO SOBRE PAÑETE 2 MANOS (LINEAL)</t>
  </si>
  <si>
    <t>WASH-PRIMER SOBRE ALUMNIO</t>
  </si>
  <si>
    <t>PINTURA EPÓXICA</t>
  </si>
  <si>
    <t>PINTURA EPÓXICA (LINEAL)</t>
  </si>
  <si>
    <t>DOTACIONES DEPORTIVAS</t>
  </si>
  <si>
    <t>CANCHA MINIBALONCESTO Y/O MINIFÚTBOL (PAR)</t>
  </si>
  <si>
    <t>CANCHA MÚLTIPLE TUBO A.N. INCL.TABLERO ACRÍLICO CON RODACHINES Y CILINDRO PARA MOVILIZAR (PAR)</t>
  </si>
  <si>
    <t>CANCHA PARA MICROFÚTBOL (PAR)</t>
  </si>
  <si>
    <t>CANCHA PARA BALONCESTO CON RODACHINES Y CILINDRO (PAR)</t>
  </si>
  <si>
    <t>CANCHA PARA BALONCESTO DE ANCLAR AL PISO (PAR)</t>
  </si>
  <si>
    <t>DEMARCACIÓN CON PINTURA TIPO TRÁFICO E=0.10 M</t>
  </si>
  <si>
    <t>TABLERO PARA BALONCESTO EN ACRÍLICO 10 MM (PAR)</t>
  </si>
  <si>
    <t>MALLA NYLON PETROLIZADA VOLEIBOL</t>
  </si>
  <si>
    <t>SOPORTE MALLA VOLEIBOL CON TENSOR</t>
  </si>
  <si>
    <t>CERRAMIENTO CONTRA IMPACTO  H=5.00M TIPO IDRD</t>
  </si>
  <si>
    <t>INSTALACIONES RED GASES</t>
  </si>
  <si>
    <t>TUBERÍA COBRE 1/2" TIPO L (INCLUYE ACCESORIOS)</t>
  </si>
  <si>
    <t>TUBERÍA COBRE 3/4" TIPO L (INCLUYE ACCESORIOS)</t>
  </si>
  <si>
    <t>TUBERÍA COBRE 1" TIPO L (INCLUYE ACCESORIOS)</t>
  </si>
  <si>
    <t>TUBERÍA DE ACERO GALVANIZADO 1/2" SCH 40 (INCLUYE ACCESORIOS)</t>
  </si>
  <si>
    <t>TUBERÍA DE ACERO GALVANIZADO 3/4" SCH 40 (INCLUYE ACCESORIOS)</t>
  </si>
  <si>
    <t>TUBERÍA DE ACERO GALVANIZADO 1" SCH 40 (INCLUYE ACCESORIOS)</t>
  </si>
  <si>
    <t>TUBERÍA DE POLIETILENO 1/2" (INCLUYE ACCESORIOS)</t>
  </si>
  <si>
    <t>TUBERÍA DE POLIETILENO 3/4" (INCLUYE ACCESORIOS)</t>
  </si>
  <si>
    <t>TUBERÍA DE POLIETILENO 1" (INCLUYE ACCESORIOS)</t>
  </si>
  <si>
    <t>VÁLVULA DE BOLA GAS 1/2"</t>
  </si>
  <si>
    <t>VÁLVULA DE BOLA GAS 3/4"</t>
  </si>
  <si>
    <t>VÁLVULA DE BOLA GAS 1"</t>
  </si>
  <si>
    <t>VÁLVULA POLIETILENO GAS 1/2"</t>
  </si>
  <si>
    <t>VÁLVULA POLIETILENO GAS 3/4"</t>
  </si>
  <si>
    <t>VÁLVULA POLIETILENO GAS 1"</t>
  </si>
  <si>
    <t>ACOMETIDA GAS 1/2"</t>
  </si>
  <si>
    <t>INSTALACIONES RED VOZ Y DATOS</t>
  </si>
  <si>
    <t>SENSOR DE HUMO FOTOELÉCTRICO</t>
  </si>
  <si>
    <t>CABLE DETECTOR LINEAL DE CALOR</t>
  </si>
  <si>
    <t>SIRENA DE 110 V</t>
  </si>
  <si>
    <t>CÁMARA CCTV</t>
  </si>
  <si>
    <t>PARLANTE-CIELO FALSO</t>
  </si>
  <si>
    <t>AMPLIFICADOR 100W</t>
  </si>
  <si>
    <t>AMPLIFICADOR 300W</t>
  </si>
  <si>
    <t>ACOMETIDA CABLE RG-6 PARA MICRÓFONO</t>
  </si>
  <si>
    <t>MICRÓFONO PG 48LC (INCLUYE BASE)</t>
  </si>
  <si>
    <t>TOMA PARA MICRÓFONO</t>
  </si>
  <si>
    <t>CABLE BLINDADO STEREO PARA MICRÓFONO</t>
  </si>
  <si>
    <t>SPLITERS</t>
  </si>
  <si>
    <t>TUBERÍA CONDUIT EMT GALVANIZADA 1/2".</t>
  </si>
  <si>
    <t>TUBERÍA CONDUIT EMT GALVANIZADA 3/4".</t>
  </si>
  <si>
    <t>TUBERÍA CONDUIT EMT GALVANIZADA 1".</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</si>
  <si>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</si>
  <si>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</si>
  <si>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</si>
  <si>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</si>
  <si>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</si>
  <si>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</si>
  <si>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</si>
  <si>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</si>
  <si>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</si>
  <si>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</si>
  <si>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</si>
  <si>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</si>
  <si>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</si>
  <si>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</si>
  <si>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</si>
  <si>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</si>
  <si>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</si>
  <si>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</si>
  <si>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</si>
  <si>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</si>
  <si>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</si>
  <si>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</si>
  <si>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</si>
  <si>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</si>
  <si>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</si>
  <si>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</si>
  <si>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</si>
  <si>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</si>
  <si>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ACOMETIDA TELEFÓNICA 1/2"</t>
  </si>
  <si>
    <t>ACOMETIDA TELEFÓNICA 1"</t>
  </si>
  <si>
    <t>ACOMETIDA TELEVISIÓN 1" RG6"</t>
  </si>
  <si>
    <t>CABLE DE FIBRA ÓPTICA 50/125 MULTIMODO (INCLUYE CERTIFICACIÓN)</t>
  </si>
  <si>
    <t>BANDEJA PARA FIBRA ÓPTICA HASTA 24 HILOS</t>
  </si>
  <si>
    <t xml:space="preserve">TOTAL COSTOS DIRECTOS </t>
  </si>
  <si>
    <t>DESCRIPCIÓN</t>
  </si>
  <si>
    <t>CONSTRUCCIÓN</t>
  </si>
  <si>
    <t>TIPO DE OBRA:</t>
  </si>
  <si>
    <t>MEMORIAS DE CANTIDADES</t>
  </si>
  <si>
    <t>ITEM</t>
  </si>
  <si>
    <t>ACTIVIDAD</t>
  </si>
  <si>
    <t>CANTIDADES DE OBRA</t>
  </si>
  <si>
    <t>DESCRIPCION</t>
  </si>
  <si>
    <t>ANCHO</t>
  </si>
  <si>
    <t>LARGO</t>
  </si>
  <si>
    <t>PROFUNDIDAD</t>
  </si>
  <si>
    <t>CANT</t>
  </si>
  <si>
    <t>TOTAL</t>
  </si>
  <si>
    <t xml:space="preserve">TOTAL </t>
  </si>
  <si>
    <t>SPA</t>
  </si>
  <si>
    <t>COCINA</t>
  </si>
  <si>
    <t>RESTAURANTE EXT</t>
  </si>
  <si>
    <t>MATERAS</t>
  </si>
  <si>
    <t>VESTIRES</t>
  </si>
  <si>
    <t>VESTIER ZONA 1</t>
  </si>
  <si>
    <t>VESTIER ZONA 2</t>
  </si>
  <si>
    <t xml:space="preserve">MATERA EXTERIOR 1 </t>
  </si>
  <si>
    <t>MATERA EXTERIOR 2</t>
  </si>
  <si>
    <t>Baños</t>
  </si>
  <si>
    <t>Cocina</t>
  </si>
  <si>
    <t xml:space="preserve">Kiosco </t>
  </si>
  <si>
    <t>Piscina</t>
  </si>
  <si>
    <t>BAÑO</t>
  </si>
  <si>
    <t>Restaurante</t>
  </si>
  <si>
    <t>Kiosco /Cafetería</t>
  </si>
  <si>
    <t>Restaurante Exterior Matera</t>
  </si>
  <si>
    <t>Kioscos</t>
  </si>
  <si>
    <t>PESO</t>
  </si>
  <si>
    <t xml:space="preserve">Baño </t>
  </si>
  <si>
    <t>Mochetas mesones</t>
  </si>
  <si>
    <t>Pedestales duchas</t>
  </si>
  <si>
    <t>Lockers</t>
  </si>
  <si>
    <t>Plataforma Kiosco</t>
  </si>
  <si>
    <t>Placa Kiosco</t>
  </si>
  <si>
    <t xml:space="preserve">Muro Bajo Cubierta Piscina Termal </t>
  </si>
  <si>
    <t xml:space="preserve">Placas para ducha </t>
  </si>
  <si>
    <t>Kioskos</t>
  </si>
  <si>
    <t xml:space="preserve"> Kiosco</t>
  </si>
  <si>
    <t>Kiosco Posterior</t>
  </si>
  <si>
    <t>Kiosco Laterales</t>
  </si>
  <si>
    <t xml:space="preserve">Baños </t>
  </si>
  <si>
    <t>MESONES</t>
  </si>
  <si>
    <t>ITEMS NO PREVISTOS</t>
  </si>
  <si>
    <t>Malla textilene" o "Cerramiento para piscina" (Incluye suministro e instalación)</t>
  </si>
  <si>
    <t>Baño Restaurantes</t>
  </si>
  <si>
    <t>Baño + Vestieres Mujeres</t>
  </si>
  <si>
    <t>Baño + Vestieres Hombres</t>
  </si>
  <si>
    <t>Discapacidad</t>
  </si>
  <si>
    <t>Campana tipo Isla en lámina acero inoxidable Cal 20 (Incluye suministro e instalación)</t>
  </si>
  <si>
    <t>Lava platos de poceta en lamina de acero inoxidable 304 calible 20  (Incluye suministro e instalación)</t>
  </si>
  <si>
    <t xml:space="preserve">ADMNISTRACION Y GERENCIA </t>
  </si>
  <si>
    <t>IMPUESTOS Y TASAS</t>
  </si>
  <si>
    <t>Meson acero inoxidable 304 calible 20  (Incluye suministro e instalación)</t>
  </si>
  <si>
    <t>m2</t>
  </si>
  <si>
    <t>Un</t>
  </si>
  <si>
    <t>Trampa de Grasa Lámina en acero inoxidable, calibre 20, (Incluye suministro e instalación)</t>
  </si>
  <si>
    <t>H</t>
  </si>
  <si>
    <t>CANTIDAD</t>
  </si>
  <si>
    <t>Piso Baños</t>
  </si>
  <si>
    <t>AREA 1</t>
  </si>
  <si>
    <t>AREA 1 TRAPECIO</t>
  </si>
  <si>
    <t>AREA 2 TRIANGULO</t>
  </si>
  <si>
    <t>TOTAL AREA CIELO RASO</t>
  </si>
  <si>
    <t>ESMALTE SOBRE LAMINA LLENA</t>
  </si>
  <si>
    <t>LONGITUD</t>
  </si>
  <si>
    <t>ALTURA</t>
  </si>
  <si>
    <t>AREA 2</t>
  </si>
  <si>
    <t>REJA TAQUILLA</t>
  </si>
  <si>
    <t>AREA</t>
  </si>
  <si>
    <t>MALLA PISCINA</t>
  </si>
  <si>
    <t>RETIRO DE TIERRA DE MATERAS</t>
  </si>
  <si>
    <t>VIGUETAS Y COLUMNETAS INCLUYE ACERO DE REFUERZO</t>
  </si>
  <si>
    <t>VIGUETAS Y COLUMNETAS</t>
  </si>
  <si>
    <t>cocina</t>
  </si>
  <si>
    <t>dem. Enchpe</t>
  </si>
  <si>
    <t>dem. Muro taquilla</t>
  </si>
  <si>
    <t>ancho</t>
  </si>
  <si>
    <t>altura</t>
  </si>
  <si>
    <t>total</t>
  </si>
  <si>
    <t>DESCRIP.</t>
  </si>
  <si>
    <t>MATERA 1 SENTIDO 1</t>
  </si>
  <si>
    <t>MATERA 1 SENTIDO 2</t>
  </si>
  <si>
    <t>MATERA 1 SENTIDO 3</t>
  </si>
  <si>
    <t>MATERA 1 SENTIDO 4</t>
  </si>
  <si>
    <t>MATERA 1 SENTIDO 5</t>
  </si>
  <si>
    <t>MATERA 1 SENTIDO 6</t>
  </si>
  <si>
    <t>MATERA 1 SENTIDO 7</t>
  </si>
  <si>
    <t>MATERA 1 SENTIDO 8</t>
  </si>
  <si>
    <t>MATERA 1 SENTIDO 9</t>
  </si>
  <si>
    <t>MATERA 1 SENTIDO 10</t>
  </si>
  <si>
    <t>MATERA 1 SENTIDO 11</t>
  </si>
  <si>
    <t>MATERA 1 SENTIDO 12</t>
  </si>
  <si>
    <t>MATERA 1 SENTIDO 13</t>
  </si>
  <si>
    <t>MATERA 1 SENTIDO 14</t>
  </si>
  <si>
    <t>MATERA 1 SENTIDO 15</t>
  </si>
  <si>
    <t>MATERA 2 SENTIDO 1</t>
  </si>
  <si>
    <t>MATERA 2 SENTIDO 2</t>
  </si>
  <si>
    <t>VENTANA EN ALUMINIO CORREDIZA</t>
  </si>
  <si>
    <t>VENTANA EN ALUMINIO</t>
  </si>
  <si>
    <t>DEPARTAMENTO DE CUNDINAMARCA</t>
  </si>
  <si>
    <t>ANÁLISIS DE PRECIOS UNITARIOS</t>
  </si>
  <si>
    <t>ITEM  :</t>
  </si>
  <si>
    <t>UNIDAD :</t>
  </si>
  <si>
    <t>I. EQUIPO</t>
  </si>
  <si>
    <t>Descripción</t>
  </si>
  <si>
    <t>Tipo</t>
  </si>
  <si>
    <t>Tarifa/Dia</t>
  </si>
  <si>
    <t>Rendimiento</t>
  </si>
  <si>
    <t>Valor-Unit.</t>
  </si>
  <si>
    <t>Sub-Total</t>
  </si>
  <si>
    <t>II. MATERIALES EN OBRA</t>
  </si>
  <si>
    <t>Unidad</t>
  </si>
  <si>
    <t>Precio-Unit.</t>
  </si>
  <si>
    <t>Cantidad</t>
  </si>
  <si>
    <t>III. TRANSPORTES</t>
  </si>
  <si>
    <t>Material</t>
  </si>
  <si>
    <t>Vol-peso ó Cant.</t>
  </si>
  <si>
    <t>Distancia</t>
  </si>
  <si>
    <r>
      <t>M</t>
    </r>
    <r>
      <rPr>
        <vertAlign val="superscript"/>
        <sz val="8"/>
        <rFont val="Arial"/>
        <family val="2"/>
      </rPr>
      <t>3</t>
    </r>
    <r>
      <rPr>
        <sz val="8"/>
        <rFont val="Arial"/>
        <family val="2"/>
      </rPr>
      <t>-Km</t>
    </r>
  </si>
  <si>
    <t>Tarifa</t>
  </si>
  <si>
    <t>IV. MANO DE OBRA</t>
  </si>
  <si>
    <t>Trabajador</t>
  </si>
  <si>
    <t>HC</t>
  </si>
  <si>
    <t>Prestaciones</t>
  </si>
  <si>
    <t>HC Total</t>
  </si>
  <si>
    <t>CUADRILLA ALBAÑILERIA (AA)</t>
  </si>
  <si>
    <t>Total Costo Directo</t>
  </si>
  <si>
    <t>HERRAMIENTA MENOR</t>
  </si>
  <si>
    <t>GL</t>
  </si>
  <si>
    <t>D</t>
  </si>
  <si>
    <t>SECCION DE 1,4 POR 1,4 H=2,0-ANDAMIO CERTIFICADO</t>
  </si>
  <si>
    <t>APU</t>
  </si>
  <si>
    <t>SUMINISTRO E INSTALACION SISTEMA DE AIREACION</t>
  </si>
  <si>
    <t>REINSTALACION DE SISTEMA DE CALDERA Y SISTEMA DE CONDUCCION</t>
  </si>
  <si>
    <t>cotizar</t>
  </si>
  <si>
    <t>RENE MERCHAN</t>
  </si>
  <si>
    <t>JAIRO BARRERA</t>
  </si>
  <si>
    <t>VARIOS</t>
  </si>
  <si>
    <t xml:space="preserve"> MEJORAMIENTO Y/O ADECUACIÓN DE COCINA, AREAS SOCIALES , BAÑOS Y DUCHAS Y TUBERÍA DE TURCOS DEL BALANEARIO TERMALES DEL ZIPA MUNICIPIO DE TABIO CUNDINAMARCA</t>
  </si>
  <si>
    <t xml:space="preserve">ADMNISTRACION  </t>
  </si>
  <si>
    <t>IMPREVISTOS</t>
  </si>
  <si>
    <t>UTILIDAD</t>
  </si>
  <si>
    <t>GLB</t>
  </si>
  <si>
    <t>GRIFERIA PARA LAVAPLATOS</t>
  </si>
  <si>
    <t>APU 001</t>
  </si>
  <si>
    <t>APU 002</t>
  </si>
  <si>
    <t>APU 003</t>
  </si>
  <si>
    <t>APU 004</t>
  </si>
  <si>
    <t>APU 005</t>
  </si>
  <si>
    <t>APU 006</t>
  </si>
  <si>
    <t>APU 007</t>
  </si>
  <si>
    <t>APU 008</t>
  </si>
  <si>
    <t>APU 009</t>
  </si>
  <si>
    <t>APU 010</t>
  </si>
  <si>
    <t>APU 011</t>
  </si>
  <si>
    <t xml:space="preserve">DESMONTE DIVISIONES Y/O PANELES EN VIDRIO TEMPLADO </t>
  </si>
  <si>
    <t>EXCAVACIÓN MANUAL EN MATERIAL COMÚN H=0.0-2.0 M (INCLUYE RETIRO DE SOBRANTES A UNA DISTANCIA MENOR DE 5 KM)</t>
  </si>
  <si>
    <t xml:space="preserve">ANCLAJE 1/2" </t>
  </si>
  <si>
    <t>Duchas</t>
  </si>
  <si>
    <t>APU 012</t>
  </si>
  <si>
    <t>DESMONTE CERRAMIENTO EXISITENTE PISCINAS</t>
  </si>
  <si>
    <t>Campana en acero inoxidable CL 20 TIPO 304 TIPO ISLA DMS:2.50X1.20X0.60 SIN FILTROS (Incluye suministro e instalación)</t>
  </si>
  <si>
    <t>Extractor tipo hongo de 20" con un metro de ducto (Incluye suministro e instalación)</t>
  </si>
  <si>
    <t xml:space="preserve"> Meson  en acero inoxidable CL 20 TIPO 304,patas en tubo redondo y su respectivo entrepaño.DMS:6.05m x0.65m x0.90 de alto  (Incluye suministro e instalación)</t>
  </si>
  <si>
    <t>Trampa en acero inoxidable cl 20 tipo 304 DMS:0.35x0.40x0.40 (Incluye suministro e instalación)</t>
  </si>
  <si>
    <t>Puertas para baño en acero inoxidable cl 20 tipo 304 satinado dms: 1.80 * 0.70 ,irán entanboradas con un espesor de 1" ,sus respectivas bisagras y paseadores. (INCLUYE PUERTAS Y ACCESORIOS)</t>
  </si>
  <si>
    <t>Meson de lavado con 2 pocetas en acero inoxidable CL 20 TIPO 304,patas en tubo redondo y su respectivo entrepaño (Incluye suministro e instalación)</t>
  </si>
  <si>
    <t xml:space="preserve">MANTENIMIENTO DE CALDERAS, INCLUYE 18 ML RED TUBERIA DE COBRE 1/2", ACCESORIOS Y SOLDADURA DE PLATA Y FUNDENTE, Y 10 M DE CINTA DE ALUMINIO </t>
  </si>
  <si>
    <t>APU 014</t>
  </si>
  <si>
    <t>SEÑALIZACION BALNEARIO (INCLUYE SEÑALES GRAN FORMATO CANT 2 UN DE 1,0X0,60 - FORMATO MEDIANO CANT 3 UN DE 0,60X0,30 Y FORMATO PEQUEÑO 31 UN DE 0,30X0,20)</t>
  </si>
  <si>
    <t>SISTEMA AIREACION POR MEDIO DE SUMINISTRO E INSTALACION DE BOMBA SUMERGIBLE PARA SISTEMA SOLAR DE 2” INCLUYE PANELES, CABLE PARA ENERGIA SOLAR Y RED HIDRAULICA</t>
  </si>
  <si>
    <t>CORTE Y RETIRO DE ESTERILLA CUBIERTA RESTAURANTE Y COCINA</t>
  </si>
  <si>
    <t>MOTOSIERRA</t>
  </si>
  <si>
    <t>VOLQUETA</t>
  </si>
  <si>
    <t>MEDIACAÑA EN MORTERO IMPERMEBILIZADO 1:3 (LINEAL)</t>
  </si>
  <si>
    <t xml:space="preserve">PIEDRA MUÑECA PARA ACABADO </t>
  </si>
  <si>
    <t>HERRAMIENTA MENOR 10% M.O.</t>
  </si>
  <si>
    <t>PIEDRA MUÑECA CREMA</t>
  </si>
  <si>
    <t xml:space="preserve">PEGANTE PARA FACHADAS </t>
  </si>
  <si>
    <t>CIELORASO PLANO PLACA FIBROCEMENTO 4 MM (INCLUYE PINTURA)</t>
  </si>
  <si>
    <t xml:space="preserve">PLACA FIBROCEMENTO 4 MM </t>
  </si>
  <si>
    <t>DEMAS MATERIALES IGUAL AL PRECIO EN DRYWALL</t>
  </si>
  <si>
    <t>CUADRILLA CARPINTERIAS (DD)</t>
  </si>
  <si>
    <t>IGUAL AL PRECIO DE DRY WALL</t>
  </si>
  <si>
    <t>BLOQUE GARGOLA DE 0,50 M</t>
  </si>
  <si>
    <t>SUMINISTRO E INSTALACION DE GARGOLA EN CONCRETO 0,50 M</t>
  </si>
  <si>
    <t>GRIFERIA LAVAPLATOS</t>
  </si>
  <si>
    <t>CANASTILLA FLEXIBLE</t>
  </si>
  <si>
    <t>MUNICIPIO DE TABIO</t>
  </si>
  <si>
    <t>Ducto lamiba galvanizada cal 22 40x40</t>
  </si>
  <si>
    <t>Base para extractor en lamina galvanizada cal 22</t>
  </si>
  <si>
    <t>Transporte, Instalacion y Cableado, Tabio Cundinamarca</t>
  </si>
  <si>
    <t>Arrancador STAR/STOP</t>
  </si>
  <si>
    <t xml:space="preserve"> Meson de lavado con 2 pocetas en acero inoxidable CL 20 TIPO 304,patas en tubo redondo y su respectivo entrepaño (Incluye suministro e instalación)</t>
  </si>
  <si>
    <t xml:space="preserve"> MEJORAMIENTO Y ADECUACIÓN DEL BALANEARIO TERMALES DEL ZIPA MUNICIPIO DE TABIO CUNDINAMARCA</t>
  </si>
  <si>
    <t xml:space="preserve">MEJORAMIENTO Y ADECUACIÓN </t>
  </si>
  <si>
    <t>PRESUPUESTO MEJORAMIENTO Y ADECUACIÓN TERMALES</t>
  </si>
  <si>
    <t>ICCU</t>
  </si>
  <si>
    <t xml:space="preserve">CORTE Y RETIRO DE ESTERILLA </t>
  </si>
  <si>
    <t>DESMONTE CERRAMIENTO EXISTENTE PISCINAS</t>
  </si>
  <si>
    <t>APU 015</t>
  </si>
  <si>
    <t>APU 016</t>
  </si>
  <si>
    <t>APU 017</t>
  </si>
  <si>
    <t>SISTEMA INTEGRAL DE SEÑALIZACIÓN SOSTENIBLE GRAN FORMATO</t>
  </si>
  <si>
    <t>Uso de router  para fabricación</t>
  </si>
  <si>
    <t>Herramienta menor</t>
  </si>
  <si>
    <t>Base en madera natural para señalización</t>
  </si>
  <si>
    <t>Elementos gráficos y acabado</t>
  </si>
  <si>
    <t>Insumos de fijación y acabado</t>
  </si>
  <si>
    <t>Diseño gráfico y preparación de archivos</t>
  </si>
  <si>
    <t>Transporte de materiales</t>
  </si>
  <si>
    <t>Operario de fabricación y router</t>
  </si>
  <si>
    <t>Diseñador</t>
  </si>
  <si>
    <t>Instalador</t>
  </si>
  <si>
    <t>Auxiliar de Instalación</t>
  </si>
  <si>
    <t>SISTEMA INTEGRAL DE SEÑALIZACIÓN SOSTENIBLE  FORMATO MEDIANO</t>
  </si>
  <si>
    <t>Equipo y Herramienta</t>
  </si>
  <si>
    <t>Materiales, acabado y diseño gráfico</t>
  </si>
  <si>
    <t>Operario de fabricación e Instalación</t>
  </si>
  <si>
    <t>SISTEMA INTEGRAL DE SEÑALIZACIÓN SOSTENIBLE  FORMATO PEQUEÑO</t>
  </si>
  <si>
    <t>SEÑALIZACIÓN</t>
  </si>
  <si>
    <t>DEMOLICIÓN MUROS EN MAMPOSTERÍA 0.25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</si>
</sst>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quot;$&quot;\ * #,##0.00_ ;_ &quot;$&quot;\ * \-#,##0.00_ ;_ &quot;$&quot;\ * &quot;-&quot;??_ ;_ @_ "/>
    <numFmt numFmtId="165" formatCode="_ * #,##0.00_ ;_ * \-#,##0.00_ ;_ * &quot;-&quot;??_ ;_ @_ "/>
    <numFmt numFmtId="166" formatCode="0.0"/>
    <numFmt numFmtId="167" formatCode="_-* #,##0.00\ &quot;€&quot;_-;\-* #,##0.00\ &quot;€&quot;_-;_-* &quot;-&quot;??\ &quot;€&quot;_-;_-@_-"/>
    <numFmt numFmtId="168" formatCode="[$$-1009]#,##0.00"/>
    <numFmt numFmtId="169" formatCode="_(* #,##0_);_(* \(#,##0\);_(* &quot;-&quot;??_);_(@_)"/>
    <numFmt numFmtId="170" formatCode="[$$-80A]#,##0_);\([$$-80A]#,##0\)"/>
    <numFmt numFmtId="171" formatCode="_(* #,##0.00_);_(* \(#,##0.00\);_(* &quot;-&quot;??_);_(@_)"/>
    <numFmt numFmtId="172" formatCode="_ * #,##0_ ;_ * \-#,##0_ ;_ * &quot;-&quot;??_ ;_ @_ "/>
    <numFmt numFmtId="173" formatCode="0.000"/>
    <numFmt numFmtId="174" formatCode="0.0%"/>
    <numFmt numFmtId="175" formatCode="#,##0.0"/>
    <numFmt numFmtId="176" formatCode="#,##0.000"/>
    <numFmt numFmtId="177" formatCode="#,##0.0000"/>
  </numFmts>
  <fonts count="59" x14ac:knownFonts="1">
    <font>
      <sz val="11"/>
      <color theme="1"/>
      <name val="Aptos Narrow"/>
      <family val="2"/>
      <scheme val="minor"/>
    </font>
    <font>
      <sz val="11"/>
      <color theme="1"/>
      <name val="Aptos Narrow"/>
      <family val="2"/>
      <scheme val="minor"/>
    </font>
    <font>
      <sz val="10"/>
      <color rgb="FF000000"/>
      <name val="Aptos Narrow"/>
      <family val="2"/>
      <scheme val="minor"/>
    </font>
    <font>
      <b/>
      <sz val="12"/>
      <color theme="1"/>
      <name val="Aptos Narrow"/>
      <family val="2"/>
      <scheme val="minor"/>
    </font>
    <font>
      <b/>
      <sz val="20"/>
      <color theme="1"/>
      <name val="Aptos Narrow"/>
      <family val="2"/>
      <scheme val="minor"/>
    </font>
    <font>
      <b/>
      <sz val="12"/>
      <color rgb="FF000000"/>
      <name val="Aptos Narrow"/>
      <family val="2"/>
      <scheme val="minor"/>
    </font>
    <font>
      <b/>
      <sz val="9"/>
      <name val="Calibri"/>
      <family val="2"/>
    </font>
    <font>
      <b/>
      <sz val="8"/>
      <name val="Calibri"/>
      <family val="2"/>
    </font>
    <font>
      <sz val="8"/>
      <color indexed="8"/>
      <name val="Calibri"/>
      <family val="2"/>
    </font>
    <font>
      <b/>
      <sz val="9"/>
      <color indexed="8"/>
      <name val="Calibri"/>
      <family val="2"/>
    </font>
    <font>
      <sz val="8"/>
      <name val="Calibri"/>
      <family val="2"/>
    </font>
    <font>
      <sz val="9"/>
      <color indexed="8"/>
      <name val="Calibri"/>
      <family val="2"/>
    </font>
    <font>
      <sz val="11"/>
      <color indexed="8"/>
      <name val="Calibri"/>
      <family val="2"/>
    </font>
    <font>
      <sz val="8"/>
      <color indexed="8"/>
      <name val="Arial"/>
      <family val="2"/>
    </font>
    <font>
      <sz val="10"/>
      <color indexed="8"/>
      <name val="Calibri"/>
      <family val="2"/>
    </font>
    <font>
      <b/>
      <sz val="9"/>
      <name val="Aptos Narrow"/>
      <family val="2"/>
      <scheme val="minor"/>
    </font>
    <font>
      <b/>
      <sz val="12"/>
      <name val="Calibri"/>
      <family val="2"/>
    </font>
    <font>
      <u/>
      <sz val="11"/>
      <color theme="10"/>
      <name val="Calibri"/>
      <family val="2"/>
    </font>
    <font>
      <b/>
      <sz val="9"/>
      <color rgb="FFFFC000"/>
      <name val="Calibri"/>
      <family val="2"/>
    </font>
    <font>
      <b/>
      <sz val="9"/>
      <color rgb="FFFFC000"/>
      <name val="Aptos Narrow"/>
      <family val="2"/>
      <scheme val="minor"/>
    </font>
    <font>
      <b/>
      <sz val="8"/>
      <color indexed="8"/>
      <name val="Calibri"/>
      <family val="2"/>
    </font>
    <font>
      <sz val="10"/>
      <name val="Arial"/>
      <family val="2"/>
    </font>
    <font>
      <sz val="10"/>
      <color rgb="FF000000"/>
      <name val="Arial"/>
      <family val="2"/>
    </font>
    <font>
      <b/>
      <sz val="10"/>
      <color theme="1"/>
      <name val="Arial"/>
      <family val="2"/>
    </font>
    <font>
      <b/>
      <sz val="10"/>
      <color rgb="FFFF0000"/>
      <name val="Arial"/>
      <family val="2"/>
    </font>
    <font>
      <sz val="10"/>
      <color theme="1"/>
      <name val="Arial"/>
      <family val="2"/>
    </font>
    <font>
      <b/>
      <sz val="11"/>
      <color theme="1"/>
      <name val="Arial Narrow"/>
      <family val="2"/>
    </font>
    <font>
      <sz val="11"/>
      <color theme="1"/>
      <name val="Arial Narrow"/>
      <family val="2"/>
    </font>
    <font>
      <b/>
      <sz val="16"/>
      <color theme="1"/>
      <name val="Arial Narrow"/>
      <family val="2"/>
    </font>
    <font>
      <sz val="16"/>
      <name val="Arial"/>
      <family val="2"/>
    </font>
    <font>
      <sz val="16"/>
      <color rgb="FF000000"/>
      <name val="Aptos Narrow"/>
      <family val="2"/>
      <scheme val="minor"/>
    </font>
    <font>
      <b/>
      <sz val="10"/>
      <color theme="0"/>
      <name val="Arial"/>
      <family val="2"/>
    </font>
    <font>
      <sz val="10"/>
      <color theme="0"/>
      <name val="Arial"/>
      <family val="2"/>
    </font>
    <font>
      <b/>
      <sz val="11"/>
      <color theme="0"/>
      <name val="Arial Narrow"/>
      <family val="2"/>
    </font>
    <font>
      <b/>
      <sz val="10"/>
      <color theme="3" tint="0.249977111117893"/>
      <name val="Arial"/>
      <family val="2"/>
    </font>
    <font>
      <sz val="10"/>
      <color theme="3" tint="0.249977111117893"/>
      <name val="Arial"/>
      <family val="2"/>
    </font>
    <font>
      <b/>
      <sz val="11"/>
      <color theme="3" tint="0.249977111117893"/>
      <name val="Arial Narrow"/>
      <family val="2"/>
    </font>
    <font>
      <sz val="8"/>
      <name val="Aptos Narrow"/>
      <family val="2"/>
      <scheme val="minor"/>
    </font>
    <font>
      <sz val="10"/>
      <color theme="1"/>
      <name val="Arial Narrow"/>
      <family val="2"/>
    </font>
    <font>
      <b/>
      <sz val="9"/>
      <color theme="1"/>
      <name val="Aptos Narrow"/>
      <family val="2"/>
      <scheme val="minor"/>
    </font>
    <font>
      <b/>
      <sz val="9"/>
      <color rgb="FF000000"/>
      <name val="Aptos Narrow"/>
      <family val="2"/>
      <scheme val="minor"/>
    </font>
    <font>
      <b/>
      <sz val="9"/>
      <color theme="1"/>
      <name val="Arial Narrow"/>
      <family val="2"/>
    </font>
    <font>
      <b/>
      <sz val="9"/>
      <color rgb="FF000000"/>
      <name val="Arial Narrow"/>
      <family val="2"/>
    </font>
    <font>
      <sz val="12"/>
      <name val="Arial"/>
      <family val="2"/>
    </font>
    <font>
      <sz val="12"/>
      <color theme="1"/>
      <name val="Aptos Narrow"/>
      <family val="2"/>
      <scheme val="minor"/>
    </font>
    <font>
      <sz val="8"/>
      <name val="Arial"/>
      <family val="2"/>
    </font>
    <font>
      <sz val="7"/>
      <name val="Arial"/>
      <family val="2"/>
    </font>
    <font>
      <b/>
      <sz val="8"/>
      <name val="Arial"/>
      <family val="2"/>
    </font>
    <font>
      <vertAlign val="superscript"/>
      <sz val="8"/>
      <name val="Arial"/>
      <family val="2"/>
    </font>
    <font>
      <sz val="9"/>
      <name val="Calibri"/>
      <family val="2"/>
    </font>
    <font>
      <sz val="10"/>
      <color theme="1"/>
      <name val="Aptos Narrow"/>
      <family val="2"/>
      <scheme val="minor"/>
    </font>
    <font>
      <sz val="10"/>
      <name val="Calibri"/>
      <family val="2"/>
    </font>
    <font>
      <sz val="10"/>
      <name val="Aptos Narrow"/>
      <family val="2"/>
      <scheme val="minor"/>
    </font>
    <font>
      <sz val="10"/>
      <color rgb="FFFFC000"/>
      <name val="Aptos Narrow"/>
      <family val="2"/>
      <scheme val="minor"/>
    </font>
    <font>
      <sz val="10"/>
      <color rgb="FF000000"/>
      <name val="Arial Narrow"/>
      <family val="2"/>
    </font>
    <font>
      <b/>
      <sz val="10"/>
      <color theme="1"/>
      <name val="Arial Narrow"/>
      <family val="2"/>
    </font>
    <font>
      <b/>
      <sz val="10"/>
      <color indexed="8"/>
      <name val="Calibri"/>
      <family val="2"/>
    </font>
    <font>
      <b/>
      <sz val="10"/>
      <color rgb="FF000000"/>
      <name val="Arial Narrow"/>
      <family val="2"/>
    </font>
    <font>
      <sz val="10"/>
      <color rgb="FFED0000"/>
      <name val="Calibri"/>
      <family val="2"/>
    </font>
  </fonts>
  <fills count="19">
    <fill>
      <patternFill patternType="none"/>
    </fill>
    <fill>
      <patternFill patternType="gray125"/>
    </fill>
    <fill>
      <patternFill patternType="solid">
        <fgColor theme="0"/>
        <bgColor indexed="64"/>
      </patternFill>
    </fill>
    <fill>
      <patternFill patternType="solid">
        <fgColor rgb="FFD8D8D8"/>
        <bgColor rgb="FFD8D8D8"/>
      </patternFill>
    </fill>
    <fill>
      <patternFill patternType="solid">
        <fgColor theme="9"/>
        <bgColor indexed="64"/>
      </patternFill>
    </fill>
    <fill>
      <patternFill patternType="solid">
        <fgColor indexed="9"/>
        <bgColor indexed="64"/>
      </patternFill>
    </fill>
    <fill>
      <patternFill patternType="solid">
        <fgColor theme="6" tint="0.59999389629810485"/>
        <bgColor indexed="64"/>
      </patternFill>
    </fill>
    <fill>
      <patternFill patternType="solid">
        <fgColor theme="3" tint="0.249977111117893"/>
        <bgColor indexed="64"/>
      </patternFill>
    </fill>
    <fill>
      <patternFill patternType="solid">
        <fgColor rgb="FFFFC000"/>
        <bgColor indexed="64"/>
      </patternFill>
    </fill>
    <fill>
      <patternFill patternType="solid">
        <fgColor theme="0"/>
        <bgColor theme="0"/>
      </patternFill>
    </fill>
    <fill>
      <patternFill patternType="solid">
        <fgColor rgb="FFA5A5A5"/>
        <bgColor rgb="FFA5A5A5"/>
      </patternFill>
    </fill>
    <fill>
      <patternFill patternType="solid">
        <fgColor theme="3" tint="0.249977111117893"/>
        <bgColor theme="6"/>
      </patternFill>
    </fill>
    <fill>
      <patternFill patternType="solid">
        <fgColor rgb="FFFFC000"/>
        <bgColor theme="6"/>
      </patternFill>
    </fill>
    <fill>
      <patternFill patternType="solid">
        <fgColor rgb="FF0070C0"/>
        <bgColor indexed="64"/>
      </patternFill>
    </fill>
    <fill>
      <patternFill patternType="solid">
        <fgColor theme="2" tint="-9.9978637043366805E-2"/>
        <bgColor rgb="FFD8D8D8"/>
      </patternFill>
    </fill>
    <fill>
      <patternFill patternType="solid">
        <fgColor theme="2" tint="-9.9978637043366805E-2"/>
        <bgColor indexed="64"/>
      </patternFill>
    </fill>
    <fill>
      <patternFill patternType="solid">
        <fgColor rgb="FFFFFF00"/>
        <bgColor indexed="64"/>
      </patternFill>
    </fill>
    <fill>
      <patternFill patternType="solid">
        <fgColor rgb="FF227ACB"/>
        <bgColor indexed="64"/>
      </patternFill>
    </fill>
    <fill>
      <patternFill patternType="solid">
        <fgColor rgb="FFFFFFE7"/>
        <bgColor indexed="64"/>
      </patternFill>
    </fill>
  </fills>
  <borders count="7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right/>
      <top style="medium">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auto="1"/>
      </right>
      <top/>
      <bottom style="medium">
        <color auto="1"/>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167" fontId="12" fillId="0" borderId="0" applyFont="0" applyFill="0" applyBorder="0" applyAlignment="0" applyProtection="0"/>
    <xf numFmtId="167" fontId="1" fillId="0" borderId="0" applyFont="0" applyFill="0" applyBorder="0" applyAlignment="0" applyProtection="0"/>
    <xf numFmtId="0" fontId="17" fillId="0" borderId="0" applyNumberFormat="0" applyFill="0" applyBorder="0" applyAlignment="0" applyProtection="0">
      <alignment vertical="top"/>
      <protection locked="0"/>
    </xf>
    <xf numFmtId="0" fontId="21" fillId="0" borderId="0"/>
    <xf numFmtId="165" fontId="21" fillId="0" borderId="0" applyFont="0" applyFill="0" applyBorder="0" applyAlignment="0" applyProtection="0"/>
    <xf numFmtId="164" fontId="21" fillId="0" borderId="0" applyFont="0" applyFill="0" applyBorder="0" applyAlignment="0" applyProtection="0"/>
    <xf numFmtId="0" fontId="44" fillId="0" borderId="0"/>
  </cellStyleXfs>
  <cellXfs count="461">
    <xf numFmtId="0" fontId="0" fillId="0" borderId="0" xfId="0"/>
    <xf numFmtId="44" fontId="0" fillId="0" borderId="0" xfId="1" applyFont="1"/>
    <xf numFmtId="9" fontId="0" fillId="0" borderId="0" xfId="2" applyFont="1"/>
    <xf numFmtId="10" fontId="0" fillId="0" borderId="0" xfId="2" applyNumberFormat="1" applyFont="1"/>
    <xf numFmtId="10" fontId="0" fillId="0" borderId="0" xfId="0" applyNumberFormat="1"/>
    <xf numFmtId="0" fontId="3" fillId="3" borderId="12" xfId="3" applyFont="1" applyFill="1" applyBorder="1" applyAlignment="1">
      <alignment vertical="center"/>
    </xf>
    <xf numFmtId="165" fontId="3" fillId="3" borderId="13" xfId="3" applyNumberFormat="1" applyFont="1" applyFill="1" applyBorder="1" applyAlignment="1">
      <alignment vertical="center"/>
    </xf>
    <xf numFmtId="0" fontId="3" fillId="3" borderId="13" xfId="3" applyFont="1" applyFill="1" applyBorder="1" applyAlignment="1">
      <alignment horizontal="center" vertical="center"/>
    </xf>
    <xf numFmtId="164" fontId="5" fillId="3" borderId="13" xfId="3" applyNumberFormat="1" applyFont="1" applyFill="1" applyBorder="1" applyAlignment="1">
      <alignment horizontal="center" vertical="top" wrapText="1"/>
    </xf>
    <xf numFmtId="0" fontId="7" fillId="4" borderId="15" xfId="0" applyFont="1" applyFill="1" applyBorder="1" applyAlignment="1">
      <alignment horizontal="left" vertical="center" wrapText="1"/>
    </xf>
    <xf numFmtId="0" fontId="7" fillId="4" borderId="15" xfId="0" applyFont="1" applyFill="1" applyBorder="1" applyAlignment="1">
      <alignment horizontal="left" vertical="center"/>
    </xf>
    <xf numFmtId="3" fontId="6" fillId="4" borderId="5" xfId="0" applyNumberFormat="1" applyFont="1" applyFill="1" applyBorder="1" applyAlignment="1">
      <alignment horizontal="right" vertical="center" wrapText="1"/>
    </xf>
    <xf numFmtId="3" fontId="6" fillId="4" borderId="16" xfId="0" applyNumberFormat="1" applyFont="1" applyFill="1" applyBorder="1" applyAlignment="1">
      <alignment horizontal="right" vertical="center" wrapText="1"/>
    </xf>
    <xf numFmtId="3" fontId="6" fillId="4" borderId="17" xfId="0" applyNumberFormat="1" applyFont="1" applyFill="1" applyBorder="1" applyAlignment="1">
      <alignment horizontal="right" vertical="center" wrapText="1"/>
    </xf>
    <xf numFmtId="0" fontId="8" fillId="5" borderId="0" xfId="0" applyFont="1" applyFill="1" applyAlignment="1">
      <alignment vertical="center" wrapText="1"/>
    </xf>
    <xf numFmtId="0" fontId="8" fillId="5" borderId="7" xfId="0" applyFont="1" applyFill="1" applyBorder="1" applyAlignment="1">
      <alignment vertical="center" wrapText="1"/>
    </xf>
    <xf numFmtId="0" fontId="10" fillId="5" borderId="7" xfId="0" applyFont="1" applyFill="1" applyBorder="1" applyAlignment="1">
      <alignment horizontal="center" vertical="center"/>
    </xf>
    <xf numFmtId="0" fontId="10" fillId="5" borderId="7" xfId="0" applyFont="1" applyFill="1" applyBorder="1" applyAlignment="1">
      <alignment vertical="center" wrapText="1"/>
    </xf>
    <xf numFmtId="0" fontId="8" fillId="5" borderId="7" xfId="0" applyFont="1" applyFill="1" applyBorder="1" applyAlignment="1">
      <alignment horizontal="center" vertical="center"/>
    </xf>
    <xf numFmtId="0" fontId="10" fillId="0" borderId="7" xfId="0" applyFont="1" applyBorder="1" applyAlignment="1">
      <alignment vertical="center" wrapText="1"/>
    </xf>
    <xf numFmtId="0" fontId="8" fillId="0" borderId="7" xfId="0" applyFont="1" applyBorder="1" applyAlignment="1">
      <alignment vertical="center" wrapText="1"/>
    </xf>
    <xf numFmtId="0" fontId="7" fillId="4" borderId="7" xfId="0" applyFont="1" applyFill="1" applyBorder="1" applyAlignment="1">
      <alignment horizontal="left" vertical="center" wrapText="1"/>
    </xf>
    <xf numFmtId="0" fontId="7" fillId="4" borderId="7" xfId="0" applyFont="1" applyFill="1" applyBorder="1" applyAlignment="1">
      <alignment horizontal="left" vertical="center"/>
    </xf>
    <xf numFmtId="3" fontId="6" fillId="4" borderId="7" xfId="0" applyNumberFormat="1" applyFont="1" applyFill="1" applyBorder="1" applyAlignment="1">
      <alignment horizontal="right" vertical="center" wrapText="1"/>
    </xf>
    <xf numFmtId="3" fontId="6" fillId="4" borderId="19" xfId="0" applyNumberFormat="1" applyFont="1" applyFill="1" applyBorder="1" applyAlignment="1">
      <alignment horizontal="right" vertical="center" wrapText="1"/>
    </xf>
    <xf numFmtId="3" fontId="6" fillId="4" borderId="20" xfId="0" applyNumberFormat="1" applyFont="1" applyFill="1" applyBorder="1" applyAlignment="1">
      <alignment horizontal="right" vertical="center" wrapText="1"/>
    </xf>
    <xf numFmtId="0" fontId="8" fillId="2" borderId="7" xfId="0" applyFont="1" applyFill="1" applyBorder="1" applyAlignment="1">
      <alignment vertical="center" wrapText="1"/>
    </xf>
    <xf numFmtId="0" fontId="8" fillId="0" borderId="7" xfId="0" applyFont="1" applyBorder="1" applyAlignment="1">
      <alignment horizontal="center" vertical="center"/>
    </xf>
    <xf numFmtId="3" fontId="11" fillId="5" borderId="7" xfId="0" applyNumberFormat="1" applyFont="1" applyFill="1" applyBorder="1" applyAlignment="1">
      <alignment horizontal="right" vertical="center" wrapText="1"/>
    </xf>
    <xf numFmtId="3" fontId="11" fillId="5" borderId="19" xfId="0" applyNumberFormat="1" applyFont="1" applyFill="1" applyBorder="1" applyAlignment="1">
      <alignment horizontal="right" vertical="center" wrapText="1"/>
    </xf>
    <xf numFmtId="3" fontId="11" fillId="5" borderId="20" xfId="0" applyNumberFormat="1" applyFont="1" applyFill="1" applyBorder="1" applyAlignment="1">
      <alignment horizontal="right" vertical="center" wrapText="1"/>
    </xf>
    <xf numFmtId="0" fontId="8" fillId="2" borderId="7" xfId="0" applyFont="1" applyFill="1" applyBorder="1" applyAlignment="1">
      <alignment horizontal="center" vertical="center"/>
    </xf>
    <xf numFmtId="168" fontId="8" fillId="5" borderId="7" xfId="0" applyNumberFormat="1" applyFont="1" applyFill="1" applyBorder="1" applyAlignment="1">
      <alignment horizontal="center" vertical="center"/>
    </xf>
    <xf numFmtId="0" fontId="8" fillId="5" borderId="7" xfId="0" applyFont="1" applyFill="1" applyBorder="1" applyAlignment="1">
      <alignment vertical="center"/>
    </xf>
    <xf numFmtId="0" fontId="10" fillId="0" borderId="7" xfId="0" applyFont="1" applyBorder="1" applyAlignment="1">
      <alignment horizontal="center" vertical="center"/>
    </xf>
    <xf numFmtId="0" fontId="8" fillId="0" borderId="0" xfId="0" applyFont="1" applyAlignment="1">
      <alignment vertical="center" wrapText="1"/>
    </xf>
    <xf numFmtId="0" fontId="8" fillId="0" borderId="7" xfId="0" applyFont="1" applyBorder="1" applyAlignment="1">
      <alignment vertical="center"/>
    </xf>
    <xf numFmtId="0" fontId="11" fillId="5" borderId="0" xfId="0" applyFont="1" applyFill="1" applyAlignment="1">
      <alignment vertical="center" wrapText="1"/>
    </xf>
    <xf numFmtId="0" fontId="14" fillId="5" borderId="0" xfId="0" applyFont="1" applyFill="1" applyAlignment="1">
      <alignment vertical="center" wrapText="1"/>
    </xf>
    <xf numFmtId="49" fontId="6" fillId="6" borderId="23" xfId="0" applyNumberFormat="1" applyFont="1" applyFill="1" applyBorder="1" applyAlignment="1">
      <alignment horizontal="center" vertical="center" wrapText="1"/>
    </xf>
    <xf numFmtId="4" fontId="15" fillId="6" borderId="23" xfId="5" applyNumberFormat="1" applyFont="1" applyFill="1" applyBorder="1" applyAlignment="1">
      <alignment horizontal="center" vertical="center" wrapText="1"/>
    </xf>
    <xf numFmtId="4" fontId="15" fillId="6" borderId="24" xfId="5" applyNumberFormat="1" applyFont="1" applyFill="1" applyBorder="1" applyAlignment="1">
      <alignment horizontal="center" vertical="center" wrapText="1"/>
    </xf>
    <xf numFmtId="4" fontId="15" fillId="6" borderId="25" xfId="5" applyNumberFormat="1" applyFont="1" applyFill="1" applyBorder="1" applyAlignment="1">
      <alignment horizontal="center" vertical="center" wrapText="1"/>
    </xf>
    <xf numFmtId="3" fontId="11" fillId="5" borderId="5" xfId="5" applyNumberFormat="1" applyFont="1" applyFill="1" applyBorder="1" applyAlignment="1">
      <alignment horizontal="right" vertical="center" wrapText="1"/>
    </xf>
    <xf numFmtId="3" fontId="11" fillId="5" borderId="16" xfId="5" applyNumberFormat="1" applyFont="1" applyFill="1" applyBorder="1" applyAlignment="1">
      <alignment horizontal="right" vertical="center" wrapText="1"/>
    </xf>
    <xf numFmtId="3" fontId="11" fillId="5" borderId="17" xfId="5" applyNumberFormat="1" applyFont="1" applyFill="1" applyBorder="1" applyAlignment="1">
      <alignment horizontal="right" vertical="center" wrapText="1"/>
    </xf>
    <xf numFmtId="3" fontId="11" fillId="5" borderId="7" xfId="5" applyNumberFormat="1" applyFont="1" applyFill="1" applyBorder="1" applyAlignment="1">
      <alignment horizontal="right" vertical="center" wrapText="1"/>
    </xf>
    <xf numFmtId="3" fontId="11" fillId="5" borderId="19" xfId="5" applyNumberFormat="1" applyFont="1" applyFill="1" applyBorder="1" applyAlignment="1">
      <alignment horizontal="right" vertical="center" wrapText="1"/>
    </xf>
    <xf numFmtId="3" fontId="11" fillId="5" borderId="20" xfId="5" applyNumberFormat="1" applyFont="1" applyFill="1" applyBorder="1" applyAlignment="1">
      <alignment horizontal="right" vertical="center" wrapText="1"/>
    </xf>
    <xf numFmtId="3" fontId="11" fillId="5" borderId="0" xfId="0" applyNumberFormat="1" applyFont="1" applyFill="1" applyAlignment="1">
      <alignment vertical="center" wrapText="1"/>
    </xf>
    <xf numFmtId="0" fontId="9" fillId="5" borderId="0" xfId="0" applyFont="1" applyFill="1" applyAlignment="1">
      <alignment horizontal="left" vertical="center"/>
    </xf>
    <xf numFmtId="0" fontId="8" fillId="5" borderId="0" xfId="0" applyFont="1" applyFill="1" applyAlignment="1">
      <alignment horizontal="left" vertical="center" wrapText="1"/>
    </xf>
    <xf numFmtId="0" fontId="8" fillId="5" borderId="0" xfId="0" applyFont="1" applyFill="1" applyAlignment="1">
      <alignment vertical="center"/>
    </xf>
    <xf numFmtId="3" fontId="11" fillId="5" borderId="21" xfId="0" applyNumberFormat="1" applyFont="1" applyFill="1" applyBorder="1" applyAlignment="1">
      <alignment vertical="center" wrapText="1"/>
    </xf>
    <xf numFmtId="0" fontId="3" fillId="3" borderId="10" xfId="3" applyFont="1" applyFill="1" applyBorder="1" applyAlignment="1">
      <alignment vertical="center"/>
    </xf>
    <xf numFmtId="0" fontId="3" fillId="3" borderId="11" xfId="3" applyFont="1" applyFill="1" applyBorder="1" applyAlignment="1">
      <alignment vertical="center"/>
    </xf>
    <xf numFmtId="49" fontId="18" fillId="7" borderId="23" xfId="0" applyNumberFormat="1" applyFont="1" applyFill="1" applyBorder="1" applyAlignment="1">
      <alignment horizontal="center" vertical="center" wrapText="1"/>
    </xf>
    <xf numFmtId="4" fontId="19" fillId="7" borderId="24" xfId="5" applyNumberFormat="1" applyFont="1" applyFill="1" applyBorder="1" applyAlignment="1">
      <alignment horizontal="center" vertical="center" wrapText="1"/>
    </xf>
    <xf numFmtId="4" fontId="19" fillId="7" borderId="23" xfId="5" applyNumberFormat="1" applyFont="1" applyFill="1" applyBorder="1" applyAlignment="1">
      <alignment horizontal="center" vertical="center" wrapText="1"/>
    </xf>
    <xf numFmtId="4" fontId="19" fillId="7" borderId="25" xfId="5" applyNumberFormat="1" applyFont="1" applyFill="1" applyBorder="1" applyAlignment="1">
      <alignment horizontal="center" vertical="center" wrapText="1"/>
    </xf>
    <xf numFmtId="0" fontId="8" fillId="8" borderId="0" xfId="0" applyFont="1" applyFill="1" applyAlignment="1">
      <alignment vertical="center" wrapText="1"/>
    </xf>
    <xf numFmtId="0" fontId="20" fillId="5" borderId="0" xfId="0" applyFont="1" applyFill="1" applyAlignment="1">
      <alignment vertical="center" wrapText="1"/>
    </xf>
    <xf numFmtId="0" fontId="7" fillId="8" borderId="7" xfId="0" applyFont="1" applyFill="1" applyBorder="1" applyAlignment="1">
      <alignment horizontal="left" vertical="center" wrapText="1"/>
    </xf>
    <xf numFmtId="0" fontId="7" fillId="8" borderId="7" xfId="0" applyFont="1" applyFill="1" applyBorder="1" applyAlignment="1">
      <alignment horizontal="left" vertical="center"/>
    </xf>
    <xf numFmtId="3" fontId="6" fillId="8" borderId="19" xfId="0" applyNumberFormat="1" applyFont="1" applyFill="1" applyBorder="1" applyAlignment="1">
      <alignment horizontal="right" vertical="center" wrapText="1"/>
    </xf>
    <xf numFmtId="0" fontId="8" fillId="0" borderId="28" xfId="0" applyFont="1" applyBorder="1" applyAlignment="1">
      <alignment vertical="center" wrapText="1"/>
    </xf>
    <xf numFmtId="0" fontId="8" fillId="5" borderId="28" xfId="0" applyFont="1" applyFill="1" applyBorder="1" applyAlignment="1">
      <alignment horizontal="center" vertical="center"/>
    </xf>
    <xf numFmtId="3" fontId="11" fillId="5" borderId="21" xfId="5" applyNumberFormat="1" applyFont="1" applyFill="1" applyBorder="1" applyAlignment="1">
      <alignment horizontal="right" vertical="center" wrapText="1"/>
    </xf>
    <xf numFmtId="0" fontId="22" fillId="0" borderId="0" xfId="3" applyFont="1"/>
    <xf numFmtId="0" fontId="2" fillId="0" borderId="0" xfId="3"/>
    <xf numFmtId="1" fontId="23" fillId="0" borderId="35" xfId="3" applyNumberFormat="1" applyFont="1" applyBorder="1" applyAlignment="1">
      <alignment horizontal="center" vertical="center"/>
    </xf>
    <xf numFmtId="0" fontId="23" fillId="0" borderId="32" xfId="3" applyFont="1" applyBorder="1" applyAlignment="1">
      <alignment horizontal="center" vertical="center"/>
    </xf>
    <xf numFmtId="166" fontId="26" fillId="0" borderId="38" xfId="3" applyNumberFormat="1" applyFont="1" applyBorder="1" applyAlignment="1">
      <alignment horizontal="center" vertical="center" wrapText="1"/>
    </xf>
    <xf numFmtId="170" fontId="26" fillId="0" borderId="40" xfId="3" applyNumberFormat="1" applyFont="1" applyBorder="1" applyAlignment="1">
      <alignment horizontal="center" vertical="center"/>
    </xf>
    <xf numFmtId="170" fontId="26" fillId="0" borderId="40" xfId="3" applyNumberFormat="1" applyFont="1" applyBorder="1" applyAlignment="1">
      <alignment horizontal="center" vertical="center" wrapText="1"/>
    </xf>
    <xf numFmtId="2" fontId="26" fillId="0" borderId="40" xfId="3" applyNumberFormat="1" applyFont="1" applyBorder="1" applyAlignment="1">
      <alignment horizontal="center" vertical="center"/>
    </xf>
    <xf numFmtId="169" fontId="26" fillId="0" borderId="40" xfId="3" applyNumberFormat="1" applyFont="1" applyBorder="1" applyAlignment="1">
      <alignment horizontal="center" vertical="center"/>
    </xf>
    <xf numFmtId="172" fontId="26" fillId="0" borderId="39" xfId="3" applyNumberFormat="1" applyFont="1" applyBorder="1" applyAlignment="1">
      <alignment horizontal="center" vertical="center"/>
    </xf>
    <xf numFmtId="166" fontId="27" fillId="0" borderId="38" xfId="3" applyNumberFormat="1" applyFont="1" applyBorder="1" applyAlignment="1">
      <alignment horizontal="center" vertical="center" wrapText="1"/>
    </xf>
    <xf numFmtId="0" fontId="27" fillId="0" borderId="40" xfId="3" applyFont="1" applyBorder="1" applyAlignment="1">
      <alignment horizontal="left" vertical="center" wrapText="1"/>
    </xf>
    <xf numFmtId="2" fontId="27" fillId="0" borderId="40" xfId="3" applyNumberFormat="1" applyFont="1" applyBorder="1" applyAlignment="1">
      <alignment horizontal="center" vertical="center" wrapText="1"/>
    </xf>
    <xf numFmtId="2" fontId="27" fillId="9" borderId="40" xfId="3" applyNumberFormat="1" applyFont="1" applyFill="1" applyBorder="1" applyAlignment="1">
      <alignment horizontal="center" vertical="center" wrapText="1"/>
    </xf>
    <xf numFmtId="0" fontId="27" fillId="0" borderId="40" xfId="3" applyFont="1" applyBorder="1" applyAlignment="1">
      <alignment horizontal="center" vertical="center" wrapText="1"/>
    </xf>
    <xf numFmtId="166" fontId="27" fillId="9" borderId="40" xfId="3" applyNumberFormat="1" applyFont="1" applyFill="1" applyBorder="1" applyAlignment="1">
      <alignment horizontal="center"/>
    </xf>
    <xf numFmtId="171" fontId="27" fillId="0" borderId="40" xfId="3" applyNumberFormat="1" applyFont="1" applyBorder="1" applyAlignment="1">
      <alignment horizontal="center" vertical="center"/>
    </xf>
    <xf numFmtId="171" fontId="27" fillId="0" borderId="39" xfId="3" applyNumberFormat="1" applyFont="1" applyBorder="1" applyAlignment="1">
      <alignment vertical="center"/>
    </xf>
    <xf numFmtId="173" fontId="27" fillId="9" borderId="40" xfId="3" applyNumberFormat="1" applyFont="1" applyFill="1" applyBorder="1" applyAlignment="1">
      <alignment horizontal="center" vertical="center" wrapText="1"/>
    </xf>
    <xf numFmtId="171" fontId="28" fillId="10" borderId="39" xfId="3" applyNumberFormat="1" applyFont="1" applyFill="1" applyBorder="1" applyAlignment="1">
      <alignment vertical="center"/>
    </xf>
    <xf numFmtId="0" fontId="30" fillId="0" borderId="0" xfId="3" applyFont="1"/>
    <xf numFmtId="2" fontId="23" fillId="11" borderId="38" xfId="3" applyNumberFormat="1" applyFont="1" applyFill="1" applyBorder="1" applyAlignment="1">
      <alignment horizontal="center" vertical="center" wrapText="1"/>
    </xf>
    <xf numFmtId="171" fontId="23" fillId="11" borderId="39" xfId="3" applyNumberFormat="1" applyFont="1" applyFill="1" applyBorder="1" applyAlignment="1">
      <alignment horizontal="center" vertical="center"/>
    </xf>
    <xf numFmtId="166" fontId="31" fillId="11" borderId="38" xfId="3" applyNumberFormat="1" applyFont="1" applyFill="1" applyBorder="1" applyAlignment="1">
      <alignment horizontal="center" vertical="center" wrapText="1"/>
    </xf>
    <xf numFmtId="171" fontId="31" fillId="11" borderId="39" xfId="3" applyNumberFormat="1" applyFont="1" applyFill="1" applyBorder="1" applyAlignment="1">
      <alignment horizontal="center" vertical="center"/>
    </xf>
    <xf numFmtId="2" fontId="34" fillId="12" borderId="38" xfId="3" applyNumberFormat="1" applyFont="1" applyFill="1" applyBorder="1" applyAlignment="1">
      <alignment horizontal="center" vertical="center" wrapText="1"/>
    </xf>
    <xf numFmtId="171" fontId="34" fillId="12" borderId="39" xfId="3" applyNumberFormat="1" applyFont="1" applyFill="1" applyBorder="1" applyAlignment="1">
      <alignment horizontal="center" vertical="center"/>
    </xf>
    <xf numFmtId="2" fontId="31" fillId="11" borderId="38" xfId="3" applyNumberFormat="1" applyFont="1" applyFill="1" applyBorder="1" applyAlignment="1">
      <alignment horizontal="center" vertical="center" wrapText="1"/>
    </xf>
    <xf numFmtId="4" fontId="11" fillId="5" borderId="5" xfId="5" applyNumberFormat="1" applyFont="1" applyFill="1" applyBorder="1" applyAlignment="1">
      <alignment horizontal="right" vertical="center" wrapText="1"/>
    </xf>
    <xf numFmtId="4" fontId="6" fillId="8" borderId="7" xfId="0" applyNumberFormat="1" applyFont="1" applyFill="1" applyBorder="1" applyAlignment="1">
      <alignment horizontal="right" vertical="center" wrapText="1"/>
    </xf>
    <xf numFmtId="4" fontId="11" fillId="5" borderId="7" xfId="0" applyNumberFormat="1" applyFont="1" applyFill="1" applyBorder="1" applyAlignment="1">
      <alignment horizontal="right" vertical="center" wrapText="1"/>
    </xf>
    <xf numFmtId="4" fontId="11" fillId="5" borderId="7" xfId="5" applyNumberFormat="1" applyFont="1" applyFill="1" applyBorder="1" applyAlignment="1">
      <alignment horizontal="right" vertical="center" wrapText="1"/>
    </xf>
    <xf numFmtId="4" fontId="11" fillId="5" borderId="29" xfId="5" applyNumberFormat="1" applyFont="1" applyFill="1" applyBorder="1" applyAlignment="1">
      <alignment horizontal="right" vertical="center" wrapText="1"/>
    </xf>
    <xf numFmtId="44" fontId="11" fillId="5" borderId="16" xfId="1" applyFont="1" applyFill="1" applyBorder="1" applyAlignment="1">
      <alignment horizontal="right" vertical="center" wrapText="1"/>
    </xf>
    <xf numFmtId="44" fontId="11" fillId="5" borderId="19" xfId="1" applyFont="1" applyFill="1" applyBorder="1" applyAlignment="1">
      <alignment horizontal="right" vertical="center" wrapText="1"/>
    </xf>
    <xf numFmtId="44" fontId="11" fillId="5" borderId="5" xfId="1" applyFont="1" applyFill="1" applyBorder="1" applyAlignment="1">
      <alignment horizontal="right" vertical="center" wrapText="1"/>
    </xf>
    <xf numFmtId="44" fontId="11" fillId="5" borderId="17" xfId="1" applyFont="1" applyFill="1" applyBorder="1" applyAlignment="1">
      <alignment horizontal="right" vertical="center" wrapText="1"/>
    </xf>
    <xf numFmtId="44" fontId="11" fillId="0" borderId="16" xfId="1" applyFont="1" applyFill="1" applyBorder="1" applyAlignment="1">
      <alignment horizontal="right" vertical="center" wrapText="1"/>
    </xf>
    <xf numFmtId="4" fontId="11" fillId="0" borderId="5" xfId="5" applyNumberFormat="1" applyFont="1" applyFill="1" applyBorder="1" applyAlignment="1">
      <alignment horizontal="right" vertical="center" wrapText="1"/>
    </xf>
    <xf numFmtId="44" fontId="11" fillId="0" borderId="17" xfId="1" applyFont="1" applyFill="1" applyBorder="1" applyAlignment="1">
      <alignment horizontal="right" vertical="center" wrapText="1"/>
    </xf>
    <xf numFmtId="166" fontId="34" fillId="12" borderId="38" xfId="3" applyNumberFormat="1" applyFont="1" applyFill="1" applyBorder="1" applyAlignment="1">
      <alignment horizontal="center" vertical="center" wrapText="1"/>
    </xf>
    <xf numFmtId="2" fontId="27" fillId="9" borderId="40" xfId="3" applyNumberFormat="1" applyFont="1" applyFill="1" applyBorder="1" applyAlignment="1">
      <alignment horizontal="center"/>
    </xf>
    <xf numFmtId="0" fontId="38" fillId="0" borderId="43" xfId="3" applyFont="1" applyBorder="1" applyAlignment="1">
      <alignment vertical="center" wrapText="1"/>
    </xf>
    <xf numFmtId="0" fontId="27" fillId="0" borderId="42" xfId="3" applyFont="1" applyBorder="1" applyAlignment="1">
      <alignment vertical="center" wrapText="1"/>
    </xf>
    <xf numFmtId="0" fontId="6" fillId="13" borderId="18" xfId="0" applyFont="1" applyFill="1" applyBorder="1" applyAlignment="1">
      <alignment horizontal="center" vertical="center" wrapText="1"/>
    </xf>
    <xf numFmtId="0" fontId="6" fillId="13" borderId="8" xfId="0" applyFont="1" applyFill="1" applyBorder="1" applyAlignment="1">
      <alignment horizontal="center" vertical="center" wrapText="1"/>
    </xf>
    <xf numFmtId="3" fontId="6" fillId="2" borderId="19" xfId="0" applyNumberFormat="1" applyFont="1" applyFill="1" applyBorder="1" applyAlignment="1">
      <alignment horizontal="right" vertical="center" wrapText="1"/>
    </xf>
    <xf numFmtId="4" fontId="6" fillId="2" borderId="7" xfId="0" applyNumberFormat="1" applyFont="1" applyFill="1" applyBorder="1" applyAlignment="1">
      <alignment horizontal="right" vertical="center" wrapText="1"/>
    </xf>
    <xf numFmtId="0" fontId="7" fillId="2" borderId="7" xfId="0" applyFont="1" applyFill="1" applyBorder="1" applyAlignment="1">
      <alignment horizontal="left" vertical="center" wrapText="1"/>
    </xf>
    <xf numFmtId="0" fontId="7" fillId="2" borderId="7" xfId="0" applyFont="1" applyFill="1" applyBorder="1" applyAlignment="1">
      <alignment horizontal="center" vertical="center"/>
    </xf>
    <xf numFmtId="44" fontId="11" fillId="5" borderId="46" xfId="1" applyFont="1" applyFill="1" applyBorder="1" applyAlignment="1">
      <alignment horizontal="right" vertical="center" wrapText="1"/>
    </xf>
    <xf numFmtId="0" fontId="39" fillId="14" borderId="7" xfId="3" applyFont="1" applyFill="1" applyBorder="1" applyAlignment="1">
      <alignment vertical="center"/>
    </xf>
    <xf numFmtId="4" fontId="39" fillId="14" borderId="7" xfId="3" applyNumberFormat="1" applyFont="1" applyFill="1" applyBorder="1" applyAlignment="1">
      <alignment vertical="center"/>
    </xf>
    <xf numFmtId="44" fontId="40" fillId="14" borderId="7" xfId="1" applyFont="1" applyFill="1" applyBorder="1" applyAlignment="1">
      <alignment horizontal="center" vertical="top" wrapText="1"/>
    </xf>
    <xf numFmtId="3" fontId="11" fillId="15" borderId="7" xfId="0" applyNumberFormat="1" applyFont="1" applyFill="1" applyBorder="1" applyAlignment="1">
      <alignment vertical="center" wrapText="1"/>
    </xf>
    <xf numFmtId="174" fontId="42" fillId="14" borderId="7" xfId="0" applyNumberFormat="1" applyFont="1" applyFill="1" applyBorder="1" applyAlignment="1">
      <alignment horizontal="center" vertical="center" wrapText="1"/>
    </xf>
    <xf numFmtId="165" fontId="42" fillId="14" borderId="7" xfId="0" applyNumberFormat="1" applyFont="1" applyFill="1" applyBorder="1" applyAlignment="1">
      <alignment horizontal="center" vertical="top" wrapText="1"/>
    </xf>
    <xf numFmtId="4" fontId="42" fillId="14" borderId="7" xfId="0" applyNumberFormat="1" applyFont="1" applyFill="1" applyBorder="1" applyAlignment="1">
      <alignment horizontal="right" vertical="center" wrapText="1"/>
    </xf>
    <xf numFmtId="0" fontId="7" fillId="2" borderId="7" xfId="0" applyFont="1" applyFill="1" applyBorder="1" applyAlignment="1">
      <alignment vertical="center" wrapText="1"/>
    </xf>
    <xf numFmtId="43" fontId="11" fillId="5" borderId="0" xfId="0" applyNumberFormat="1" applyFont="1" applyFill="1" applyAlignment="1">
      <alignment vertical="center" wrapText="1"/>
    </xf>
    <xf numFmtId="0" fontId="8" fillId="5" borderId="0" xfId="0" applyFont="1" applyFill="1" applyAlignment="1">
      <alignment horizontal="center" vertical="center" wrapText="1"/>
    </xf>
    <xf numFmtId="0" fontId="8" fillId="5" borderId="19" xfId="0" applyFont="1" applyFill="1" applyBorder="1" applyAlignment="1">
      <alignment vertical="center" wrapText="1"/>
    </xf>
    <xf numFmtId="0" fontId="8" fillId="5" borderId="28" xfId="0" applyFont="1" applyFill="1" applyBorder="1" applyAlignment="1">
      <alignment vertical="center" wrapText="1"/>
    </xf>
    <xf numFmtId="0" fontId="8" fillId="5" borderId="62" xfId="0" applyFont="1" applyFill="1" applyBorder="1" applyAlignment="1">
      <alignment vertical="center" wrapText="1"/>
    </xf>
    <xf numFmtId="0" fontId="8" fillId="16" borderId="1" xfId="0" applyFont="1" applyFill="1" applyBorder="1" applyAlignment="1">
      <alignment vertical="center" wrapText="1"/>
    </xf>
    <xf numFmtId="0" fontId="8" fillId="5" borderId="51" xfId="0" applyFont="1" applyFill="1" applyBorder="1" applyAlignment="1">
      <alignment vertical="center" wrapText="1"/>
    </xf>
    <xf numFmtId="0" fontId="8" fillId="5" borderId="7" xfId="0" applyFont="1" applyFill="1" applyBorder="1" applyAlignment="1">
      <alignment horizontal="center" vertical="center" wrapText="1"/>
    </xf>
    <xf numFmtId="0" fontId="20" fillId="5" borderId="3" xfId="0" applyFont="1" applyFill="1" applyBorder="1" applyAlignment="1">
      <alignment vertical="center" wrapText="1"/>
    </xf>
    <xf numFmtId="0" fontId="6" fillId="13" borderId="60" xfId="0" applyFont="1" applyFill="1" applyBorder="1" applyAlignment="1">
      <alignment horizontal="center" vertical="center" wrapText="1"/>
    </xf>
    <xf numFmtId="0" fontId="11" fillId="5" borderId="7" xfId="0" applyFont="1" applyFill="1" applyBorder="1" applyAlignment="1">
      <alignment vertical="center" wrapText="1"/>
    </xf>
    <xf numFmtId="0" fontId="11" fillId="5" borderId="7" xfId="0" applyFont="1" applyFill="1" applyBorder="1" applyAlignment="1">
      <alignment horizontal="center" vertical="center" wrapText="1"/>
    </xf>
    <xf numFmtId="0" fontId="11" fillId="5" borderId="28" xfId="0" applyFont="1" applyFill="1" applyBorder="1" applyAlignment="1">
      <alignment vertical="center" wrapText="1"/>
    </xf>
    <xf numFmtId="0" fontId="11" fillId="5" borderId="51" xfId="0" applyFont="1" applyFill="1" applyBorder="1" applyAlignment="1">
      <alignment vertical="center" wrapText="1"/>
    </xf>
    <xf numFmtId="0" fontId="20" fillId="5" borderId="51" xfId="0" applyFont="1" applyFill="1" applyBorder="1" applyAlignment="1">
      <alignment vertical="center" wrapText="1"/>
    </xf>
    <xf numFmtId="0" fontId="4" fillId="0" borderId="0" xfId="3" applyFont="1" applyAlignment="1">
      <alignment horizontal="center" vertical="center"/>
    </xf>
    <xf numFmtId="0" fontId="8" fillId="5" borderId="8" xfId="0" applyFont="1" applyFill="1" applyBorder="1" applyAlignment="1">
      <alignment vertical="center" wrapText="1"/>
    </xf>
    <xf numFmtId="0" fontId="11" fillId="5" borderId="0" xfId="0" applyFont="1" applyFill="1" applyAlignment="1">
      <alignment horizontal="center" vertical="center" wrapText="1"/>
    </xf>
    <xf numFmtId="4" fontId="19" fillId="7" borderId="0" xfId="5" applyNumberFormat="1" applyFont="1" applyFill="1" applyBorder="1" applyAlignment="1">
      <alignment horizontal="center" vertical="center" wrapText="1"/>
    </xf>
    <xf numFmtId="0" fontId="16" fillId="8" borderId="0" xfId="0" applyFont="1" applyFill="1" applyAlignment="1">
      <alignment horizontal="center" vertical="center" wrapText="1"/>
    </xf>
    <xf numFmtId="0" fontId="7" fillId="8" borderId="0" xfId="0" applyFont="1" applyFill="1" applyAlignment="1">
      <alignment horizontal="center" vertical="center" wrapText="1"/>
    </xf>
    <xf numFmtId="44" fontId="11" fillId="5" borderId="0" xfId="1" applyFont="1" applyFill="1" applyBorder="1" applyAlignment="1">
      <alignment horizontal="right" vertical="center" wrapText="1"/>
    </xf>
    <xf numFmtId="44" fontId="40" fillId="14" borderId="0" xfId="1" applyFont="1" applyFill="1" applyBorder="1" applyAlignment="1">
      <alignment horizontal="center" vertical="top" wrapText="1"/>
    </xf>
    <xf numFmtId="165" fontId="42" fillId="14" borderId="0" xfId="0" applyNumberFormat="1" applyFont="1" applyFill="1" applyAlignment="1">
      <alignment horizontal="center" vertical="top" wrapText="1"/>
    </xf>
    <xf numFmtId="0" fontId="6" fillId="8" borderId="0" xfId="0" applyFont="1" applyFill="1" applyAlignment="1">
      <alignment horizontal="center" vertical="center" wrapText="1"/>
    </xf>
    <xf numFmtId="44" fontId="11" fillId="5" borderId="16" xfId="1" applyFont="1" applyFill="1" applyBorder="1" applyAlignment="1">
      <alignment horizontal="center" vertical="center" wrapText="1"/>
    </xf>
    <xf numFmtId="4" fontId="43" fillId="0" borderId="63" xfId="10" applyNumberFormat="1" applyFont="1" applyBorder="1" applyAlignment="1">
      <alignment horizontal="centerContinuous"/>
    </xf>
    <xf numFmtId="4" fontId="21" fillId="0" borderId="64" xfId="10" applyNumberFormat="1" applyFont="1" applyBorder="1" applyAlignment="1">
      <alignment horizontal="centerContinuous"/>
    </xf>
    <xf numFmtId="4" fontId="21" fillId="0" borderId="47" xfId="10" applyNumberFormat="1" applyFont="1" applyBorder="1" applyAlignment="1">
      <alignment horizontal="center"/>
    </xf>
    <xf numFmtId="3" fontId="21" fillId="0" borderId="64" xfId="10" applyNumberFormat="1" applyFont="1" applyBorder="1" applyAlignment="1">
      <alignment horizontal="center"/>
    </xf>
    <xf numFmtId="0" fontId="44" fillId="0" borderId="0" xfId="10"/>
    <xf numFmtId="4" fontId="21" fillId="0" borderId="9" xfId="10" applyNumberFormat="1" applyFont="1" applyBorder="1" applyAlignment="1">
      <alignment horizontal="centerContinuous"/>
    </xf>
    <xf numFmtId="4" fontId="45" fillId="0" borderId="48" xfId="10" applyNumberFormat="1" applyFont="1" applyBorder="1" applyAlignment="1">
      <alignment horizontal="centerContinuous"/>
    </xf>
    <xf numFmtId="4" fontId="45" fillId="0" borderId="0" xfId="10" applyNumberFormat="1" applyFont="1" applyAlignment="1">
      <alignment horizontal="center"/>
    </xf>
    <xf numFmtId="4" fontId="21" fillId="0" borderId="0" xfId="10" applyNumberFormat="1" applyFont="1" applyAlignment="1">
      <alignment horizontal="center"/>
    </xf>
    <xf numFmtId="3" fontId="45" fillId="0" borderId="48" xfId="10" applyNumberFormat="1" applyFont="1" applyBorder="1" applyAlignment="1">
      <alignment horizontal="center"/>
    </xf>
    <xf numFmtId="4" fontId="43" fillId="0" borderId="9" xfId="10" applyNumberFormat="1" applyFont="1" applyBorder="1" applyAlignment="1">
      <alignment horizontal="centerContinuous"/>
    </xf>
    <xf numFmtId="4" fontId="45" fillId="0" borderId="57" xfId="10" applyNumberFormat="1" applyFont="1" applyBorder="1" applyAlignment="1">
      <alignment horizontal="centerContinuous"/>
    </xf>
    <xf numFmtId="4" fontId="45" fillId="0" borderId="65" xfId="10" applyNumberFormat="1" applyFont="1" applyBorder="1" applyAlignment="1">
      <alignment horizontal="centerContinuous"/>
    </xf>
    <xf numFmtId="4" fontId="45" fillId="0" borderId="4" xfId="10" applyNumberFormat="1" applyFont="1" applyBorder="1" applyAlignment="1">
      <alignment horizontal="center"/>
    </xf>
    <xf numFmtId="3" fontId="45" fillId="0" borderId="65" xfId="10" applyNumberFormat="1" applyFont="1" applyBorder="1" applyAlignment="1">
      <alignment horizontal="center"/>
    </xf>
    <xf numFmtId="4" fontId="45" fillId="0" borderId="0" xfId="10" applyNumberFormat="1" applyFont="1"/>
    <xf numFmtId="3" fontId="45" fillId="0" borderId="0" xfId="10" applyNumberFormat="1" applyFont="1" applyAlignment="1">
      <alignment horizontal="center"/>
    </xf>
    <xf numFmtId="4" fontId="45" fillId="0" borderId="0" xfId="10" applyNumberFormat="1" applyFont="1" applyAlignment="1">
      <alignment horizontal="right"/>
    </xf>
    <xf numFmtId="4" fontId="47" fillId="0" borderId="0" xfId="10" applyNumberFormat="1" applyFont="1" applyAlignment="1">
      <alignment horizontal="right"/>
    </xf>
    <xf numFmtId="4" fontId="47" fillId="0" borderId="0" xfId="10" applyNumberFormat="1" applyFont="1" applyAlignment="1">
      <alignment horizontal="left"/>
    </xf>
    <xf numFmtId="175" fontId="45" fillId="0" borderId="0" xfId="10" applyNumberFormat="1" applyFont="1" applyAlignment="1">
      <alignment horizontal="left"/>
    </xf>
    <xf numFmtId="4" fontId="21" fillId="0" borderId="0" xfId="0" applyNumberFormat="1" applyFont="1"/>
    <xf numFmtId="4" fontId="45" fillId="0" borderId="0" xfId="0" applyNumberFormat="1" applyFont="1"/>
    <xf numFmtId="4" fontId="45" fillId="0" borderId="0" xfId="0" applyNumberFormat="1" applyFont="1" applyAlignment="1">
      <alignment horizontal="center"/>
    </xf>
    <xf numFmtId="4" fontId="45" fillId="0" borderId="63" xfId="0" applyNumberFormat="1" applyFont="1" applyBorder="1" applyAlignment="1">
      <alignment horizontal="centerContinuous"/>
    </xf>
    <xf numFmtId="4" fontId="45" fillId="0" borderId="55" xfId="0" applyNumberFormat="1" applyFont="1" applyBorder="1" applyAlignment="1">
      <alignment horizontal="centerContinuous"/>
    </xf>
    <xf numFmtId="4" fontId="45" fillId="0" borderId="55" xfId="0" applyNumberFormat="1" applyFont="1" applyBorder="1" applyAlignment="1">
      <alignment horizontal="center"/>
    </xf>
    <xf numFmtId="4" fontId="45" fillId="0" borderId="59" xfId="0" applyNumberFormat="1" applyFont="1" applyBorder="1" applyAlignment="1">
      <alignment horizontal="center"/>
    </xf>
    <xf numFmtId="4" fontId="45" fillId="0" borderId="64" xfId="0" applyNumberFormat="1" applyFont="1" applyBorder="1" applyAlignment="1">
      <alignment horizontal="center"/>
    </xf>
    <xf numFmtId="4" fontId="45" fillId="0" borderId="18" xfId="0" applyNumberFormat="1" applyFont="1" applyBorder="1"/>
    <xf numFmtId="4" fontId="45" fillId="0" borderId="8" xfId="0" applyNumberFormat="1" applyFont="1" applyBorder="1"/>
    <xf numFmtId="4" fontId="45" fillId="0" borderId="8" xfId="0" applyNumberFormat="1" applyFont="1" applyBorder="1" applyAlignment="1">
      <alignment horizontal="center"/>
    </xf>
    <xf numFmtId="4" fontId="45" fillId="0" borderId="61" xfId="0" applyNumberFormat="1" applyFont="1" applyBorder="1" applyAlignment="1">
      <alignment horizontal="center"/>
    </xf>
    <xf numFmtId="4" fontId="45" fillId="0" borderId="48" xfId="0" applyNumberFormat="1" applyFont="1" applyBorder="1" applyAlignment="1">
      <alignment horizontal="center"/>
    </xf>
    <xf numFmtId="4" fontId="44" fillId="0" borderId="0" xfId="10" applyNumberFormat="1"/>
    <xf numFmtId="4" fontId="45" fillId="0" borderId="57" xfId="0" applyNumberFormat="1" applyFont="1" applyBorder="1"/>
    <xf numFmtId="4" fontId="45" fillId="0" borderId="66" xfId="0" applyNumberFormat="1" applyFont="1" applyBorder="1"/>
    <xf numFmtId="4" fontId="45" fillId="0" borderId="66" xfId="0" applyNumberFormat="1" applyFont="1" applyBorder="1" applyAlignment="1">
      <alignment horizontal="center"/>
    </xf>
    <xf numFmtId="4" fontId="45" fillId="0" borderId="67" xfId="0" applyNumberFormat="1" applyFont="1" applyBorder="1" applyAlignment="1">
      <alignment horizontal="center"/>
    </xf>
    <xf numFmtId="4" fontId="45" fillId="0" borderId="65" xfId="0" applyNumberFormat="1" applyFont="1" applyBorder="1" applyAlignment="1">
      <alignment horizontal="center"/>
    </xf>
    <xf numFmtId="4" fontId="45" fillId="0" borderId="51" xfId="0" applyNumberFormat="1" applyFont="1" applyBorder="1" applyAlignment="1">
      <alignment horizontal="center"/>
    </xf>
    <xf numFmtId="4" fontId="45" fillId="0" borderId="63" xfId="0" applyNumberFormat="1" applyFont="1" applyBorder="1" applyAlignment="1">
      <alignment horizontal="center"/>
    </xf>
    <xf numFmtId="4" fontId="45" fillId="0" borderId="68" xfId="0" applyNumberFormat="1" applyFont="1" applyBorder="1" applyAlignment="1">
      <alignment horizontal="center"/>
    </xf>
    <xf numFmtId="4" fontId="45" fillId="0" borderId="18" xfId="0" applyNumberFormat="1" applyFont="1" applyBorder="1" applyAlignment="1">
      <alignment vertical="center" wrapText="1"/>
    </xf>
    <xf numFmtId="4" fontId="45" fillId="0" borderId="8" xfId="0" applyNumberFormat="1" applyFont="1" applyBorder="1" applyAlignment="1">
      <alignment vertical="center" wrapText="1"/>
    </xf>
    <xf numFmtId="4" fontId="45" fillId="0" borderId="8" xfId="0" applyNumberFormat="1" applyFont="1" applyBorder="1" applyAlignment="1">
      <alignment horizontal="center" vertical="center"/>
    </xf>
    <xf numFmtId="4" fontId="45" fillId="0" borderId="7" xfId="0" applyNumberFormat="1" applyFont="1" applyBorder="1" applyAlignment="1">
      <alignment horizontal="center"/>
    </xf>
    <xf numFmtId="4" fontId="45" fillId="0" borderId="61" xfId="0" applyNumberFormat="1" applyFont="1" applyBorder="1" applyAlignment="1">
      <alignment horizontal="center" vertical="center"/>
    </xf>
    <xf numFmtId="4" fontId="45" fillId="0" borderId="69" xfId="0" applyNumberFormat="1" applyFont="1" applyBorder="1" applyAlignment="1">
      <alignment horizontal="center"/>
    </xf>
    <xf numFmtId="176" fontId="45" fillId="0" borderId="8" xfId="0" applyNumberFormat="1" applyFont="1" applyBorder="1" applyAlignment="1">
      <alignment horizontal="center"/>
    </xf>
    <xf numFmtId="16" fontId="44" fillId="0" borderId="0" xfId="10" applyNumberFormat="1"/>
    <xf numFmtId="4" fontId="45" fillId="0" borderId="70" xfId="0" applyNumberFormat="1" applyFont="1" applyBorder="1" applyAlignment="1">
      <alignment horizontal="center"/>
    </xf>
    <xf numFmtId="4" fontId="45" fillId="0" borderId="71" xfId="0" applyNumberFormat="1" applyFont="1" applyBorder="1" applyAlignment="1">
      <alignment horizontal="center"/>
    </xf>
    <xf numFmtId="4" fontId="45" fillId="0" borderId="50" xfId="0" applyNumberFormat="1" applyFont="1" applyBorder="1"/>
    <xf numFmtId="4" fontId="45" fillId="0" borderId="72" xfId="0" applyNumberFormat="1" applyFont="1" applyBorder="1"/>
    <xf numFmtId="4" fontId="45" fillId="0" borderId="56" xfId="0" applyNumberFormat="1" applyFont="1" applyBorder="1"/>
    <xf numFmtId="4" fontId="45" fillId="0" borderId="56" xfId="0" applyNumberFormat="1" applyFont="1" applyBorder="1" applyAlignment="1">
      <alignment horizontal="center"/>
    </xf>
    <xf numFmtId="4" fontId="45" fillId="0" borderId="49" xfId="0" applyNumberFormat="1" applyFont="1" applyBorder="1" applyAlignment="1">
      <alignment horizontal="center"/>
    </xf>
    <xf numFmtId="3" fontId="45" fillId="0" borderId="51" xfId="0" applyNumberFormat="1" applyFont="1" applyBorder="1" applyAlignment="1">
      <alignment horizontal="center"/>
    </xf>
    <xf numFmtId="4" fontId="47" fillId="0" borderId="0" xfId="10" applyNumberFormat="1" applyFont="1" applyAlignment="1">
      <alignment horizontal="center"/>
    </xf>
    <xf numFmtId="177" fontId="45" fillId="0" borderId="0" xfId="10" applyNumberFormat="1" applyFont="1" applyAlignment="1">
      <alignment horizontal="center"/>
    </xf>
    <xf numFmtId="44" fontId="11" fillId="5" borderId="0" xfId="1" applyFont="1" applyFill="1" applyBorder="1" applyAlignment="1">
      <alignment horizontal="left" vertical="center" wrapText="1"/>
    </xf>
    <xf numFmtId="44" fontId="11" fillId="0" borderId="0" xfId="1" applyFont="1" applyFill="1" applyBorder="1" applyAlignment="1">
      <alignment horizontal="right" vertical="center" wrapText="1"/>
    </xf>
    <xf numFmtId="3" fontId="49" fillId="2" borderId="19" xfId="0" applyNumberFormat="1" applyFont="1" applyFill="1" applyBorder="1" applyAlignment="1">
      <alignment horizontal="right" vertical="center" wrapText="1"/>
    </xf>
    <xf numFmtId="4" fontId="49" fillId="2" borderId="7" xfId="0" applyNumberFormat="1" applyFont="1" applyFill="1" applyBorder="1" applyAlignment="1">
      <alignment horizontal="right" vertical="center" wrapText="1"/>
    </xf>
    <xf numFmtId="0" fontId="50" fillId="0" borderId="0" xfId="3" applyFont="1" applyAlignment="1">
      <alignment horizontal="center" vertical="center"/>
    </xf>
    <xf numFmtId="0" fontId="14" fillId="5" borderId="0" xfId="0" applyFont="1" applyFill="1" applyAlignment="1">
      <alignment horizontal="center" vertical="center" wrapText="1"/>
    </xf>
    <xf numFmtId="4" fontId="53" fillId="0" borderId="0" xfId="5" applyNumberFormat="1" applyFont="1" applyFill="1" applyBorder="1" applyAlignment="1">
      <alignment horizontal="center" vertical="center" wrapText="1"/>
    </xf>
    <xf numFmtId="0" fontId="51" fillId="8" borderId="7" xfId="0" applyFont="1" applyFill="1" applyBorder="1" applyAlignment="1">
      <alignment horizontal="left" vertical="center" wrapText="1"/>
    </xf>
    <xf numFmtId="0" fontId="51" fillId="8" borderId="7" xfId="0" applyFont="1" applyFill="1" applyBorder="1" applyAlignment="1">
      <alignment horizontal="left" vertical="center"/>
    </xf>
    <xf numFmtId="3" fontId="51" fillId="8" borderId="7" xfId="0" applyNumberFormat="1" applyFont="1" applyFill="1" applyBorder="1" applyAlignment="1">
      <alignment horizontal="right" vertical="center" wrapText="1"/>
    </xf>
    <xf numFmtId="4" fontId="51" fillId="8" borderId="7" xfId="0" applyNumberFormat="1" applyFont="1" applyFill="1" applyBorder="1" applyAlignment="1">
      <alignment horizontal="right" vertical="center" wrapText="1"/>
    </xf>
    <xf numFmtId="44" fontId="14" fillId="5" borderId="7" xfId="1" applyFont="1" applyFill="1" applyBorder="1" applyAlignment="1">
      <alignment horizontal="right" vertical="center" wrapText="1"/>
    </xf>
    <xf numFmtId="0" fontId="14" fillId="5" borderId="7" xfId="0" applyFont="1" applyFill="1" applyBorder="1" applyAlignment="1">
      <alignment horizontal="center" vertical="center" wrapText="1"/>
    </xf>
    <xf numFmtId="0" fontId="51" fillId="5" borderId="7" xfId="0" applyFont="1" applyFill="1" applyBorder="1" applyAlignment="1">
      <alignment vertical="center" wrapText="1"/>
    </xf>
    <xf numFmtId="0" fontId="14" fillId="5" borderId="7" xfId="0" applyFont="1" applyFill="1" applyBorder="1" applyAlignment="1">
      <alignment horizontal="center" vertical="center"/>
    </xf>
    <xf numFmtId="4" fontId="14" fillId="5" borderId="7" xfId="5" applyNumberFormat="1" applyFont="1" applyFill="1" applyBorder="1" applyAlignment="1">
      <alignment horizontal="right" vertical="center" wrapText="1"/>
    </xf>
    <xf numFmtId="0" fontId="51" fillId="0" borderId="7" xfId="0" applyFont="1" applyBorder="1" applyAlignment="1">
      <alignment vertical="center" wrapText="1"/>
    </xf>
    <xf numFmtId="0" fontId="14" fillId="0" borderId="7" xfId="0" applyFont="1" applyBorder="1" applyAlignment="1">
      <alignment vertical="center" wrapText="1"/>
    </xf>
    <xf numFmtId="0" fontId="51" fillId="5" borderId="7" xfId="0" applyFont="1" applyFill="1" applyBorder="1" applyAlignment="1">
      <alignment horizontal="center" vertical="center"/>
    </xf>
    <xf numFmtId="0" fontId="14" fillId="5" borderId="7" xfId="0" applyFont="1" applyFill="1" applyBorder="1" applyAlignment="1">
      <alignment vertical="center" wrapText="1"/>
    </xf>
    <xf numFmtId="0" fontId="14" fillId="0" borderId="7" xfId="0" applyFont="1" applyBorder="1" applyAlignment="1">
      <alignment horizontal="center" vertical="center"/>
    </xf>
    <xf numFmtId="0" fontId="51" fillId="2" borderId="7" xfId="0" applyFont="1" applyFill="1" applyBorder="1" applyAlignment="1">
      <alignment vertical="center" wrapText="1"/>
    </xf>
    <xf numFmtId="0" fontId="51" fillId="2" borderId="7" xfId="0" applyFont="1" applyFill="1" applyBorder="1" applyAlignment="1">
      <alignment horizontal="center" vertical="center"/>
    </xf>
    <xf numFmtId="3" fontId="51" fillId="2" borderId="7" xfId="0" applyNumberFormat="1" applyFont="1" applyFill="1" applyBorder="1" applyAlignment="1">
      <alignment horizontal="right" vertical="center" wrapText="1"/>
    </xf>
    <xf numFmtId="4" fontId="51" fillId="2" borderId="7" xfId="0" applyNumberFormat="1" applyFont="1" applyFill="1" applyBorder="1" applyAlignment="1">
      <alignment horizontal="right" vertical="center" wrapText="1"/>
    </xf>
    <xf numFmtId="4" fontId="14" fillId="0" borderId="7" xfId="5" applyNumberFormat="1" applyFont="1" applyFill="1" applyBorder="1" applyAlignment="1">
      <alignment horizontal="right" vertical="center" wrapText="1"/>
    </xf>
    <xf numFmtId="0" fontId="51" fillId="0" borderId="7" xfId="0" applyFont="1" applyBorder="1" applyAlignment="1">
      <alignment horizontal="center" vertical="center"/>
    </xf>
    <xf numFmtId="0" fontId="51" fillId="2" borderId="7" xfId="0" applyFont="1" applyFill="1" applyBorder="1" applyAlignment="1">
      <alignment horizontal="left" vertical="center" wrapText="1"/>
    </xf>
    <xf numFmtId="3" fontId="14" fillId="15" borderId="7" xfId="0" applyNumberFormat="1" applyFont="1" applyFill="1" applyBorder="1" applyAlignment="1">
      <alignment vertical="center" wrapText="1"/>
    </xf>
    <xf numFmtId="0" fontId="14" fillId="5" borderId="0" xfId="0" applyFont="1" applyFill="1" applyAlignment="1">
      <alignment horizontal="left" vertical="center"/>
    </xf>
    <xf numFmtId="0" fontId="14" fillId="5" borderId="0" xfId="0" applyFont="1" applyFill="1" applyAlignment="1">
      <alignment horizontal="left" vertical="center" wrapText="1"/>
    </xf>
    <xf numFmtId="0" fontId="14" fillId="5" borderId="0" xfId="0" applyFont="1" applyFill="1" applyAlignment="1">
      <alignment vertical="center"/>
    </xf>
    <xf numFmtId="3" fontId="14" fillId="5" borderId="0" xfId="0" applyNumberFormat="1" applyFont="1" applyFill="1" applyAlignment="1">
      <alignment vertical="center" wrapText="1"/>
    </xf>
    <xf numFmtId="3" fontId="14" fillId="5" borderId="21" xfId="0" applyNumberFormat="1" applyFont="1" applyFill="1" applyBorder="1" applyAlignment="1">
      <alignment vertical="center" wrapText="1"/>
    </xf>
    <xf numFmtId="44" fontId="14" fillId="5" borderId="0" xfId="1" applyFont="1" applyFill="1" applyBorder="1" applyAlignment="1">
      <alignment horizontal="right" vertical="center" wrapText="1"/>
    </xf>
    <xf numFmtId="44" fontId="14" fillId="5" borderId="16" xfId="1" applyFont="1" applyFill="1" applyBorder="1" applyAlignment="1">
      <alignment horizontal="right" vertical="center" wrapText="1"/>
    </xf>
    <xf numFmtId="0" fontId="14" fillId="5" borderId="8" xfId="0" applyFont="1" applyFill="1" applyBorder="1" applyAlignment="1">
      <alignment vertical="center" wrapText="1"/>
    </xf>
    <xf numFmtId="44" fontId="14" fillId="5" borderId="16" xfId="1" applyFont="1" applyFill="1" applyBorder="1" applyAlignment="1">
      <alignment horizontal="center" vertical="center" wrapText="1"/>
    </xf>
    <xf numFmtId="44" fontId="14" fillId="0" borderId="0" xfId="1" applyFont="1" applyFill="1" applyBorder="1" applyAlignment="1">
      <alignment horizontal="right" vertical="center" wrapText="1"/>
    </xf>
    <xf numFmtId="0" fontId="14" fillId="0" borderId="0" xfId="0" applyFont="1" applyAlignment="1">
      <alignment vertical="center" wrapText="1"/>
    </xf>
    <xf numFmtId="44" fontId="14" fillId="5" borderId="0" xfId="1" applyFont="1" applyFill="1" applyBorder="1" applyAlignment="1">
      <alignment horizontal="left" vertical="center" wrapText="1"/>
    </xf>
    <xf numFmtId="0" fontId="14" fillId="5" borderId="62" xfId="0" applyFont="1" applyFill="1" applyBorder="1" applyAlignment="1">
      <alignment vertical="center" wrapText="1"/>
    </xf>
    <xf numFmtId="0" fontId="14" fillId="5" borderId="28" xfId="0" applyFont="1" applyFill="1" applyBorder="1" applyAlignment="1">
      <alignment vertical="center" wrapText="1"/>
    </xf>
    <xf numFmtId="0" fontId="14" fillId="5" borderId="19" xfId="0" applyFont="1" applyFill="1" applyBorder="1" applyAlignment="1">
      <alignment vertical="center" wrapText="1"/>
    </xf>
    <xf numFmtId="0" fontId="14" fillId="16" borderId="1" xfId="0" applyFont="1" applyFill="1" applyBorder="1" applyAlignment="1">
      <alignment vertical="center" wrapText="1"/>
    </xf>
    <xf numFmtId="0" fontId="14" fillId="5" borderId="51" xfId="0" applyFont="1" applyFill="1" applyBorder="1" applyAlignment="1">
      <alignment vertical="center" wrapText="1"/>
    </xf>
    <xf numFmtId="0" fontId="14" fillId="5" borderId="3" xfId="0" applyFont="1" applyFill="1" applyBorder="1" applyAlignment="1">
      <alignment vertical="center" wrapText="1"/>
    </xf>
    <xf numFmtId="43" fontId="14" fillId="5" borderId="0" xfId="0" applyNumberFormat="1" applyFont="1" applyFill="1" applyAlignment="1">
      <alignment vertical="center" wrapText="1"/>
    </xf>
    <xf numFmtId="0" fontId="51" fillId="8" borderId="50" xfId="0" applyFont="1" applyFill="1" applyBorder="1" applyAlignment="1">
      <alignment horizontal="center" vertical="center" wrapText="1"/>
    </xf>
    <xf numFmtId="44" fontId="14" fillId="5" borderId="20" xfId="1" applyFont="1" applyFill="1" applyBorder="1" applyAlignment="1">
      <alignment horizontal="right" vertical="center" wrapText="1"/>
    </xf>
    <xf numFmtId="0" fontId="14" fillId="5" borderId="50" xfId="0" applyFont="1" applyFill="1" applyBorder="1" applyAlignment="1">
      <alignment horizontal="center" vertical="center" wrapText="1"/>
    </xf>
    <xf numFmtId="2" fontId="14" fillId="5" borderId="50" xfId="0" applyNumberFormat="1" applyFont="1" applyFill="1" applyBorder="1" applyAlignment="1">
      <alignment horizontal="center" vertical="center" wrapText="1"/>
    </xf>
    <xf numFmtId="0" fontId="51" fillId="0" borderId="50" xfId="0" applyFont="1" applyBorder="1" applyAlignment="1">
      <alignment horizontal="center" vertical="center" wrapText="1"/>
    </xf>
    <xf numFmtId="166" fontId="14" fillId="5" borderId="50" xfId="0" applyNumberFormat="1" applyFont="1" applyFill="1" applyBorder="1" applyAlignment="1">
      <alignment horizontal="center" vertical="center" wrapText="1"/>
    </xf>
    <xf numFmtId="2" fontId="51" fillId="0" borderId="50" xfId="0" applyNumberFormat="1" applyFont="1" applyBorder="1" applyAlignment="1">
      <alignment horizontal="center" vertical="center" wrapText="1"/>
    </xf>
    <xf numFmtId="2" fontId="14" fillId="0" borderId="50" xfId="0" applyNumberFormat="1" applyFont="1" applyBorder="1" applyAlignment="1">
      <alignment horizontal="center" vertical="center" wrapText="1"/>
    </xf>
    <xf numFmtId="165" fontId="54" fillId="14" borderId="20" xfId="0" applyNumberFormat="1" applyFont="1" applyFill="1" applyBorder="1" applyAlignment="1">
      <alignment horizontal="center" vertical="top" wrapText="1"/>
    </xf>
    <xf numFmtId="0" fontId="51" fillId="8" borderId="73" xfId="0" applyFont="1" applyFill="1" applyBorder="1" applyAlignment="1">
      <alignment horizontal="center" vertical="center" wrapText="1"/>
    </xf>
    <xf numFmtId="0" fontId="51" fillId="8" borderId="5" xfId="0" applyFont="1" applyFill="1" applyBorder="1" applyAlignment="1">
      <alignment horizontal="left" vertical="center" wrapText="1"/>
    </xf>
    <xf numFmtId="0" fontId="51" fillId="8" borderId="5" xfId="0" applyFont="1" applyFill="1" applyBorder="1" applyAlignment="1">
      <alignment horizontal="left" vertical="center"/>
    </xf>
    <xf numFmtId="3" fontId="51" fillId="8" borderId="5" xfId="0" applyNumberFormat="1" applyFont="1" applyFill="1" applyBorder="1" applyAlignment="1">
      <alignment horizontal="right" vertical="center" wrapText="1"/>
    </xf>
    <xf numFmtId="4" fontId="51" fillId="8" borderId="5" xfId="0" applyNumberFormat="1" applyFont="1" applyFill="1" applyBorder="1" applyAlignment="1">
      <alignment horizontal="right" vertical="center" wrapText="1"/>
    </xf>
    <xf numFmtId="44" fontId="14" fillId="5" borderId="17" xfId="1" applyFont="1" applyFill="1" applyBorder="1" applyAlignment="1">
      <alignment horizontal="right" vertical="center" wrapText="1"/>
    </xf>
    <xf numFmtId="0" fontId="51" fillId="0" borderId="74" xfId="0" applyFont="1" applyBorder="1" applyAlignment="1">
      <alignment horizontal="center" vertical="center" wrapText="1"/>
    </xf>
    <xf numFmtId="49" fontId="51" fillId="0" borderId="23" xfId="0" applyNumberFormat="1" applyFont="1" applyBorder="1" applyAlignment="1">
      <alignment horizontal="center" vertical="center" wrapText="1"/>
    </xf>
    <xf numFmtId="4" fontId="52" fillId="0" borderId="23" xfId="5" applyNumberFormat="1" applyFont="1" applyFill="1" applyBorder="1" applyAlignment="1">
      <alignment horizontal="center" vertical="center" wrapText="1"/>
    </xf>
    <xf numFmtId="4" fontId="52" fillId="0" borderId="25" xfId="5" applyNumberFormat="1" applyFont="1" applyFill="1" applyBorder="1" applyAlignment="1">
      <alignment horizontal="center" vertical="center" wrapText="1"/>
    </xf>
    <xf numFmtId="0" fontId="14" fillId="5" borderId="63" xfId="0" applyFont="1" applyFill="1" applyBorder="1" applyAlignment="1">
      <alignment vertical="center" wrapText="1"/>
    </xf>
    <xf numFmtId="0" fontId="14" fillId="5" borderId="9" xfId="0" applyFont="1" applyFill="1" applyBorder="1" applyAlignment="1">
      <alignment vertical="center" wrapText="1"/>
    </xf>
    <xf numFmtId="0" fontId="51" fillId="2" borderId="28" xfId="0" applyFont="1" applyFill="1" applyBorder="1" applyAlignment="1">
      <alignment vertical="center" wrapText="1"/>
    </xf>
    <xf numFmtId="0" fontId="51" fillId="2" borderId="28" xfId="0" applyFont="1" applyFill="1" applyBorder="1" applyAlignment="1">
      <alignment horizontal="center" vertical="center"/>
    </xf>
    <xf numFmtId="4" fontId="51" fillId="2" borderId="28" xfId="0" applyNumberFormat="1" applyFont="1" applyFill="1" applyBorder="1" applyAlignment="1">
      <alignment horizontal="right" vertical="center" wrapText="1"/>
    </xf>
    <xf numFmtId="44" fontId="14" fillId="5" borderId="53" xfId="1" applyFont="1" applyFill="1" applyBorder="1" applyAlignment="1">
      <alignment horizontal="right" vertical="center" wrapText="1"/>
    </xf>
    <xf numFmtId="0" fontId="50" fillId="14" borderId="49" xfId="3" applyFont="1" applyFill="1" applyBorder="1" applyAlignment="1">
      <alignment vertical="center"/>
    </xf>
    <xf numFmtId="0" fontId="50" fillId="14" borderId="15" xfId="3" applyFont="1" applyFill="1" applyBorder="1" applyAlignment="1">
      <alignment vertical="center"/>
    </xf>
    <xf numFmtId="4" fontId="50" fillId="14" borderId="15" xfId="3" applyNumberFormat="1" applyFont="1" applyFill="1" applyBorder="1" applyAlignment="1">
      <alignment vertical="center"/>
    </xf>
    <xf numFmtId="44" fontId="2" fillId="14" borderId="52" xfId="1" applyFont="1" applyFill="1" applyBorder="1" applyAlignment="1">
      <alignment horizontal="center" vertical="top" wrapText="1"/>
    </xf>
    <xf numFmtId="3" fontId="14" fillId="15" borderId="28" xfId="0" applyNumberFormat="1" applyFont="1" applyFill="1" applyBorder="1" applyAlignment="1">
      <alignment vertical="center" wrapText="1"/>
    </xf>
    <xf numFmtId="165" fontId="54" fillId="14" borderId="53" xfId="0" applyNumberFormat="1" applyFont="1" applyFill="1" applyBorder="1" applyAlignment="1">
      <alignment horizontal="center" vertical="top" wrapText="1"/>
    </xf>
    <xf numFmtId="3" fontId="56" fillId="15" borderId="23" xfId="0" applyNumberFormat="1" applyFont="1" applyFill="1" applyBorder="1" applyAlignment="1">
      <alignment vertical="center" wrapText="1"/>
    </xf>
    <xf numFmtId="4" fontId="57" fillId="14" borderId="23" xfId="0" applyNumberFormat="1" applyFont="1" applyFill="1" applyBorder="1" applyAlignment="1">
      <alignment horizontal="right" vertical="center" wrapText="1"/>
    </xf>
    <xf numFmtId="165" fontId="57" fillId="14" borderId="25" xfId="0" applyNumberFormat="1" applyFont="1" applyFill="1" applyBorder="1" applyAlignment="1">
      <alignment horizontal="center" vertical="top" wrapText="1"/>
    </xf>
    <xf numFmtId="0" fontId="51" fillId="0" borderId="0" xfId="0" applyFont="1" applyAlignment="1">
      <alignment horizontal="center" vertical="center" wrapText="1"/>
    </xf>
    <xf numFmtId="44" fontId="14" fillId="0" borderId="0" xfId="1" applyFont="1" applyFill="1" applyBorder="1" applyAlignment="1">
      <alignment horizontal="left" vertical="center" wrapText="1"/>
    </xf>
    <xf numFmtId="10" fontId="54" fillId="14" borderId="7" xfId="0" applyNumberFormat="1" applyFont="1" applyFill="1" applyBorder="1" applyAlignment="1">
      <alignment horizontal="center" vertical="center" wrapText="1"/>
    </xf>
    <xf numFmtId="10" fontId="54" fillId="14" borderId="28" xfId="0" applyNumberFormat="1" applyFont="1" applyFill="1" applyBorder="1" applyAlignment="1">
      <alignment horizontal="center" vertical="center" wrapText="1"/>
    </xf>
    <xf numFmtId="0" fontId="51" fillId="17" borderId="50" xfId="0" applyFont="1" applyFill="1" applyBorder="1" applyAlignment="1">
      <alignment horizontal="center" vertical="center" wrapText="1"/>
    </xf>
    <xf numFmtId="2" fontId="14" fillId="17" borderId="50" xfId="0" applyNumberFormat="1" applyFont="1" applyFill="1" applyBorder="1" applyAlignment="1">
      <alignment horizontal="center" vertical="center" wrapText="1"/>
    </xf>
    <xf numFmtId="44" fontId="58" fillId="18" borderId="0" xfId="1" applyFont="1" applyFill="1" applyBorder="1" applyAlignment="1">
      <alignment horizontal="right" vertical="center" wrapText="1"/>
    </xf>
    <xf numFmtId="44" fontId="51" fillId="5" borderId="7" xfId="1" applyFont="1" applyFill="1" applyBorder="1" applyAlignment="1">
      <alignment horizontal="right" vertical="center" wrapText="1"/>
    </xf>
    <xf numFmtId="4" fontId="51" fillId="5" borderId="7" xfId="5" applyNumberFormat="1" applyFont="1" applyFill="1" applyBorder="1" applyAlignment="1">
      <alignment horizontal="right" vertical="center" wrapText="1"/>
    </xf>
    <xf numFmtId="44" fontId="51" fillId="5" borderId="20" xfId="1" applyFont="1" applyFill="1" applyBorder="1" applyAlignment="1">
      <alignment horizontal="right" vertical="center" wrapText="1"/>
    </xf>
    <xf numFmtId="3" fontId="51" fillId="0" borderId="7" xfId="0" applyNumberFormat="1" applyFont="1" applyBorder="1" applyAlignment="1">
      <alignment horizontal="right" vertical="center" wrapText="1"/>
    </xf>
    <xf numFmtId="0" fontId="51" fillId="0" borderId="7" xfId="0" applyFont="1" applyBorder="1" applyAlignment="1">
      <alignment horizontal="left" vertical="center" wrapText="1"/>
    </xf>
    <xf numFmtId="4" fontId="51" fillId="0" borderId="7" xfId="0" applyNumberFormat="1" applyFont="1" applyBorder="1" applyAlignment="1">
      <alignment horizontal="right" vertical="center" wrapText="1"/>
    </xf>
    <xf numFmtId="44" fontId="14" fillId="0" borderId="20" xfId="1" applyFont="1" applyFill="1" applyBorder="1" applyAlignment="1">
      <alignment horizontal="right" vertical="center" wrapText="1"/>
    </xf>
    <xf numFmtId="44" fontId="14" fillId="5" borderId="0" xfId="0" applyNumberFormat="1" applyFont="1" applyFill="1" applyAlignment="1">
      <alignment vertical="center" wrapText="1"/>
    </xf>
    <xf numFmtId="0" fontId="14" fillId="5" borderId="19" xfId="0" applyFont="1" applyFill="1" applyBorder="1" applyAlignment="1">
      <alignment horizontal="center" vertical="center" wrapText="1"/>
    </xf>
    <xf numFmtId="0" fontId="14" fillId="5" borderId="60"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14" fillId="5" borderId="44" xfId="0" applyFont="1" applyFill="1" applyBorder="1" applyAlignment="1">
      <alignment horizontal="center" vertical="center" wrapText="1"/>
    </xf>
    <xf numFmtId="0" fontId="14" fillId="5" borderId="6" xfId="0" applyFont="1" applyFill="1" applyBorder="1" applyAlignment="1">
      <alignment horizontal="center" vertical="center" wrapText="1"/>
    </xf>
    <xf numFmtId="44" fontId="14" fillId="0" borderId="7" xfId="1" applyFont="1" applyFill="1" applyBorder="1" applyAlignment="1">
      <alignment horizontal="right" vertical="center" wrapText="1"/>
    </xf>
    <xf numFmtId="0" fontId="14" fillId="5" borderId="47" xfId="0" applyFont="1" applyFill="1" applyBorder="1" applyAlignment="1">
      <alignment vertical="center" wrapText="1"/>
    </xf>
    <xf numFmtId="0" fontId="51" fillId="0" borderId="22" xfId="0" applyFont="1" applyBorder="1" applyAlignment="1">
      <alignment horizontal="center" vertical="center" wrapText="1"/>
    </xf>
    <xf numFmtId="0" fontId="50" fillId="14" borderId="55" xfId="3" applyFont="1" applyFill="1" applyBorder="1" applyAlignment="1">
      <alignment vertical="center"/>
    </xf>
    <xf numFmtId="166" fontId="14" fillId="0" borderId="50" xfId="0" applyNumberFormat="1" applyFont="1" applyBorder="1" applyAlignment="1">
      <alignment horizontal="center" vertical="center" wrapText="1"/>
    </xf>
    <xf numFmtId="0" fontId="14" fillId="0" borderId="50" xfId="0" applyFont="1" applyBorder="1" applyAlignment="1">
      <alignment horizontal="center" vertical="center" wrapText="1"/>
    </xf>
    <xf numFmtId="166" fontId="51" fillId="0" borderId="50" xfId="0" applyNumberFormat="1" applyFont="1" applyBorder="1" applyAlignment="1">
      <alignment horizontal="center" vertical="center" wrapText="1"/>
    </xf>
    <xf numFmtId="4" fontId="14" fillId="5" borderId="21" xfId="0" applyNumberFormat="1" applyFont="1" applyFill="1" applyBorder="1" applyAlignment="1">
      <alignment vertical="center" wrapText="1"/>
    </xf>
    <xf numFmtId="9" fontId="54" fillId="14" borderId="7" xfId="2" applyFont="1" applyFill="1" applyBorder="1" applyAlignment="1">
      <alignment horizontal="center" vertical="center" wrapText="1"/>
    </xf>
    <xf numFmtId="9" fontId="54" fillId="14" borderId="28" xfId="2" applyFont="1" applyFill="1" applyBorder="1" applyAlignment="1">
      <alignment horizontal="center" vertical="center" wrapText="1"/>
    </xf>
    <xf numFmtId="0" fontId="38" fillId="14" borderId="7" xfId="0" applyFont="1" applyFill="1" applyBorder="1" applyAlignment="1">
      <alignment horizontal="left" vertical="center"/>
    </xf>
    <xf numFmtId="0" fontId="38" fillId="14" borderId="28" xfId="0" applyFont="1" applyFill="1" applyBorder="1" applyAlignment="1">
      <alignment horizontal="left" vertical="center"/>
    </xf>
    <xf numFmtId="0" fontId="55" fillId="14" borderId="23" xfId="0" applyFont="1" applyFill="1" applyBorder="1" applyAlignment="1">
      <alignment horizontal="left" vertical="center"/>
    </xf>
    <xf numFmtId="4" fontId="51" fillId="2" borderId="28" xfId="0" applyNumberFormat="1" applyFont="1" applyFill="1" applyBorder="1" applyAlignment="1">
      <alignment vertical="center" wrapText="1"/>
    </xf>
    <xf numFmtId="0" fontId="38" fillId="14" borderId="50" xfId="0" applyFont="1" applyFill="1" applyBorder="1" applyAlignment="1">
      <alignment horizontal="left" vertical="center"/>
    </xf>
    <xf numFmtId="0" fontId="38" fillId="14" borderId="8" xfId="0" applyFont="1" applyFill="1" applyBorder="1" applyAlignment="1">
      <alignment horizontal="left" vertical="center"/>
    </xf>
    <xf numFmtId="0" fontId="38" fillId="14" borderId="7" xfId="0" applyFont="1" applyFill="1" applyBorder="1" applyAlignment="1">
      <alignment horizontal="left" vertical="center"/>
    </xf>
    <xf numFmtId="0" fontId="38" fillId="14" borderId="75" xfId="0" applyFont="1" applyFill="1" applyBorder="1" applyAlignment="1">
      <alignment horizontal="left" vertical="center"/>
    </xf>
    <xf numFmtId="0" fontId="38" fillId="14" borderId="27" xfId="0" applyFont="1" applyFill="1" applyBorder="1" applyAlignment="1">
      <alignment horizontal="left" vertical="center"/>
    </xf>
    <xf numFmtId="0" fontId="38" fillId="14" borderId="28" xfId="0" applyFont="1" applyFill="1" applyBorder="1" applyAlignment="1">
      <alignment horizontal="left" vertical="center"/>
    </xf>
    <xf numFmtId="0" fontId="55" fillId="14" borderId="74" xfId="0" applyFont="1" applyFill="1" applyBorder="1" applyAlignment="1">
      <alignment horizontal="left" vertical="center"/>
    </xf>
    <xf numFmtId="0" fontId="55" fillId="14" borderId="22" xfId="0" applyFont="1" applyFill="1" applyBorder="1" applyAlignment="1">
      <alignment horizontal="left" vertical="center"/>
    </xf>
    <xf numFmtId="0" fontId="55" fillId="14" borderId="23" xfId="0" applyFont="1" applyFill="1" applyBorder="1" applyAlignment="1">
      <alignment horizontal="left" vertical="center"/>
    </xf>
    <xf numFmtId="0" fontId="14" fillId="5" borderId="19"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50" fillId="0" borderId="1" xfId="3" applyFont="1" applyBorder="1" applyAlignment="1">
      <alignment horizontal="center" vertical="center"/>
    </xf>
    <xf numFmtId="0" fontId="50" fillId="0" borderId="2" xfId="3" applyFont="1" applyBorder="1" applyAlignment="1">
      <alignment horizontal="center" vertical="center"/>
    </xf>
    <xf numFmtId="0" fontId="50" fillId="0" borderId="3" xfId="3" applyFont="1" applyBorder="1" applyAlignment="1">
      <alignment horizontal="center" vertical="center"/>
    </xf>
    <xf numFmtId="0" fontId="14" fillId="5" borderId="47" xfId="0" applyFont="1" applyFill="1" applyBorder="1" applyAlignment="1">
      <alignment horizontal="center" vertical="center" wrapText="1"/>
    </xf>
    <xf numFmtId="0" fontId="14" fillId="5" borderId="64"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48" xfId="0" applyFont="1" applyFill="1" applyBorder="1" applyAlignment="1">
      <alignment horizontal="center" vertical="center" wrapText="1"/>
    </xf>
    <xf numFmtId="0" fontId="14" fillId="5" borderId="57"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65" xfId="0" applyFont="1" applyFill="1" applyBorder="1" applyAlignment="1">
      <alignment horizontal="center" vertical="center" wrapText="1"/>
    </xf>
    <xf numFmtId="0" fontId="4" fillId="0" borderId="9" xfId="3" applyFont="1" applyBorder="1" applyAlignment="1">
      <alignment horizontal="center" vertical="center"/>
    </xf>
    <xf numFmtId="0" fontId="4" fillId="0" borderId="0" xfId="3" applyFont="1" applyAlignment="1">
      <alignment horizontal="center" vertical="center"/>
    </xf>
    <xf numFmtId="0" fontId="8" fillId="5" borderId="0" xfId="0" applyFont="1" applyFill="1" applyAlignment="1">
      <alignment horizontal="center" vertical="center" wrapText="1"/>
    </xf>
    <xf numFmtId="2" fontId="9" fillId="5" borderId="18" xfId="0" applyNumberFormat="1" applyFont="1" applyFill="1" applyBorder="1" applyAlignment="1">
      <alignment horizontal="center" vertical="center" wrapText="1"/>
    </xf>
    <xf numFmtId="2" fontId="9" fillId="5" borderId="8" xfId="0" applyNumberFormat="1" applyFont="1" applyFill="1" applyBorder="1" applyAlignment="1">
      <alignment horizontal="center" vertical="center" wrapText="1"/>
    </xf>
    <xf numFmtId="166" fontId="9" fillId="5" borderId="18" xfId="0" applyNumberFormat="1" applyFont="1" applyFill="1" applyBorder="1" applyAlignment="1">
      <alignment horizontal="center" vertical="center" wrapText="1"/>
    </xf>
    <xf numFmtId="166" fontId="9" fillId="5" borderId="8" xfId="0" applyNumberFormat="1" applyFont="1" applyFill="1" applyBorder="1" applyAlignment="1">
      <alignment horizontal="center" vertical="center" wrapText="1"/>
    </xf>
    <xf numFmtId="0" fontId="9" fillId="5" borderId="18"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22"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8" borderId="60" xfId="0" applyFont="1" applyFill="1" applyBorder="1" applyAlignment="1">
      <alignment horizontal="center" vertical="center" wrapText="1"/>
    </xf>
    <xf numFmtId="0" fontId="7" fillId="8" borderId="61" xfId="0" applyFont="1" applyFill="1" applyBorder="1" applyAlignment="1">
      <alignment horizontal="center" vertical="center" wrapText="1"/>
    </xf>
    <xf numFmtId="2" fontId="9" fillId="5" borderId="26" xfId="0" applyNumberFormat="1" applyFont="1" applyFill="1" applyBorder="1" applyAlignment="1">
      <alignment horizontal="center" vertical="center" wrapText="1"/>
    </xf>
    <xf numFmtId="2" fontId="9" fillId="5" borderId="27" xfId="0" applyNumberFormat="1" applyFont="1" applyFill="1" applyBorder="1" applyAlignment="1">
      <alignment horizontal="center" vertical="center" wrapText="1"/>
    </xf>
    <xf numFmtId="0" fontId="6" fillId="8" borderId="18" xfId="0" applyFont="1" applyFill="1" applyBorder="1" applyAlignment="1">
      <alignment horizontal="center" vertical="center" wrapText="1"/>
    </xf>
    <xf numFmtId="0" fontId="6" fillId="8" borderId="8" xfId="0" applyFont="1" applyFill="1" applyBorder="1" applyAlignment="1">
      <alignment horizontal="center" vertical="center" wrapText="1"/>
    </xf>
    <xf numFmtId="2" fontId="9" fillId="0" borderId="18" xfId="0" applyNumberFormat="1" applyFont="1" applyBorder="1" applyAlignment="1">
      <alignment horizontal="center" vertical="center" wrapText="1"/>
    </xf>
    <xf numFmtId="2" fontId="9" fillId="0" borderId="8" xfId="0" applyNumberFormat="1" applyFont="1" applyBorder="1" applyAlignment="1">
      <alignment horizontal="center" vertical="center" wrapText="1"/>
    </xf>
    <xf numFmtId="0" fontId="9" fillId="0" borderId="18" xfId="0" applyFont="1" applyBorder="1" applyAlignment="1">
      <alignment horizontal="center" vertical="center" wrapText="1"/>
    </xf>
    <xf numFmtId="0" fontId="9" fillId="0" borderId="8" xfId="0" applyFont="1" applyBorder="1" applyAlignment="1">
      <alignment horizontal="center" vertical="center" wrapText="1"/>
    </xf>
    <xf numFmtId="0" fontId="4" fillId="0" borderId="1" xfId="3" applyFont="1" applyBorder="1" applyAlignment="1">
      <alignment horizontal="center" vertical="center"/>
    </xf>
    <xf numFmtId="0" fontId="4" fillId="0" borderId="2" xfId="3" applyFont="1" applyBorder="1" applyAlignment="1">
      <alignment horizontal="center" vertical="center"/>
    </xf>
    <xf numFmtId="0" fontId="4" fillId="0" borderId="3" xfId="3" applyFont="1" applyBorder="1" applyAlignment="1">
      <alignment horizontal="center" vertical="center"/>
    </xf>
    <xf numFmtId="0" fontId="18" fillId="7" borderId="1" xfId="0" applyFont="1" applyFill="1" applyBorder="1" applyAlignment="1">
      <alignment horizontal="center" vertical="center" wrapText="1"/>
    </xf>
    <xf numFmtId="0" fontId="18" fillId="7" borderId="22"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8" borderId="2"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7" fillId="8" borderId="54" xfId="0" applyFont="1" applyFill="1" applyBorder="1" applyAlignment="1">
      <alignment horizontal="center" vertical="center" wrapText="1"/>
    </xf>
    <xf numFmtId="0" fontId="7" fillId="8" borderId="58" xfId="0" applyFont="1" applyFill="1" applyBorder="1" applyAlignment="1">
      <alignment horizontal="center" vertical="center" wrapText="1"/>
    </xf>
    <xf numFmtId="0" fontId="7" fillId="8" borderId="59"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6" fillId="8" borderId="45" xfId="0" applyFont="1" applyFill="1" applyBorder="1" applyAlignment="1">
      <alignment horizontal="center" vertical="center" wrapText="1"/>
    </xf>
    <xf numFmtId="0" fontId="41" fillId="14" borderId="7" xfId="0" applyFont="1" applyFill="1" applyBorder="1" applyAlignment="1">
      <alignment horizontal="left" vertical="center"/>
    </xf>
    <xf numFmtId="0" fontId="6" fillId="8" borderId="6"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11" fillId="5" borderId="19" xfId="0" applyFont="1" applyFill="1" applyBorder="1" applyAlignment="1">
      <alignment horizontal="center" vertical="center" wrapText="1"/>
    </xf>
    <xf numFmtId="0" fontId="11" fillId="5" borderId="60"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6" fillId="13" borderId="60" xfId="0" applyFont="1" applyFill="1" applyBorder="1" applyAlignment="1">
      <alignment horizontal="center" vertical="center" wrapText="1"/>
    </xf>
    <xf numFmtId="0" fontId="6" fillId="13" borderId="8" xfId="0" applyFont="1" applyFill="1" applyBorder="1" applyAlignment="1">
      <alignment horizontal="center" vertical="center" wrapText="1"/>
    </xf>
    <xf numFmtId="2" fontId="6" fillId="13" borderId="60" xfId="0" applyNumberFormat="1" applyFont="1" applyFill="1" applyBorder="1" applyAlignment="1">
      <alignment horizontal="center" vertical="center" wrapText="1"/>
    </xf>
    <xf numFmtId="2" fontId="6" fillId="13" borderId="8" xfId="0" applyNumberFormat="1" applyFont="1" applyFill="1" applyBorder="1" applyAlignment="1">
      <alignment horizontal="center" vertical="center" wrapText="1"/>
    </xf>
    <xf numFmtId="0" fontId="6" fillId="13" borderId="18" xfId="0" applyFont="1" applyFill="1" applyBorder="1" applyAlignment="1">
      <alignment horizontal="center" vertical="center" wrapText="1"/>
    </xf>
    <xf numFmtId="0" fontId="14" fillId="5" borderId="60" xfId="0" applyFont="1" applyFill="1" applyBorder="1" applyAlignment="1">
      <alignment horizontal="center" vertical="center" wrapText="1"/>
    </xf>
    <xf numFmtId="0" fontId="14" fillId="5" borderId="16" xfId="0" applyFont="1" applyFill="1" applyBorder="1" applyAlignment="1">
      <alignment horizontal="center" vertical="center" wrapText="1"/>
    </xf>
    <xf numFmtId="0" fontId="14" fillId="5" borderId="44" xfId="0" applyFont="1" applyFill="1" applyBorder="1" applyAlignment="1">
      <alignment horizontal="center" vertical="center" wrapText="1"/>
    </xf>
    <xf numFmtId="0" fontId="14" fillId="5" borderId="6" xfId="0" applyFont="1" applyFill="1" applyBorder="1" applyAlignment="1">
      <alignment horizontal="center" vertical="center" wrapText="1"/>
    </xf>
    <xf numFmtId="170" fontId="31" fillId="11" borderId="36" xfId="3" applyNumberFormat="1" applyFont="1" applyFill="1" applyBorder="1" applyAlignment="1">
      <alignment horizontal="center" vertical="center" wrapText="1"/>
    </xf>
    <xf numFmtId="0" fontId="32" fillId="7" borderId="31" xfId="3" applyFont="1" applyFill="1" applyBorder="1"/>
    <xf numFmtId="0" fontId="32" fillId="7" borderId="37" xfId="3" applyFont="1" applyFill="1" applyBorder="1"/>
    <xf numFmtId="166" fontId="33" fillId="11" borderId="30" xfId="3" applyNumberFormat="1" applyFont="1" applyFill="1" applyBorder="1" applyAlignment="1">
      <alignment horizontal="center" vertical="center" wrapText="1"/>
    </xf>
    <xf numFmtId="0" fontId="32" fillId="7" borderId="32" xfId="3" applyFont="1" applyFill="1" applyBorder="1"/>
    <xf numFmtId="170" fontId="28" fillId="10" borderId="30" xfId="3" applyNumberFormat="1" applyFont="1" applyFill="1" applyBorder="1" applyAlignment="1">
      <alignment horizontal="center" vertical="center"/>
    </xf>
    <xf numFmtId="0" fontId="29" fillId="0" borderId="31" xfId="3" applyFont="1" applyBorder="1"/>
    <xf numFmtId="0" fontId="29" fillId="0" borderId="37" xfId="3" applyFont="1" applyBorder="1"/>
    <xf numFmtId="170" fontId="34" fillId="12" borderId="36" xfId="3" applyNumberFormat="1" applyFont="1" applyFill="1" applyBorder="1" applyAlignment="1">
      <alignment horizontal="center" vertical="center" wrapText="1"/>
    </xf>
    <xf numFmtId="0" fontId="35" fillId="8" borderId="31" xfId="3" applyFont="1" applyFill="1" applyBorder="1"/>
    <xf numFmtId="0" fontId="35" fillId="8" borderId="37" xfId="3" applyFont="1" applyFill="1" applyBorder="1"/>
    <xf numFmtId="166" fontId="36" fillId="12" borderId="30" xfId="3" applyNumberFormat="1" applyFont="1" applyFill="1" applyBorder="1" applyAlignment="1">
      <alignment horizontal="center" vertical="center" wrapText="1"/>
    </xf>
    <xf numFmtId="0" fontId="35" fillId="8" borderId="32" xfId="3" applyFont="1" applyFill="1" applyBorder="1"/>
    <xf numFmtId="0" fontId="25" fillId="0" borderId="30" xfId="3" applyFont="1" applyBorder="1" applyAlignment="1">
      <alignment horizontal="center" vertical="center"/>
    </xf>
    <xf numFmtId="0" fontId="21" fillId="0" borderId="31" xfId="3" applyFont="1" applyBorder="1"/>
    <xf numFmtId="0" fontId="21" fillId="0" borderId="32" xfId="3" applyFont="1" applyBorder="1"/>
    <xf numFmtId="169" fontId="23" fillId="0" borderId="33" xfId="3" applyNumberFormat="1" applyFont="1" applyBorder="1" applyAlignment="1">
      <alignment horizontal="center" vertical="center" wrapText="1"/>
    </xf>
    <xf numFmtId="0" fontId="2" fillId="0" borderId="0" xfId="3"/>
    <xf numFmtId="0" fontId="21" fillId="0" borderId="34" xfId="3" applyFont="1" applyBorder="1"/>
    <xf numFmtId="169" fontId="24" fillId="0" borderId="30" xfId="3" applyNumberFormat="1" applyFont="1" applyBorder="1" applyAlignment="1">
      <alignment horizontal="center" vertical="center" wrapText="1"/>
    </xf>
    <xf numFmtId="166" fontId="26" fillId="11" borderId="30" xfId="3" applyNumberFormat="1" applyFont="1" applyFill="1" applyBorder="1" applyAlignment="1">
      <alignment horizontal="center" vertical="center" wrapText="1"/>
    </xf>
    <xf numFmtId="0" fontId="21" fillId="7" borderId="31" xfId="3" applyFont="1" applyFill="1" applyBorder="1"/>
    <xf numFmtId="0" fontId="21" fillId="7" borderId="32" xfId="3" applyFont="1" applyFill="1" applyBorder="1"/>
    <xf numFmtId="0" fontId="23" fillId="0" borderId="36" xfId="3" applyFont="1" applyBorder="1" applyAlignment="1">
      <alignment horizontal="center" vertical="center"/>
    </xf>
    <xf numFmtId="0" fontId="21" fillId="0" borderId="37" xfId="3" applyFont="1" applyBorder="1"/>
    <xf numFmtId="170" fontId="23" fillId="11" borderId="36" xfId="3" applyNumberFormat="1" applyFont="1" applyFill="1" applyBorder="1" applyAlignment="1">
      <alignment horizontal="center" vertical="center" wrapText="1"/>
    </xf>
    <xf numFmtId="0" fontId="21" fillId="7" borderId="37" xfId="3" applyFont="1" applyFill="1" applyBorder="1"/>
    <xf numFmtId="0" fontId="38" fillId="0" borderId="41" xfId="3" applyFont="1" applyBorder="1" applyAlignment="1">
      <alignment horizontal="center" vertical="center" wrapText="1"/>
    </xf>
    <xf numFmtId="0" fontId="38" fillId="0" borderId="42" xfId="3" applyFont="1" applyBorder="1" applyAlignment="1">
      <alignment horizontal="center" vertical="center" wrapText="1"/>
    </xf>
    <xf numFmtId="0" fontId="27" fillId="0" borderId="41" xfId="3" applyFont="1" applyBorder="1" applyAlignment="1">
      <alignment horizontal="center" vertical="center" wrapText="1"/>
    </xf>
    <xf numFmtId="0" fontId="27" fillId="0" borderId="42" xfId="3" applyFont="1" applyBorder="1" applyAlignment="1">
      <alignment horizontal="center" vertical="center" wrapText="1"/>
    </xf>
    <xf numFmtId="4" fontId="45" fillId="0" borderId="60" xfId="0" applyNumberFormat="1" applyFont="1" applyBorder="1" applyAlignment="1">
      <alignment horizontal="left"/>
    </xf>
    <xf numFmtId="4" fontId="45" fillId="0" borderId="8" xfId="0" applyNumberFormat="1" applyFont="1" applyBorder="1" applyAlignment="1">
      <alignment horizontal="left"/>
    </xf>
    <xf numFmtId="4" fontId="21" fillId="0" borderId="9" xfId="10" applyNumberFormat="1" applyFont="1" applyBorder="1" applyAlignment="1">
      <alignment horizontal="center"/>
    </xf>
    <xf numFmtId="4" fontId="21" fillId="0" borderId="0" xfId="10" applyNumberFormat="1" applyFont="1" applyAlignment="1">
      <alignment horizontal="center"/>
    </xf>
    <xf numFmtId="4" fontId="21" fillId="0" borderId="48" xfId="10" applyNumberFormat="1" applyFont="1" applyBorder="1" applyAlignment="1">
      <alignment horizontal="center"/>
    </xf>
    <xf numFmtId="4" fontId="45" fillId="0" borderId="0" xfId="10" applyNumberFormat="1" applyFont="1" applyAlignment="1">
      <alignment horizontal="center" vertical="center" wrapText="1"/>
    </xf>
    <xf numFmtId="4" fontId="46" fillId="0" borderId="0" xfId="10" applyNumberFormat="1" applyFont="1" applyAlignment="1">
      <alignment horizontal="center" vertical="center" wrapText="1"/>
    </xf>
    <xf numFmtId="4" fontId="45" fillId="0" borderId="18" xfId="0" applyNumberFormat="1" applyFont="1" applyBorder="1" applyAlignment="1">
      <alignment horizontal="left" vertical="center" wrapText="1"/>
    </xf>
    <xf numFmtId="4" fontId="45" fillId="0" borderId="8" xfId="0" applyNumberFormat="1" applyFont="1" applyBorder="1" applyAlignment="1">
      <alignment horizontal="left" vertical="center" wrapText="1"/>
    </xf>
    <xf numFmtId="0" fontId="50" fillId="0" borderId="0" xfId="3" applyFont="1" applyBorder="1" applyAlignment="1">
      <alignment horizontal="center" vertical="center"/>
    </xf>
    <xf numFmtId="0" fontId="14" fillId="5" borderId="0" xfId="0" applyFont="1" applyFill="1" applyBorder="1" applyAlignment="1">
      <alignment horizontal="center" vertical="center" wrapText="1"/>
    </xf>
    <xf numFmtId="4" fontId="52" fillId="0" borderId="0" xfId="5" applyNumberFormat="1" applyFont="1" applyFill="1" applyBorder="1" applyAlignment="1">
      <alignment horizontal="center" vertical="center" wrapText="1"/>
    </xf>
    <xf numFmtId="44" fontId="2" fillId="14" borderId="0" xfId="1" applyFont="1" applyFill="1" applyBorder="1" applyAlignment="1">
      <alignment horizontal="center" vertical="top" wrapText="1"/>
    </xf>
    <xf numFmtId="165" fontId="54" fillId="14" borderId="0" xfId="0" applyNumberFormat="1" applyFont="1" applyFill="1" applyBorder="1" applyAlignment="1">
      <alignment horizontal="center" vertical="top" wrapText="1"/>
    </xf>
    <xf numFmtId="165" fontId="57" fillId="14" borderId="0" xfId="0" applyNumberFormat="1" applyFont="1" applyFill="1" applyBorder="1" applyAlignment="1">
      <alignment horizontal="center" vertical="top" wrapText="1"/>
    </xf>
  </cellXfs>
  <cellStyles count="11">
    <cellStyle name="Hipervínculo 2" xfId="6" xr:uid="{8AEA559A-8ED1-47F4-A278-94E8A74CD9FB}"/>
    <cellStyle name="Millares 3" xfId="8" xr:uid="{5FA51910-74E5-4CB3-97A5-FBAAB1A99707}"/>
    <cellStyle name="Moneda" xfId="1" builtinId="4"/>
    <cellStyle name="Moneda 11" xfId="4" xr:uid="{9D23DC6F-021F-4054-BE8A-07DAFEC1CA4F}"/>
    <cellStyle name="Moneda 2" xfId="5" xr:uid="{853BD383-87AF-4DE4-8E38-2A966A81AD72}"/>
    <cellStyle name="Moneda 4" xfId="9" xr:uid="{DE03F6FA-92C3-4554-B769-1EB2D8062627}"/>
    <cellStyle name="Normal" xfId="0" builtinId="0"/>
    <cellStyle name="Normal 2" xfId="3" xr:uid="{7D5F4023-BF9A-4728-A67A-6A78551A2692}"/>
    <cellStyle name="Normal 2 2 2" xfId="10" xr:uid="{2D92A232-25C3-4E4F-963B-38578511F746}"/>
    <cellStyle name="Normal 5" xfId="7" xr:uid="{C0008EDA-B6D6-4131-BC50-A7D52CF9031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externalLink" Target="externalLinks/externalLink18.xml"/><Relationship Id="rId47" Type="http://schemas.openxmlformats.org/officeDocument/2006/relationships/externalLink" Target="externalLinks/externalLink23.xml"/><Relationship Id="rId63" Type="http://schemas.openxmlformats.org/officeDocument/2006/relationships/externalLink" Target="externalLinks/externalLink39.xml"/><Relationship Id="rId68" Type="http://schemas.openxmlformats.org/officeDocument/2006/relationships/externalLink" Target="externalLinks/externalLink44.xml"/><Relationship Id="rId84" Type="http://schemas.openxmlformats.org/officeDocument/2006/relationships/externalLink" Target="externalLinks/externalLink60.xml"/><Relationship Id="rId89" Type="http://schemas.openxmlformats.org/officeDocument/2006/relationships/externalLink" Target="externalLinks/externalLink65.xml"/><Relationship Id="rId112" Type="http://schemas.openxmlformats.org/officeDocument/2006/relationships/externalLink" Target="externalLinks/externalLink88.xml"/><Relationship Id="rId16" Type="http://schemas.openxmlformats.org/officeDocument/2006/relationships/worksheet" Target="worksheets/sheet16.xml"/><Relationship Id="rId107" Type="http://schemas.openxmlformats.org/officeDocument/2006/relationships/externalLink" Target="externalLinks/externalLink83.xml"/><Relationship Id="rId11" Type="http://schemas.openxmlformats.org/officeDocument/2006/relationships/worksheet" Target="worksheets/sheet11.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53" Type="http://schemas.openxmlformats.org/officeDocument/2006/relationships/externalLink" Target="externalLinks/externalLink29.xml"/><Relationship Id="rId58" Type="http://schemas.openxmlformats.org/officeDocument/2006/relationships/externalLink" Target="externalLinks/externalLink34.xml"/><Relationship Id="rId74" Type="http://schemas.openxmlformats.org/officeDocument/2006/relationships/externalLink" Target="externalLinks/externalLink50.xml"/><Relationship Id="rId79" Type="http://schemas.openxmlformats.org/officeDocument/2006/relationships/externalLink" Target="externalLinks/externalLink55.xml"/><Relationship Id="rId102" Type="http://schemas.openxmlformats.org/officeDocument/2006/relationships/externalLink" Target="externalLinks/externalLink78.xml"/><Relationship Id="rId5" Type="http://schemas.openxmlformats.org/officeDocument/2006/relationships/worksheet" Target="worksheets/sheet5.xml"/><Relationship Id="rId90" Type="http://schemas.openxmlformats.org/officeDocument/2006/relationships/externalLink" Target="externalLinks/externalLink66.xml"/><Relationship Id="rId95" Type="http://schemas.openxmlformats.org/officeDocument/2006/relationships/externalLink" Target="externalLinks/externalLink71.xml"/><Relationship Id="rId22" Type="http://schemas.openxmlformats.org/officeDocument/2006/relationships/worksheet" Target="worksheets/sheet22.xml"/><Relationship Id="rId27" Type="http://schemas.openxmlformats.org/officeDocument/2006/relationships/externalLink" Target="externalLinks/externalLink3.xml"/><Relationship Id="rId43" Type="http://schemas.openxmlformats.org/officeDocument/2006/relationships/externalLink" Target="externalLinks/externalLink19.xml"/><Relationship Id="rId48" Type="http://schemas.openxmlformats.org/officeDocument/2006/relationships/externalLink" Target="externalLinks/externalLink24.xml"/><Relationship Id="rId64" Type="http://schemas.openxmlformats.org/officeDocument/2006/relationships/externalLink" Target="externalLinks/externalLink40.xml"/><Relationship Id="rId69" Type="http://schemas.openxmlformats.org/officeDocument/2006/relationships/externalLink" Target="externalLinks/externalLink45.xml"/><Relationship Id="rId113" Type="http://schemas.openxmlformats.org/officeDocument/2006/relationships/externalLink" Target="externalLinks/externalLink89.xml"/><Relationship Id="rId118" Type="http://schemas.openxmlformats.org/officeDocument/2006/relationships/calcChain" Target="calcChain.xml"/><Relationship Id="rId80" Type="http://schemas.openxmlformats.org/officeDocument/2006/relationships/externalLink" Target="externalLinks/externalLink56.xml"/><Relationship Id="rId85" Type="http://schemas.openxmlformats.org/officeDocument/2006/relationships/externalLink" Target="externalLinks/externalLink6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 Id="rId59" Type="http://schemas.openxmlformats.org/officeDocument/2006/relationships/externalLink" Target="externalLinks/externalLink35.xml"/><Relationship Id="rId103" Type="http://schemas.openxmlformats.org/officeDocument/2006/relationships/externalLink" Target="externalLinks/externalLink79.xml"/><Relationship Id="rId108" Type="http://schemas.openxmlformats.org/officeDocument/2006/relationships/externalLink" Target="externalLinks/externalLink84.xml"/><Relationship Id="rId54" Type="http://schemas.openxmlformats.org/officeDocument/2006/relationships/externalLink" Target="externalLinks/externalLink30.xml"/><Relationship Id="rId70" Type="http://schemas.openxmlformats.org/officeDocument/2006/relationships/externalLink" Target="externalLinks/externalLink46.xml"/><Relationship Id="rId75" Type="http://schemas.openxmlformats.org/officeDocument/2006/relationships/externalLink" Target="externalLinks/externalLink51.xml"/><Relationship Id="rId91" Type="http://schemas.openxmlformats.org/officeDocument/2006/relationships/externalLink" Target="externalLinks/externalLink67.xml"/><Relationship Id="rId96" Type="http://schemas.openxmlformats.org/officeDocument/2006/relationships/externalLink" Target="externalLinks/externalLink7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externalLink" Target="externalLinks/externalLink4.xml"/><Relationship Id="rId49" Type="http://schemas.openxmlformats.org/officeDocument/2006/relationships/externalLink" Target="externalLinks/externalLink25.xml"/><Relationship Id="rId114" Type="http://schemas.openxmlformats.org/officeDocument/2006/relationships/externalLink" Target="externalLinks/externalLink90.xml"/><Relationship Id="rId10" Type="http://schemas.openxmlformats.org/officeDocument/2006/relationships/worksheet" Target="worksheets/sheet10.xml"/><Relationship Id="rId31" Type="http://schemas.openxmlformats.org/officeDocument/2006/relationships/externalLink" Target="externalLinks/externalLink7.xml"/><Relationship Id="rId44" Type="http://schemas.openxmlformats.org/officeDocument/2006/relationships/externalLink" Target="externalLinks/externalLink20.xml"/><Relationship Id="rId52" Type="http://schemas.openxmlformats.org/officeDocument/2006/relationships/externalLink" Target="externalLinks/externalLink28.xml"/><Relationship Id="rId60" Type="http://schemas.openxmlformats.org/officeDocument/2006/relationships/externalLink" Target="externalLinks/externalLink36.xml"/><Relationship Id="rId65" Type="http://schemas.openxmlformats.org/officeDocument/2006/relationships/externalLink" Target="externalLinks/externalLink41.xml"/><Relationship Id="rId73" Type="http://schemas.openxmlformats.org/officeDocument/2006/relationships/externalLink" Target="externalLinks/externalLink49.xml"/><Relationship Id="rId78" Type="http://schemas.openxmlformats.org/officeDocument/2006/relationships/externalLink" Target="externalLinks/externalLink54.xml"/><Relationship Id="rId81" Type="http://schemas.openxmlformats.org/officeDocument/2006/relationships/externalLink" Target="externalLinks/externalLink57.xml"/><Relationship Id="rId86" Type="http://schemas.openxmlformats.org/officeDocument/2006/relationships/externalLink" Target="externalLinks/externalLink62.xml"/><Relationship Id="rId94" Type="http://schemas.openxmlformats.org/officeDocument/2006/relationships/externalLink" Target="externalLinks/externalLink70.xml"/><Relationship Id="rId99" Type="http://schemas.openxmlformats.org/officeDocument/2006/relationships/externalLink" Target="externalLinks/externalLink75.xml"/><Relationship Id="rId101" Type="http://schemas.openxmlformats.org/officeDocument/2006/relationships/externalLink" Target="externalLinks/externalLink7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5.xml"/><Relationship Id="rId109" Type="http://schemas.openxmlformats.org/officeDocument/2006/relationships/externalLink" Target="externalLinks/externalLink85.xml"/><Relationship Id="rId34" Type="http://schemas.openxmlformats.org/officeDocument/2006/relationships/externalLink" Target="externalLinks/externalLink10.xml"/><Relationship Id="rId50" Type="http://schemas.openxmlformats.org/officeDocument/2006/relationships/externalLink" Target="externalLinks/externalLink26.xml"/><Relationship Id="rId55" Type="http://schemas.openxmlformats.org/officeDocument/2006/relationships/externalLink" Target="externalLinks/externalLink31.xml"/><Relationship Id="rId76" Type="http://schemas.openxmlformats.org/officeDocument/2006/relationships/externalLink" Target="externalLinks/externalLink52.xml"/><Relationship Id="rId97" Type="http://schemas.openxmlformats.org/officeDocument/2006/relationships/externalLink" Target="externalLinks/externalLink73.xml"/><Relationship Id="rId104" Type="http://schemas.openxmlformats.org/officeDocument/2006/relationships/externalLink" Target="externalLinks/externalLink80.xml"/><Relationship Id="rId7" Type="http://schemas.openxmlformats.org/officeDocument/2006/relationships/worksheet" Target="worksheets/sheet7.xml"/><Relationship Id="rId71" Type="http://schemas.openxmlformats.org/officeDocument/2006/relationships/externalLink" Target="externalLinks/externalLink47.xml"/><Relationship Id="rId92" Type="http://schemas.openxmlformats.org/officeDocument/2006/relationships/externalLink" Target="externalLinks/externalLink68.xml"/><Relationship Id="rId2" Type="http://schemas.openxmlformats.org/officeDocument/2006/relationships/worksheet" Target="worksheets/sheet2.xml"/><Relationship Id="rId29" Type="http://schemas.openxmlformats.org/officeDocument/2006/relationships/externalLink" Target="externalLinks/externalLink5.xml"/><Relationship Id="rId24" Type="http://schemas.openxmlformats.org/officeDocument/2006/relationships/worksheet" Target="worksheets/sheet24.xml"/><Relationship Id="rId40" Type="http://schemas.openxmlformats.org/officeDocument/2006/relationships/externalLink" Target="externalLinks/externalLink16.xml"/><Relationship Id="rId45" Type="http://schemas.openxmlformats.org/officeDocument/2006/relationships/externalLink" Target="externalLinks/externalLink21.xml"/><Relationship Id="rId66" Type="http://schemas.openxmlformats.org/officeDocument/2006/relationships/externalLink" Target="externalLinks/externalLink42.xml"/><Relationship Id="rId87" Type="http://schemas.openxmlformats.org/officeDocument/2006/relationships/externalLink" Target="externalLinks/externalLink63.xml"/><Relationship Id="rId110" Type="http://schemas.openxmlformats.org/officeDocument/2006/relationships/externalLink" Target="externalLinks/externalLink86.xml"/><Relationship Id="rId115" Type="http://schemas.openxmlformats.org/officeDocument/2006/relationships/theme" Target="theme/theme1.xml"/><Relationship Id="rId61" Type="http://schemas.openxmlformats.org/officeDocument/2006/relationships/externalLink" Target="externalLinks/externalLink37.xml"/><Relationship Id="rId82" Type="http://schemas.openxmlformats.org/officeDocument/2006/relationships/externalLink" Target="externalLinks/externalLink58.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56" Type="http://schemas.openxmlformats.org/officeDocument/2006/relationships/externalLink" Target="externalLinks/externalLink32.xml"/><Relationship Id="rId77" Type="http://schemas.openxmlformats.org/officeDocument/2006/relationships/externalLink" Target="externalLinks/externalLink53.xml"/><Relationship Id="rId100" Type="http://schemas.openxmlformats.org/officeDocument/2006/relationships/externalLink" Target="externalLinks/externalLink76.xml"/><Relationship Id="rId105" Type="http://schemas.openxmlformats.org/officeDocument/2006/relationships/externalLink" Target="externalLinks/externalLink81.xml"/><Relationship Id="rId8" Type="http://schemas.openxmlformats.org/officeDocument/2006/relationships/worksheet" Target="worksheets/sheet8.xml"/><Relationship Id="rId51" Type="http://schemas.openxmlformats.org/officeDocument/2006/relationships/externalLink" Target="externalLinks/externalLink27.xml"/><Relationship Id="rId72" Type="http://schemas.openxmlformats.org/officeDocument/2006/relationships/externalLink" Target="externalLinks/externalLink48.xml"/><Relationship Id="rId93" Type="http://schemas.openxmlformats.org/officeDocument/2006/relationships/externalLink" Target="externalLinks/externalLink69.xml"/><Relationship Id="rId98" Type="http://schemas.openxmlformats.org/officeDocument/2006/relationships/externalLink" Target="externalLinks/externalLink74.xml"/><Relationship Id="rId3" Type="http://schemas.openxmlformats.org/officeDocument/2006/relationships/worksheet" Target="worksheets/sheet3.xml"/><Relationship Id="rId25" Type="http://schemas.openxmlformats.org/officeDocument/2006/relationships/externalLink" Target="externalLinks/externalLink1.xml"/><Relationship Id="rId46" Type="http://schemas.openxmlformats.org/officeDocument/2006/relationships/externalLink" Target="externalLinks/externalLink22.xml"/><Relationship Id="rId67" Type="http://schemas.openxmlformats.org/officeDocument/2006/relationships/externalLink" Target="externalLinks/externalLink43.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7.xml"/><Relationship Id="rId62" Type="http://schemas.openxmlformats.org/officeDocument/2006/relationships/externalLink" Target="externalLinks/externalLink38.xml"/><Relationship Id="rId83" Type="http://schemas.openxmlformats.org/officeDocument/2006/relationships/externalLink" Target="externalLinks/externalLink59.xml"/><Relationship Id="rId88" Type="http://schemas.openxmlformats.org/officeDocument/2006/relationships/externalLink" Target="externalLinks/externalLink64.xml"/><Relationship Id="rId111" Type="http://schemas.openxmlformats.org/officeDocument/2006/relationships/externalLink" Target="externalLinks/externalLink87.xml"/><Relationship Id="rId15" Type="http://schemas.openxmlformats.org/officeDocument/2006/relationships/worksheet" Target="worksheets/sheet15.xml"/><Relationship Id="rId36" Type="http://schemas.openxmlformats.org/officeDocument/2006/relationships/externalLink" Target="externalLinks/externalLink12.xml"/><Relationship Id="rId57" Type="http://schemas.openxmlformats.org/officeDocument/2006/relationships/externalLink" Target="externalLinks/externalLink33.xml"/><Relationship Id="rId106" Type="http://schemas.openxmlformats.org/officeDocument/2006/relationships/externalLink" Target="externalLinks/externalLink8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7</xdr:col>
      <xdr:colOff>223900</xdr:colOff>
      <xdr:row>0</xdr:row>
      <xdr:rowOff>137160</xdr:rowOff>
    </xdr:from>
    <xdr:to>
      <xdr:col>12</xdr:col>
      <xdr:colOff>198119</xdr:colOff>
      <xdr:row>19</xdr:row>
      <xdr:rowOff>154820</xdr:rowOff>
    </xdr:to>
    <xdr:pic>
      <xdr:nvPicPr>
        <xdr:cNvPr id="3" name="Imagen 2">
          <a:extLst>
            <a:ext uri="{FF2B5EF4-FFF2-40B4-BE49-F238E27FC236}">
              <a16:creationId xmlns:a16="http://schemas.microsoft.com/office/drawing/2014/main" id="{28EBBA8B-C94F-113A-E15E-21D03405F99A}"/>
            </a:ext>
          </a:extLst>
        </xdr:cNvPr>
        <xdr:cNvPicPr>
          <a:picLocks noChangeAspect="1"/>
        </xdr:cNvPicPr>
      </xdr:nvPicPr>
      <xdr:blipFill>
        <a:blip xmlns:r="http://schemas.openxmlformats.org/officeDocument/2006/relationships" r:embed="rId1"/>
        <a:stretch>
          <a:fillRect/>
        </a:stretch>
      </xdr:blipFill>
      <xdr:spPr>
        <a:xfrm>
          <a:off x="7699120" y="137160"/>
          <a:ext cx="3936619" cy="4338200"/>
        </a:xfrm>
        <a:prstGeom prst="rect">
          <a:avLst/>
        </a:prstGeom>
      </xdr:spPr>
    </xdr:pic>
    <xdr:clientData/>
  </xdr:twoCellAnchor>
  <xdr:twoCellAnchor editAs="oneCell">
    <xdr:from>
      <xdr:col>7</xdr:col>
      <xdr:colOff>105184</xdr:colOff>
      <xdr:row>20</xdr:row>
      <xdr:rowOff>83820</xdr:rowOff>
    </xdr:from>
    <xdr:to>
      <xdr:col>12</xdr:col>
      <xdr:colOff>45719</xdr:colOff>
      <xdr:row>42</xdr:row>
      <xdr:rowOff>6626</xdr:rowOff>
    </xdr:to>
    <xdr:pic>
      <xdr:nvPicPr>
        <xdr:cNvPr id="4" name="Imagen 3">
          <a:extLst>
            <a:ext uri="{FF2B5EF4-FFF2-40B4-BE49-F238E27FC236}">
              <a16:creationId xmlns:a16="http://schemas.microsoft.com/office/drawing/2014/main" id="{A563F651-9EAD-9473-74BA-44FA35F80B59}"/>
            </a:ext>
          </a:extLst>
        </xdr:cNvPr>
        <xdr:cNvPicPr>
          <a:picLocks noChangeAspect="1"/>
        </xdr:cNvPicPr>
      </xdr:nvPicPr>
      <xdr:blipFill>
        <a:blip xmlns:r="http://schemas.openxmlformats.org/officeDocument/2006/relationships" r:embed="rId2"/>
        <a:stretch>
          <a:fillRect/>
        </a:stretch>
      </xdr:blipFill>
      <xdr:spPr>
        <a:xfrm>
          <a:off x="7580404" y="4602480"/>
          <a:ext cx="3902935" cy="43271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304800</xdr:colOff>
      <xdr:row>0</xdr:row>
      <xdr:rowOff>130977</xdr:rowOff>
    </xdr:from>
    <xdr:to>
      <xdr:col>16</xdr:col>
      <xdr:colOff>579378</xdr:colOff>
      <xdr:row>15</xdr:row>
      <xdr:rowOff>107700</xdr:rowOff>
    </xdr:to>
    <xdr:pic>
      <xdr:nvPicPr>
        <xdr:cNvPr id="3" name="Imagen 2">
          <a:extLst>
            <a:ext uri="{FF2B5EF4-FFF2-40B4-BE49-F238E27FC236}">
              <a16:creationId xmlns:a16="http://schemas.microsoft.com/office/drawing/2014/main" id="{64D2EAD7-F446-CE63-A78C-EC318A901595}"/>
            </a:ext>
          </a:extLst>
        </xdr:cNvPr>
        <xdr:cNvPicPr>
          <a:picLocks noChangeAspect="1"/>
        </xdr:cNvPicPr>
      </xdr:nvPicPr>
      <xdr:blipFill>
        <a:blip xmlns:r="http://schemas.openxmlformats.org/officeDocument/2006/relationships" r:embed="rId1"/>
        <a:stretch>
          <a:fillRect/>
        </a:stretch>
      </xdr:blipFill>
      <xdr:spPr>
        <a:xfrm>
          <a:off x="7780020" y="130977"/>
          <a:ext cx="7376418" cy="3481923"/>
        </a:xfrm>
        <a:prstGeom prst="rect">
          <a:avLst/>
        </a:prstGeom>
      </xdr:spPr>
    </xdr:pic>
    <xdr:clientData/>
  </xdr:twoCellAnchor>
  <xdr:twoCellAnchor editAs="oneCell">
    <xdr:from>
      <xdr:col>7</xdr:col>
      <xdr:colOff>365760</xdr:colOff>
      <xdr:row>16</xdr:row>
      <xdr:rowOff>100889</xdr:rowOff>
    </xdr:from>
    <xdr:to>
      <xdr:col>14</xdr:col>
      <xdr:colOff>446025</xdr:colOff>
      <xdr:row>29</xdr:row>
      <xdr:rowOff>143895</xdr:rowOff>
    </xdr:to>
    <xdr:pic>
      <xdr:nvPicPr>
        <xdr:cNvPr id="6" name="Imagen 5">
          <a:extLst>
            <a:ext uri="{FF2B5EF4-FFF2-40B4-BE49-F238E27FC236}">
              <a16:creationId xmlns:a16="http://schemas.microsoft.com/office/drawing/2014/main" id="{540FE927-3F52-72C0-DEEC-2BC675DA003B}"/>
            </a:ext>
          </a:extLst>
        </xdr:cNvPr>
        <xdr:cNvPicPr>
          <a:picLocks noChangeAspect="1"/>
        </xdr:cNvPicPr>
      </xdr:nvPicPr>
      <xdr:blipFill>
        <a:blip xmlns:r="http://schemas.openxmlformats.org/officeDocument/2006/relationships" r:embed="rId2"/>
        <a:stretch>
          <a:fillRect/>
        </a:stretch>
      </xdr:blipFill>
      <xdr:spPr>
        <a:xfrm>
          <a:off x="7840980" y="3811829"/>
          <a:ext cx="5612385" cy="264904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220980</xdr:colOff>
      <xdr:row>1</xdr:row>
      <xdr:rowOff>56895</xdr:rowOff>
    </xdr:from>
    <xdr:to>
      <xdr:col>16</xdr:col>
      <xdr:colOff>569878</xdr:colOff>
      <xdr:row>17</xdr:row>
      <xdr:rowOff>149709</xdr:rowOff>
    </xdr:to>
    <xdr:pic>
      <xdr:nvPicPr>
        <xdr:cNvPr id="4" name="Imagen 3">
          <a:extLst>
            <a:ext uri="{FF2B5EF4-FFF2-40B4-BE49-F238E27FC236}">
              <a16:creationId xmlns:a16="http://schemas.microsoft.com/office/drawing/2014/main" id="{DCDBDCF0-BE94-6A65-A3FB-E8AF32E6456A}"/>
            </a:ext>
          </a:extLst>
        </xdr:cNvPr>
        <xdr:cNvPicPr>
          <a:picLocks noChangeAspect="1"/>
        </xdr:cNvPicPr>
      </xdr:nvPicPr>
      <xdr:blipFill>
        <a:blip xmlns:r="http://schemas.openxmlformats.org/officeDocument/2006/relationships" r:embed="rId1"/>
        <a:stretch>
          <a:fillRect/>
        </a:stretch>
      </xdr:blipFill>
      <xdr:spPr>
        <a:xfrm>
          <a:off x="7696200" y="255015"/>
          <a:ext cx="7450738" cy="3811374"/>
        </a:xfrm>
        <a:prstGeom prst="rect">
          <a:avLst/>
        </a:prstGeom>
      </xdr:spPr>
    </xdr:pic>
    <xdr:clientData/>
  </xdr:twoCellAnchor>
  <xdr:twoCellAnchor editAs="oneCell">
    <xdr:from>
      <xdr:col>7</xdr:col>
      <xdr:colOff>164709</xdr:colOff>
      <xdr:row>18</xdr:row>
      <xdr:rowOff>114300</xdr:rowOff>
    </xdr:from>
    <xdr:to>
      <xdr:col>15</xdr:col>
      <xdr:colOff>160659</xdr:colOff>
      <xdr:row>33</xdr:row>
      <xdr:rowOff>103934</xdr:rowOff>
    </xdr:to>
    <xdr:pic>
      <xdr:nvPicPr>
        <xdr:cNvPr id="6" name="Imagen 5">
          <a:extLst>
            <a:ext uri="{FF2B5EF4-FFF2-40B4-BE49-F238E27FC236}">
              <a16:creationId xmlns:a16="http://schemas.microsoft.com/office/drawing/2014/main" id="{F446620B-C931-FC01-488A-A64B22BDF4F3}"/>
            </a:ext>
          </a:extLst>
        </xdr:cNvPr>
        <xdr:cNvPicPr>
          <a:picLocks noChangeAspect="1"/>
        </xdr:cNvPicPr>
      </xdr:nvPicPr>
      <xdr:blipFill>
        <a:blip xmlns:r="http://schemas.openxmlformats.org/officeDocument/2006/relationships" r:embed="rId2"/>
        <a:stretch>
          <a:fillRect/>
        </a:stretch>
      </xdr:blipFill>
      <xdr:spPr>
        <a:xfrm>
          <a:off x="7639929" y="4236720"/>
          <a:ext cx="6312930" cy="29842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236220</xdr:colOff>
      <xdr:row>2</xdr:row>
      <xdr:rowOff>46639</xdr:rowOff>
    </xdr:from>
    <xdr:to>
      <xdr:col>17</xdr:col>
      <xdr:colOff>640343</xdr:colOff>
      <xdr:row>20</xdr:row>
      <xdr:rowOff>153505</xdr:rowOff>
    </xdr:to>
    <xdr:pic>
      <xdr:nvPicPr>
        <xdr:cNvPr id="4" name="Imagen 3">
          <a:extLst>
            <a:ext uri="{FF2B5EF4-FFF2-40B4-BE49-F238E27FC236}">
              <a16:creationId xmlns:a16="http://schemas.microsoft.com/office/drawing/2014/main" id="{C57CDE73-EF70-BDBB-1423-65084D4346FC}"/>
            </a:ext>
          </a:extLst>
        </xdr:cNvPr>
        <xdr:cNvPicPr>
          <a:picLocks noChangeAspect="1"/>
        </xdr:cNvPicPr>
      </xdr:nvPicPr>
      <xdr:blipFill>
        <a:blip xmlns:r="http://schemas.openxmlformats.org/officeDocument/2006/relationships" r:embed="rId1"/>
        <a:stretch>
          <a:fillRect/>
        </a:stretch>
      </xdr:blipFill>
      <xdr:spPr>
        <a:xfrm>
          <a:off x="7711440" y="442879"/>
          <a:ext cx="8290823" cy="4229286"/>
        </a:xfrm>
        <a:prstGeom prst="rect">
          <a:avLst/>
        </a:prstGeom>
      </xdr:spPr>
    </xdr:pic>
    <xdr:clientData/>
  </xdr:twoCellAnchor>
  <xdr:twoCellAnchor editAs="oneCell">
    <xdr:from>
      <xdr:col>7</xdr:col>
      <xdr:colOff>266700</xdr:colOff>
      <xdr:row>21</xdr:row>
      <xdr:rowOff>6234</xdr:rowOff>
    </xdr:from>
    <xdr:to>
      <xdr:col>18</xdr:col>
      <xdr:colOff>396513</xdr:colOff>
      <xdr:row>43</xdr:row>
      <xdr:rowOff>2995</xdr:rowOff>
    </xdr:to>
    <xdr:pic>
      <xdr:nvPicPr>
        <xdr:cNvPr id="5" name="Imagen 4">
          <a:extLst>
            <a:ext uri="{FF2B5EF4-FFF2-40B4-BE49-F238E27FC236}">
              <a16:creationId xmlns:a16="http://schemas.microsoft.com/office/drawing/2014/main" id="{9D9CE1B8-A36B-7750-FEF5-F30A8CA58B99}"/>
            </a:ext>
          </a:extLst>
        </xdr:cNvPr>
        <xdr:cNvPicPr>
          <a:picLocks noChangeAspect="1"/>
        </xdr:cNvPicPr>
      </xdr:nvPicPr>
      <xdr:blipFill>
        <a:blip xmlns:r="http://schemas.openxmlformats.org/officeDocument/2006/relationships" r:embed="rId2"/>
        <a:stretch>
          <a:fillRect/>
        </a:stretch>
      </xdr:blipFill>
      <xdr:spPr>
        <a:xfrm>
          <a:off x="7741920" y="4723014"/>
          <a:ext cx="8801373" cy="440874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263022</xdr:colOff>
      <xdr:row>0</xdr:row>
      <xdr:rowOff>106680</xdr:rowOff>
    </xdr:from>
    <xdr:to>
      <xdr:col>12</xdr:col>
      <xdr:colOff>754380</xdr:colOff>
      <xdr:row>22</xdr:row>
      <xdr:rowOff>155268</xdr:rowOff>
    </xdr:to>
    <xdr:pic>
      <xdr:nvPicPr>
        <xdr:cNvPr id="4" name="Imagen 3">
          <a:extLst>
            <a:ext uri="{FF2B5EF4-FFF2-40B4-BE49-F238E27FC236}">
              <a16:creationId xmlns:a16="http://schemas.microsoft.com/office/drawing/2014/main" id="{8852363E-9446-6A6F-176D-DAB43BEFB01A}"/>
            </a:ext>
          </a:extLst>
        </xdr:cNvPr>
        <xdr:cNvPicPr>
          <a:picLocks noChangeAspect="1"/>
        </xdr:cNvPicPr>
      </xdr:nvPicPr>
      <xdr:blipFill>
        <a:blip xmlns:r="http://schemas.openxmlformats.org/officeDocument/2006/relationships" r:embed="rId1"/>
        <a:stretch>
          <a:fillRect/>
        </a:stretch>
      </xdr:blipFill>
      <xdr:spPr>
        <a:xfrm>
          <a:off x="7738242" y="106680"/>
          <a:ext cx="4453758" cy="4963488"/>
        </a:xfrm>
        <a:prstGeom prst="rect">
          <a:avLst/>
        </a:prstGeom>
      </xdr:spPr>
    </xdr:pic>
    <xdr:clientData/>
  </xdr:twoCellAnchor>
  <xdr:twoCellAnchor editAs="oneCell">
    <xdr:from>
      <xdr:col>8</xdr:col>
      <xdr:colOff>121920</xdr:colOff>
      <xdr:row>25</xdr:row>
      <xdr:rowOff>68580</xdr:rowOff>
    </xdr:from>
    <xdr:to>
      <xdr:col>13</xdr:col>
      <xdr:colOff>350883</xdr:colOff>
      <xdr:row>51</xdr:row>
      <xdr:rowOff>152400</xdr:rowOff>
    </xdr:to>
    <xdr:pic>
      <xdr:nvPicPr>
        <xdr:cNvPr id="5" name="Imagen 4">
          <a:extLst>
            <a:ext uri="{FF2B5EF4-FFF2-40B4-BE49-F238E27FC236}">
              <a16:creationId xmlns:a16="http://schemas.microsoft.com/office/drawing/2014/main" id="{46A9F227-43BF-FEEB-B299-E6FD008D1CF0}"/>
            </a:ext>
          </a:extLst>
        </xdr:cNvPr>
        <xdr:cNvPicPr>
          <a:picLocks noChangeAspect="1"/>
        </xdr:cNvPicPr>
      </xdr:nvPicPr>
      <xdr:blipFill>
        <a:blip xmlns:r="http://schemas.openxmlformats.org/officeDocument/2006/relationships" r:embed="rId2"/>
        <a:stretch>
          <a:fillRect/>
        </a:stretch>
      </xdr:blipFill>
      <xdr:spPr>
        <a:xfrm>
          <a:off x="8382000" y="5577840"/>
          <a:ext cx="4191363" cy="53111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0</xdr:colOff>
      <xdr:row>2</xdr:row>
      <xdr:rowOff>0</xdr:rowOff>
    </xdr:from>
    <xdr:to>
      <xdr:col>16</xdr:col>
      <xdr:colOff>675346</xdr:colOff>
      <xdr:row>35</xdr:row>
      <xdr:rowOff>161062</xdr:rowOff>
    </xdr:to>
    <xdr:pic>
      <xdr:nvPicPr>
        <xdr:cNvPr id="4" name="Imagen 3">
          <a:extLst>
            <a:ext uri="{FF2B5EF4-FFF2-40B4-BE49-F238E27FC236}">
              <a16:creationId xmlns:a16="http://schemas.microsoft.com/office/drawing/2014/main" id="{6ED5CA6D-D9A8-95CD-FD8F-55D91E945A32}"/>
            </a:ext>
          </a:extLst>
        </xdr:cNvPr>
        <xdr:cNvPicPr>
          <a:picLocks noChangeAspect="1"/>
        </xdr:cNvPicPr>
      </xdr:nvPicPr>
      <xdr:blipFill>
        <a:blip xmlns:r="http://schemas.openxmlformats.org/officeDocument/2006/relationships" r:embed="rId1"/>
        <a:stretch>
          <a:fillRect/>
        </a:stretch>
      </xdr:blipFill>
      <xdr:spPr>
        <a:xfrm>
          <a:off x="8260080" y="396240"/>
          <a:ext cx="6992326" cy="7468642"/>
        </a:xfrm>
        <a:prstGeom prst="rect">
          <a:avLst/>
        </a:prstGeom>
      </xdr:spPr>
    </xdr:pic>
    <xdr:clientData/>
  </xdr:twoCellAnchor>
  <xdr:twoCellAnchor editAs="oneCell">
    <xdr:from>
      <xdr:col>8</xdr:col>
      <xdr:colOff>0</xdr:colOff>
      <xdr:row>36</xdr:row>
      <xdr:rowOff>0</xdr:rowOff>
    </xdr:from>
    <xdr:to>
      <xdr:col>16</xdr:col>
      <xdr:colOff>723900</xdr:colOff>
      <xdr:row>50</xdr:row>
      <xdr:rowOff>162341</xdr:rowOff>
    </xdr:to>
    <xdr:pic>
      <xdr:nvPicPr>
        <xdr:cNvPr id="5" name="Imagen 4">
          <a:extLst>
            <a:ext uri="{FF2B5EF4-FFF2-40B4-BE49-F238E27FC236}">
              <a16:creationId xmlns:a16="http://schemas.microsoft.com/office/drawing/2014/main" id="{6598758C-F05E-A1EB-DDC1-BCCB18DAF63E}"/>
            </a:ext>
          </a:extLst>
        </xdr:cNvPr>
        <xdr:cNvPicPr>
          <a:picLocks noChangeAspect="1"/>
        </xdr:cNvPicPr>
      </xdr:nvPicPr>
      <xdr:blipFill>
        <a:blip xmlns:r="http://schemas.openxmlformats.org/officeDocument/2006/relationships" r:embed="rId2"/>
        <a:stretch>
          <a:fillRect/>
        </a:stretch>
      </xdr:blipFill>
      <xdr:spPr>
        <a:xfrm>
          <a:off x="8260080" y="7909560"/>
          <a:ext cx="7040880" cy="298174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182880</xdr:colOff>
      <xdr:row>1</xdr:row>
      <xdr:rowOff>114300</xdr:rowOff>
    </xdr:from>
    <xdr:to>
      <xdr:col>16</xdr:col>
      <xdr:colOff>73366</xdr:colOff>
      <xdr:row>36</xdr:row>
      <xdr:rowOff>1042</xdr:rowOff>
    </xdr:to>
    <xdr:pic>
      <xdr:nvPicPr>
        <xdr:cNvPr id="2" name="Imagen 1">
          <a:extLst>
            <a:ext uri="{FF2B5EF4-FFF2-40B4-BE49-F238E27FC236}">
              <a16:creationId xmlns:a16="http://schemas.microsoft.com/office/drawing/2014/main" id="{BAB718D0-E60A-48EC-8461-2EB0244107A4}"/>
            </a:ext>
          </a:extLst>
        </xdr:cNvPr>
        <xdr:cNvPicPr>
          <a:picLocks noChangeAspect="1"/>
        </xdr:cNvPicPr>
      </xdr:nvPicPr>
      <xdr:blipFill>
        <a:blip xmlns:r="http://schemas.openxmlformats.org/officeDocument/2006/relationships" r:embed="rId1"/>
        <a:stretch>
          <a:fillRect/>
        </a:stretch>
      </xdr:blipFill>
      <xdr:spPr>
        <a:xfrm>
          <a:off x="7658100" y="312420"/>
          <a:ext cx="6992326" cy="7468642"/>
        </a:xfrm>
        <a:prstGeom prst="rect">
          <a:avLst/>
        </a:prstGeom>
      </xdr:spPr>
    </xdr:pic>
    <xdr:clientData/>
  </xdr:twoCellAnchor>
  <xdr:twoCellAnchor editAs="oneCell">
    <xdr:from>
      <xdr:col>8</xdr:col>
      <xdr:colOff>0</xdr:colOff>
      <xdr:row>36</xdr:row>
      <xdr:rowOff>0</xdr:rowOff>
    </xdr:from>
    <xdr:to>
      <xdr:col>16</xdr:col>
      <xdr:colOff>723900</xdr:colOff>
      <xdr:row>50</xdr:row>
      <xdr:rowOff>162341</xdr:rowOff>
    </xdr:to>
    <xdr:pic>
      <xdr:nvPicPr>
        <xdr:cNvPr id="3" name="Imagen 2">
          <a:extLst>
            <a:ext uri="{FF2B5EF4-FFF2-40B4-BE49-F238E27FC236}">
              <a16:creationId xmlns:a16="http://schemas.microsoft.com/office/drawing/2014/main" id="{0F3DE11C-6CE7-413A-8DBE-4D3932752293}"/>
            </a:ext>
          </a:extLst>
        </xdr:cNvPr>
        <xdr:cNvPicPr>
          <a:picLocks noChangeAspect="1"/>
        </xdr:cNvPicPr>
      </xdr:nvPicPr>
      <xdr:blipFill>
        <a:blip xmlns:r="http://schemas.openxmlformats.org/officeDocument/2006/relationships" r:embed="rId2"/>
        <a:stretch>
          <a:fillRect/>
        </a:stretch>
      </xdr:blipFill>
      <xdr:spPr>
        <a:xfrm>
          <a:off x="8260080" y="7909560"/>
          <a:ext cx="7040880" cy="298174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182880</xdr:colOff>
      <xdr:row>1</xdr:row>
      <xdr:rowOff>114300</xdr:rowOff>
    </xdr:from>
    <xdr:to>
      <xdr:col>16</xdr:col>
      <xdr:colOff>73366</xdr:colOff>
      <xdr:row>34</xdr:row>
      <xdr:rowOff>145822</xdr:rowOff>
    </xdr:to>
    <xdr:pic>
      <xdr:nvPicPr>
        <xdr:cNvPr id="2" name="Imagen 1">
          <a:extLst>
            <a:ext uri="{FF2B5EF4-FFF2-40B4-BE49-F238E27FC236}">
              <a16:creationId xmlns:a16="http://schemas.microsoft.com/office/drawing/2014/main" id="{16BD151A-7ADB-4135-9164-F5C1EBEB145F}"/>
            </a:ext>
          </a:extLst>
        </xdr:cNvPr>
        <xdr:cNvPicPr>
          <a:picLocks noChangeAspect="1"/>
        </xdr:cNvPicPr>
      </xdr:nvPicPr>
      <xdr:blipFill>
        <a:blip xmlns:r="http://schemas.openxmlformats.org/officeDocument/2006/relationships" r:embed="rId1"/>
        <a:stretch>
          <a:fillRect/>
        </a:stretch>
      </xdr:blipFill>
      <xdr:spPr>
        <a:xfrm>
          <a:off x="7658100" y="312420"/>
          <a:ext cx="6992326" cy="7468642"/>
        </a:xfrm>
        <a:prstGeom prst="rect">
          <a:avLst/>
        </a:prstGeom>
      </xdr:spPr>
    </xdr:pic>
    <xdr:clientData/>
  </xdr:twoCellAnchor>
  <xdr:twoCellAnchor editAs="oneCell">
    <xdr:from>
      <xdr:col>8</xdr:col>
      <xdr:colOff>0</xdr:colOff>
      <xdr:row>36</xdr:row>
      <xdr:rowOff>0</xdr:rowOff>
    </xdr:from>
    <xdr:to>
      <xdr:col>16</xdr:col>
      <xdr:colOff>723900</xdr:colOff>
      <xdr:row>50</xdr:row>
      <xdr:rowOff>162341</xdr:rowOff>
    </xdr:to>
    <xdr:pic>
      <xdr:nvPicPr>
        <xdr:cNvPr id="3" name="Imagen 2">
          <a:extLst>
            <a:ext uri="{FF2B5EF4-FFF2-40B4-BE49-F238E27FC236}">
              <a16:creationId xmlns:a16="http://schemas.microsoft.com/office/drawing/2014/main" id="{EAB10A5A-3968-4922-87DC-D45397ABBC1F}"/>
            </a:ext>
          </a:extLst>
        </xdr:cNvPr>
        <xdr:cNvPicPr>
          <a:picLocks noChangeAspect="1"/>
        </xdr:cNvPicPr>
      </xdr:nvPicPr>
      <xdr:blipFill>
        <a:blip xmlns:r="http://schemas.openxmlformats.org/officeDocument/2006/relationships" r:embed="rId2"/>
        <a:stretch>
          <a:fillRect/>
        </a:stretch>
      </xdr:blipFill>
      <xdr:spPr>
        <a:xfrm>
          <a:off x="8260080" y="7780020"/>
          <a:ext cx="7040880" cy="29817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182880</xdr:colOff>
      <xdr:row>1</xdr:row>
      <xdr:rowOff>114300</xdr:rowOff>
    </xdr:from>
    <xdr:to>
      <xdr:col>16</xdr:col>
      <xdr:colOff>73366</xdr:colOff>
      <xdr:row>34</xdr:row>
      <xdr:rowOff>145822</xdr:rowOff>
    </xdr:to>
    <xdr:pic>
      <xdr:nvPicPr>
        <xdr:cNvPr id="2" name="Imagen 1">
          <a:extLst>
            <a:ext uri="{FF2B5EF4-FFF2-40B4-BE49-F238E27FC236}">
              <a16:creationId xmlns:a16="http://schemas.microsoft.com/office/drawing/2014/main" id="{32DC49AA-872D-40F6-8ABB-99E67C5828AE}"/>
            </a:ext>
          </a:extLst>
        </xdr:cNvPr>
        <xdr:cNvPicPr>
          <a:picLocks noChangeAspect="1"/>
        </xdr:cNvPicPr>
      </xdr:nvPicPr>
      <xdr:blipFill>
        <a:blip xmlns:r="http://schemas.openxmlformats.org/officeDocument/2006/relationships" r:embed="rId1"/>
        <a:stretch>
          <a:fillRect/>
        </a:stretch>
      </xdr:blipFill>
      <xdr:spPr>
        <a:xfrm>
          <a:off x="7658100" y="312420"/>
          <a:ext cx="6992326" cy="7468642"/>
        </a:xfrm>
        <a:prstGeom prst="rect">
          <a:avLst/>
        </a:prstGeom>
      </xdr:spPr>
    </xdr:pic>
    <xdr:clientData/>
  </xdr:twoCellAnchor>
  <xdr:twoCellAnchor editAs="oneCell">
    <xdr:from>
      <xdr:col>8</xdr:col>
      <xdr:colOff>0</xdr:colOff>
      <xdr:row>36</xdr:row>
      <xdr:rowOff>0</xdr:rowOff>
    </xdr:from>
    <xdr:to>
      <xdr:col>16</xdr:col>
      <xdr:colOff>723900</xdr:colOff>
      <xdr:row>50</xdr:row>
      <xdr:rowOff>162341</xdr:rowOff>
    </xdr:to>
    <xdr:pic>
      <xdr:nvPicPr>
        <xdr:cNvPr id="3" name="Imagen 2">
          <a:extLst>
            <a:ext uri="{FF2B5EF4-FFF2-40B4-BE49-F238E27FC236}">
              <a16:creationId xmlns:a16="http://schemas.microsoft.com/office/drawing/2014/main" id="{F633CCE7-FB6C-4B4D-A8F7-6732965A3F6A}"/>
            </a:ext>
          </a:extLst>
        </xdr:cNvPr>
        <xdr:cNvPicPr>
          <a:picLocks noChangeAspect="1"/>
        </xdr:cNvPicPr>
      </xdr:nvPicPr>
      <xdr:blipFill>
        <a:blip xmlns:r="http://schemas.openxmlformats.org/officeDocument/2006/relationships" r:embed="rId2"/>
        <a:stretch>
          <a:fillRect/>
        </a:stretch>
      </xdr:blipFill>
      <xdr:spPr>
        <a:xfrm>
          <a:off x="8260080" y="8039100"/>
          <a:ext cx="7040880" cy="298174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182880</xdr:colOff>
      <xdr:row>1</xdr:row>
      <xdr:rowOff>114300</xdr:rowOff>
    </xdr:from>
    <xdr:to>
      <xdr:col>16</xdr:col>
      <xdr:colOff>73366</xdr:colOff>
      <xdr:row>34</xdr:row>
      <xdr:rowOff>145822</xdr:rowOff>
    </xdr:to>
    <xdr:pic>
      <xdr:nvPicPr>
        <xdr:cNvPr id="2" name="Imagen 1">
          <a:extLst>
            <a:ext uri="{FF2B5EF4-FFF2-40B4-BE49-F238E27FC236}">
              <a16:creationId xmlns:a16="http://schemas.microsoft.com/office/drawing/2014/main" id="{03B13990-9620-45AE-9990-577555221B15}"/>
            </a:ext>
          </a:extLst>
        </xdr:cNvPr>
        <xdr:cNvPicPr>
          <a:picLocks noChangeAspect="1"/>
        </xdr:cNvPicPr>
      </xdr:nvPicPr>
      <xdr:blipFill>
        <a:blip xmlns:r="http://schemas.openxmlformats.org/officeDocument/2006/relationships" r:embed="rId1"/>
        <a:stretch>
          <a:fillRect/>
        </a:stretch>
      </xdr:blipFill>
      <xdr:spPr>
        <a:xfrm>
          <a:off x="7658100" y="312420"/>
          <a:ext cx="6992326" cy="7468642"/>
        </a:xfrm>
        <a:prstGeom prst="rect">
          <a:avLst/>
        </a:prstGeom>
      </xdr:spPr>
    </xdr:pic>
    <xdr:clientData/>
  </xdr:twoCellAnchor>
  <xdr:twoCellAnchor editAs="oneCell">
    <xdr:from>
      <xdr:col>8</xdr:col>
      <xdr:colOff>0</xdr:colOff>
      <xdr:row>36</xdr:row>
      <xdr:rowOff>0</xdr:rowOff>
    </xdr:from>
    <xdr:to>
      <xdr:col>16</xdr:col>
      <xdr:colOff>723900</xdr:colOff>
      <xdr:row>50</xdr:row>
      <xdr:rowOff>162341</xdr:rowOff>
    </xdr:to>
    <xdr:pic>
      <xdr:nvPicPr>
        <xdr:cNvPr id="3" name="Imagen 2">
          <a:extLst>
            <a:ext uri="{FF2B5EF4-FFF2-40B4-BE49-F238E27FC236}">
              <a16:creationId xmlns:a16="http://schemas.microsoft.com/office/drawing/2014/main" id="{CA8D28E2-C17B-41A4-B0A3-034AD502CB24}"/>
            </a:ext>
          </a:extLst>
        </xdr:cNvPr>
        <xdr:cNvPicPr>
          <a:picLocks noChangeAspect="1"/>
        </xdr:cNvPicPr>
      </xdr:nvPicPr>
      <xdr:blipFill>
        <a:blip xmlns:r="http://schemas.openxmlformats.org/officeDocument/2006/relationships" r:embed="rId2"/>
        <a:stretch>
          <a:fillRect/>
        </a:stretch>
      </xdr:blipFill>
      <xdr:spPr>
        <a:xfrm>
          <a:off x="8260080" y="8039100"/>
          <a:ext cx="7040880" cy="298174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619125</xdr:colOff>
      <xdr:row>6</xdr:row>
      <xdr:rowOff>257175</xdr:rowOff>
    </xdr:from>
    <xdr:to>
      <xdr:col>13</xdr:col>
      <xdr:colOff>419100</xdr:colOff>
      <xdr:row>16</xdr:row>
      <xdr:rowOff>168281</xdr:rowOff>
    </xdr:to>
    <xdr:pic>
      <xdr:nvPicPr>
        <xdr:cNvPr id="2" name="Imagen 1">
          <a:extLst>
            <a:ext uri="{FF2B5EF4-FFF2-40B4-BE49-F238E27FC236}">
              <a16:creationId xmlns:a16="http://schemas.microsoft.com/office/drawing/2014/main" id="{54E96C5F-8E12-4556-8CF2-05C4C9AEC50F}"/>
            </a:ext>
          </a:extLst>
        </xdr:cNvPr>
        <xdr:cNvPicPr>
          <a:picLocks noChangeAspect="1"/>
        </xdr:cNvPicPr>
      </xdr:nvPicPr>
      <xdr:blipFill>
        <a:blip xmlns:r="http://schemas.openxmlformats.org/officeDocument/2006/relationships" r:embed="rId1"/>
        <a:stretch>
          <a:fillRect/>
        </a:stretch>
      </xdr:blipFill>
      <xdr:spPr>
        <a:xfrm>
          <a:off x="7886700" y="1790700"/>
          <a:ext cx="4410075" cy="2130431"/>
        </a:xfrm>
        <a:prstGeom prst="rect">
          <a:avLst/>
        </a:prstGeom>
      </xdr:spPr>
    </xdr:pic>
    <xdr:clientData/>
  </xdr:twoCellAnchor>
  <xdr:twoCellAnchor editAs="oneCell">
    <xdr:from>
      <xdr:col>9</xdr:col>
      <xdr:colOff>0</xdr:colOff>
      <xdr:row>20</xdr:row>
      <xdr:rowOff>0</xdr:rowOff>
    </xdr:from>
    <xdr:to>
      <xdr:col>9</xdr:col>
      <xdr:colOff>304800</xdr:colOff>
      <xdr:row>21</xdr:row>
      <xdr:rowOff>104775</xdr:rowOff>
    </xdr:to>
    <xdr:sp macro="" textlink="">
      <xdr:nvSpPr>
        <xdr:cNvPr id="3" name="AutoShape 1">
          <a:extLst>
            <a:ext uri="{FF2B5EF4-FFF2-40B4-BE49-F238E27FC236}">
              <a16:creationId xmlns:a16="http://schemas.microsoft.com/office/drawing/2014/main" id="{12633B34-C42D-4669-8076-7778E0A74B0E}"/>
            </a:ext>
          </a:extLst>
        </xdr:cNvPr>
        <xdr:cNvSpPr>
          <a:spLocks noChangeAspect="1" noChangeArrowheads="1"/>
        </xdr:cNvSpPr>
      </xdr:nvSpPr>
      <xdr:spPr bwMode="auto">
        <a:xfrm>
          <a:off x="8829675" y="457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419100</xdr:colOff>
      <xdr:row>17</xdr:row>
      <xdr:rowOff>9526</xdr:rowOff>
    </xdr:from>
    <xdr:to>
      <xdr:col>12</xdr:col>
      <xdr:colOff>600075</xdr:colOff>
      <xdr:row>32</xdr:row>
      <xdr:rowOff>38427</xdr:rowOff>
    </xdr:to>
    <xdr:pic>
      <xdr:nvPicPr>
        <xdr:cNvPr id="4" name="Imagen 3">
          <a:extLst>
            <a:ext uri="{FF2B5EF4-FFF2-40B4-BE49-F238E27FC236}">
              <a16:creationId xmlns:a16="http://schemas.microsoft.com/office/drawing/2014/main" id="{5345BB17-FFE3-4189-96CC-2FECBAEE8672}"/>
            </a:ext>
          </a:extLst>
        </xdr:cNvPr>
        <xdr:cNvPicPr>
          <a:picLocks noChangeAspect="1"/>
        </xdr:cNvPicPr>
      </xdr:nvPicPr>
      <xdr:blipFill>
        <a:blip xmlns:r="http://schemas.openxmlformats.org/officeDocument/2006/relationships" r:embed="rId2"/>
        <a:stretch>
          <a:fillRect/>
        </a:stretch>
      </xdr:blipFill>
      <xdr:spPr>
        <a:xfrm>
          <a:off x="8448675" y="3971926"/>
          <a:ext cx="3267075" cy="306737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619125</xdr:colOff>
      <xdr:row>6</xdr:row>
      <xdr:rowOff>257175</xdr:rowOff>
    </xdr:from>
    <xdr:to>
      <xdr:col>13</xdr:col>
      <xdr:colOff>419100</xdr:colOff>
      <xdr:row>16</xdr:row>
      <xdr:rowOff>168281</xdr:rowOff>
    </xdr:to>
    <xdr:pic>
      <xdr:nvPicPr>
        <xdr:cNvPr id="2" name="Imagen 1">
          <a:extLst>
            <a:ext uri="{FF2B5EF4-FFF2-40B4-BE49-F238E27FC236}">
              <a16:creationId xmlns:a16="http://schemas.microsoft.com/office/drawing/2014/main" id="{0703BD88-81DC-418D-B92A-69692F5344F1}"/>
            </a:ext>
          </a:extLst>
        </xdr:cNvPr>
        <xdr:cNvPicPr>
          <a:picLocks noChangeAspect="1"/>
        </xdr:cNvPicPr>
      </xdr:nvPicPr>
      <xdr:blipFill>
        <a:blip xmlns:r="http://schemas.openxmlformats.org/officeDocument/2006/relationships" r:embed="rId1"/>
        <a:stretch>
          <a:fillRect/>
        </a:stretch>
      </xdr:blipFill>
      <xdr:spPr>
        <a:xfrm>
          <a:off x="7886700" y="1790700"/>
          <a:ext cx="4410075" cy="2130431"/>
        </a:xfrm>
        <a:prstGeom prst="rect">
          <a:avLst/>
        </a:prstGeom>
      </xdr:spPr>
    </xdr:pic>
    <xdr:clientData/>
  </xdr:twoCellAnchor>
  <xdr:twoCellAnchor editAs="oneCell">
    <xdr:from>
      <xdr:col>9</xdr:col>
      <xdr:colOff>0</xdr:colOff>
      <xdr:row>20</xdr:row>
      <xdr:rowOff>0</xdr:rowOff>
    </xdr:from>
    <xdr:to>
      <xdr:col>9</xdr:col>
      <xdr:colOff>304800</xdr:colOff>
      <xdr:row>21</xdr:row>
      <xdr:rowOff>104775</xdr:rowOff>
    </xdr:to>
    <xdr:sp macro="" textlink="">
      <xdr:nvSpPr>
        <xdr:cNvPr id="3" name="AutoShape 1">
          <a:extLst>
            <a:ext uri="{FF2B5EF4-FFF2-40B4-BE49-F238E27FC236}">
              <a16:creationId xmlns:a16="http://schemas.microsoft.com/office/drawing/2014/main" id="{50202690-B3C4-45B1-A880-C28BA834D43F}"/>
            </a:ext>
          </a:extLst>
        </xdr:cNvPr>
        <xdr:cNvSpPr>
          <a:spLocks noChangeAspect="1" noChangeArrowheads="1"/>
        </xdr:cNvSpPr>
      </xdr:nvSpPr>
      <xdr:spPr bwMode="auto">
        <a:xfrm>
          <a:off x="8829675" y="457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419100</xdr:colOff>
      <xdr:row>17</xdr:row>
      <xdr:rowOff>9526</xdr:rowOff>
    </xdr:from>
    <xdr:to>
      <xdr:col>12</xdr:col>
      <xdr:colOff>600075</xdr:colOff>
      <xdr:row>32</xdr:row>
      <xdr:rowOff>38427</xdr:rowOff>
    </xdr:to>
    <xdr:pic>
      <xdr:nvPicPr>
        <xdr:cNvPr id="4" name="Imagen 3">
          <a:extLst>
            <a:ext uri="{FF2B5EF4-FFF2-40B4-BE49-F238E27FC236}">
              <a16:creationId xmlns:a16="http://schemas.microsoft.com/office/drawing/2014/main" id="{D737EF96-1D56-4496-AC08-04DF499D3019}"/>
            </a:ext>
          </a:extLst>
        </xdr:cNvPr>
        <xdr:cNvPicPr>
          <a:picLocks noChangeAspect="1"/>
        </xdr:cNvPicPr>
      </xdr:nvPicPr>
      <xdr:blipFill>
        <a:blip xmlns:r="http://schemas.openxmlformats.org/officeDocument/2006/relationships" r:embed="rId2"/>
        <a:stretch>
          <a:fillRect/>
        </a:stretch>
      </xdr:blipFill>
      <xdr:spPr>
        <a:xfrm>
          <a:off x="8448675" y="3971926"/>
          <a:ext cx="3267075" cy="306737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619125</xdr:colOff>
      <xdr:row>6</xdr:row>
      <xdr:rowOff>257175</xdr:rowOff>
    </xdr:from>
    <xdr:to>
      <xdr:col>13</xdr:col>
      <xdr:colOff>419100</xdr:colOff>
      <xdr:row>16</xdr:row>
      <xdr:rowOff>168281</xdr:rowOff>
    </xdr:to>
    <xdr:pic>
      <xdr:nvPicPr>
        <xdr:cNvPr id="2" name="Imagen 1">
          <a:extLst>
            <a:ext uri="{FF2B5EF4-FFF2-40B4-BE49-F238E27FC236}">
              <a16:creationId xmlns:a16="http://schemas.microsoft.com/office/drawing/2014/main" id="{2BAC9328-1946-4487-9041-7D848F6D9F7B}"/>
            </a:ext>
          </a:extLst>
        </xdr:cNvPr>
        <xdr:cNvPicPr>
          <a:picLocks noChangeAspect="1"/>
        </xdr:cNvPicPr>
      </xdr:nvPicPr>
      <xdr:blipFill>
        <a:blip xmlns:r="http://schemas.openxmlformats.org/officeDocument/2006/relationships" r:embed="rId1"/>
        <a:stretch>
          <a:fillRect/>
        </a:stretch>
      </xdr:blipFill>
      <xdr:spPr>
        <a:xfrm>
          <a:off x="7886700" y="1790700"/>
          <a:ext cx="4410075" cy="2130431"/>
        </a:xfrm>
        <a:prstGeom prst="rect">
          <a:avLst/>
        </a:prstGeom>
      </xdr:spPr>
    </xdr:pic>
    <xdr:clientData/>
  </xdr:twoCellAnchor>
  <xdr:twoCellAnchor editAs="oneCell">
    <xdr:from>
      <xdr:col>9</xdr:col>
      <xdr:colOff>0</xdr:colOff>
      <xdr:row>20</xdr:row>
      <xdr:rowOff>0</xdr:rowOff>
    </xdr:from>
    <xdr:to>
      <xdr:col>9</xdr:col>
      <xdr:colOff>304800</xdr:colOff>
      <xdr:row>21</xdr:row>
      <xdr:rowOff>104775</xdr:rowOff>
    </xdr:to>
    <xdr:sp macro="" textlink="">
      <xdr:nvSpPr>
        <xdr:cNvPr id="3" name="AutoShape 1">
          <a:extLst>
            <a:ext uri="{FF2B5EF4-FFF2-40B4-BE49-F238E27FC236}">
              <a16:creationId xmlns:a16="http://schemas.microsoft.com/office/drawing/2014/main" id="{DA480FCD-CEFA-4FC1-AA7A-F6A2338EDEC6}"/>
            </a:ext>
          </a:extLst>
        </xdr:cNvPr>
        <xdr:cNvSpPr>
          <a:spLocks noChangeAspect="1" noChangeArrowheads="1"/>
        </xdr:cNvSpPr>
      </xdr:nvSpPr>
      <xdr:spPr bwMode="auto">
        <a:xfrm>
          <a:off x="8829675" y="457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419100</xdr:colOff>
      <xdr:row>17</xdr:row>
      <xdr:rowOff>9526</xdr:rowOff>
    </xdr:from>
    <xdr:to>
      <xdr:col>12</xdr:col>
      <xdr:colOff>600075</xdr:colOff>
      <xdr:row>32</xdr:row>
      <xdr:rowOff>38427</xdr:rowOff>
    </xdr:to>
    <xdr:pic>
      <xdr:nvPicPr>
        <xdr:cNvPr id="4" name="Imagen 3">
          <a:extLst>
            <a:ext uri="{FF2B5EF4-FFF2-40B4-BE49-F238E27FC236}">
              <a16:creationId xmlns:a16="http://schemas.microsoft.com/office/drawing/2014/main" id="{00852D78-6B64-4877-9D62-837B2379B46D}"/>
            </a:ext>
          </a:extLst>
        </xdr:cNvPr>
        <xdr:cNvPicPr>
          <a:picLocks noChangeAspect="1"/>
        </xdr:cNvPicPr>
      </xdr:nvPicPr>
      <xdr:blipFill>
        <a:blip xmlns:r="http://schemas.openxmlformats.org/officeDocument/2006/relationships" r:embed="rId2"/>
        <a:stretch>
          <a:fillRect/>
        </a:stretch>
      </xdr:blipFill>
      <xdr:spPr>
        <a:xfrm>
          <a:off x="8448675" y="3971926"/>
          <a:ext cx="3267075" cy="30673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0.24\Gerencia%20Infraestructura\F\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obras2\Mis%20documentos\CASTILLA%20LA%20NU\APU%20CASTILLA%202008%20&#250;ltimo%20modifica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CONSORCIO%20INTERZONAL\ING%20HENRY\Balance%20General%20TRAMOS%20ROJOS%20V%20Final%2023%20Di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nserver\COMPARTIDA_GNSERVER\Documents%20and%20Settings\obras2\Mis%20documentos\CASTILLA%20LA%20NU\APU%20CASTILLA%202008%20&#250;ltimo%20modificad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uxalcantarilla\documentos%20c\Documents%20and%20Settings\willy\Datos%20de%20programa\Microsoft\Excel\Documents%20and%20Settings\Administrador\Mis%20documentos\EMSERFUSA\INTERVENTORIAS\SUMIDEROS\Copia%20de%20sUMIDER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110.24\Gerencia%20Infraestructura\EQUIPO7\Users\Users\user\Documents\CAMINOS%20DE%20LA%20PROSPERIDAD\SEGUNDA%20FASE\Copia%20de%20apus%20boyaca%20febrero%2015%20de%202011%20zona%202%20(copi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110.24\Gerencia%20Infraestructura\ABC3B553\a%20%20aaInformaci&#243;n%20GRUPO"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110.24\Gerencia%20Infraestructura\3E58D362\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WINDOWS\TEMP\TD_0025.DIR\NOV-%20DIC-2002\INF%20NOV-DIC_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110.24\Gerencia%20Infraestructura\Users\ASUS\Desktop\JCB\GOBERNACION\MEMORIAS%20CALCULO%20VIVIENDA\FORMATOS%20MODULO%20CASA%20CAMPESINA%2036%20M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92.168.110.24\Gerencia%20Infraestructura\Users\Usuario\Documents\PROYECTOS%20MUNICIPIOS\PUERTO%20WILCHES\PROYECTO%20ESCUELAS%20PUERTO%20WILCHES\7.%20PTO\PTO%20MESA%20T&#201;CNICA%20No.%2003%20(4).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NSERVER\Users\INFORMES%20TRIMESTRAL\INFORME%20FINAL\DIC-05-FEB-0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NSERVER\Users\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Mis%20documentos\Advial-Jul-01-jul-03\formatos\FORMATOS%20UTILES\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92.168.110.24\Gerencia%20Infraestructura\Lucho\transfer%20lucho\Mis%20documentos\ANDES3\mayo%204-01\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92.168.110.24\Gerencia%20Infraestructura\Centauro\datos\1\CIRCUITOS%20CODENS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92.168.110.24\Gerencia%20Infraestructura\METODOLO1\Usuario\proyecto%20valle%20mantenimiento\PE_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PPTO%20%20CONSOLIDADO%20CONSULTORIA%2008-09-2010%20reinereparadol%20%2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cuments%20and%20Settings\Administrador\Escritorio\SERGO\POR%20REVISAR\SERGO\APU%20SERGO\APU%20Cap%2011-2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Documents%20and%20Settings\Administrador\Escritorio\SERGO\POR%20REVISAR\SERGO\APU%20SERGO\APU%20Cap%201-1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MEN\apu's\APU'S%20DEFINITIVOS.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92.168.110.24\Gerencia%20Infraestructura\Users\Usuario%204\Dropbox\Jorge\VIS\20.7%20APU's.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NSERVER\Users\TINTAL%2030-ENE-06\Proyectos%20Actuales\RECICLAJE\DUMAR%2009-ENE-06\Precios%20Unitarios%20JG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92.168.110.24\Gerencia%20Infraestructura\Users\Equipo%207\Desktop\POTREROGRANDE\POTRERO%20PROTOCOL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110.24\Gerencia%20Infraestructura\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92.168.110.24\Gerencia%20Infraestructura\A0838\nuevos%20tdr\01_TRABAJO\IDU_202\PRESUPUESTOS\ABRIL_18\Ppto%20de%20Obra%20INARE-IDU-202-05%20-%20Tramo%20Cra-15-19%20-Separador-%20v.16-04-0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192.168.110.24\Gerencia%20Infraestructura\Centauro\datos\Trab\Codensa-RSA\Densidades%20de%20carga\Cargabilidad%20econ&#243;mica5.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192.168.110.24\Gerencia%20Infraestructura\Servidor\f\C.701%20DISE&#209;OS%20IDU%20GRUPO%20G\09%20Productos%20de%20la%20Consultor&#237;a\701_SIN_ANALISIS_PRECIOS_UNITARIOS%20en%20proceso\APU_GRUPO_G-Base.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nserver\COMPARTIDA_GNSERVER\Documents%20and%20Settings\Organizador\Mis%20documentos\Proterra\Actas%20PG\Iraca%20San%20Martin\Presupuesto-Obras%20Civil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NSERVER\Users\Users\RobertoAlfonso\Dropbox\OSCAR%20TORRES\funza%2017\PRESUPUESTO%20ACTUALIZADO.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2.168.110.24\Gerencia%20Infraestructura\Servidor\DATOS%20(F)\Documents%20and%20Settings\Administrador\Mis%20documentos\Mis%20archivos%20recibidos\APUS%20JUNIO%2015-04.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VILLA%20TAKOA/Presupuesto/APUS%20VILLA%20TAKOA.xls" TargetMode="External"/><Relationship Id="rId1" Type="http://schemas.openxmlformats.org/officeDocument/2006/relationships/externalLinkPath" Target="/VILLA%20TAKOA/Presupuesto/APUS%20VILLA%20TAKO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10.24\Gerencia%20Infraestructura\Users\Usuario\Downloads\apus%20febrero%202012%20BOYACA%20(1)\apus%20febrero%20de%202012%20-%20GRUPO%201.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NSERVER\Users\CONTRUCCION%20ESTACION%20DE%20BOMBEROS\PRESUPUESTO%20OBRA%20TOTAL%20PROPUESTO%20POR%20CONSORCIO%202F\INFORME%2027-06-2016\Xl000007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ego\diego\LICITACIONES\0.%202013%20-%202014\23.%20ZIPAQUIRA%20VIAS%202594\LICITACION\ANEXO%205%20FORMATO%20DE%20OFERTA%20ECONOMICA,APU,AIU.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OBRAS\2013\ACACIAS\Alcantarillado\INFO.%20PRELIMINAR\ALEX\ESPA\Manuela\011ACUED\propuesta\prop%20acuedman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NSERVER\Users\Users\INGENIERIA\Dropbox\OFICINA%20(1)\PAIME\CUBIERTA%20ESCUELA%20CUATRO%20CAMINOS\APU.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NSERVER\Users\MiPc%20Pavilion\Documents\INGE%20BEN'S\INVIAS\PRECIOS%20UNITARIOS%202010\APUS%20201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NSERVER\Users\Users\RobertoAlfonso\Dropbox\OSCAR%20TORRES\funza%2017\DOCUME~1\JORGEV~1\CONFIG~1\Temp\Presupuesto%20A4%20ENVIADO%20A%20BOG.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110.24\Gerencia%20Infraestructura\EQUIPO7\Users\Users\user\AppData\Local\Temp\Temp1_APUS%20BOYACA%20FEBRERO%202011.zip\Copia%20de%20apus%20boyaca%20febrero%2015%20de%202011%20zona%202%20(copi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PPTO%20%20CONSOLIDADO%20CONSULTORIA%2008-09-2010%20reinel%20%2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Principal\h\MANO%20DE%20OB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192.168.110.24\Gerencia%20Infraestructura\Servidorsma\761\PRODUCTOS\E&amp;D\P127\Informes\Presupuestos\P127-PO-GE-002%20V1%20EN%20PROCES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iego\diego\LICITACIONES\42.%20GOBERNACI&#211;N%20BOYAC&#193;\2.%20VIAL%20CIRCUNVALAR%20-%20LICIT.%20018\LICITACI&#211;N%2018%20DE%202015\FORMULARIO%20No%207%20-%20OFERTA%20ECON&#211;MICA%20018.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192.168.110.24\Gerencia%20Infraestructura\172.22.160.46\compartir\Documents%20and%20Settings\dandiaz\Configuraci&#243;n%20local\Archivos%20temporales%20de%20Internet\Content.Outlook\9SA1B1TB\Generador%20de%20presupuesto.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92.168.110.24\Gerencia%20Infraestructura\EQUIPO7\Users\Windows\Temp\Rar$DI00.750\APUS%20BOY_GRUPO%201_MARZO%20DE%20201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NSERVER\Users\MiPc%20Pavilion\Documents\INGE%20BEN'S\INVIAS\PRECIOS%20UNITARIOS%202010\Base_Precios_Unitarios_Feb_2010_AMV_G1_Zona_Oriente_DT_CUN.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192.168.110.24\Gerencia%20Infraestructura\Lucho\transfer%20lucho\Mis%20documentos\AiuApoSaraBrut200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2009\GYC%200809-1505%20ES%20DP%20ICEIN%20Troncal%20Nordeste\06%20PAVIMENTOS\Anexo%204%20Memorias%20de%20c&#225;lculo\01%20Sector%201%20(12+000%20-%2027+290=24+300)\ESPESORES%20DE%20DISE&#209;O%20MIXTA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uxalcantarilla\documentos%20c\Documents%20and%20Settings\willy\Datos%20de%20programa\Microsoft\Excel\Bellavista\Bellavista\Pres.Bellavist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NSERVER\Users\Mis%20documentos\contratos-en-ejecuci&#243;n\contratos-inv&#237;as-2002\consulv&#237;as-advial\WINDOWS\TEMP\TD_0025.DIR\NOV-%20DIC-2002\oficina\accidentes%20le%20NOV-02-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92.168.110.24\Gerencia%20Infraestructura\Lcopc2421\correo\PLANOBRASING.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92.168.110.24\Gerencia%20Infraestructura\PAVICOL\MSOFFICE\LICITAR\analisis%20del%20AIU\AI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h\TRANSPORT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SI-Proyectos/Documents/PROYECTOS/0.%20DOCUMENTOS%202026/2.%20IDACO/VEREDA%20R&#205;O%20FR&#205;O/FORMATO%20DE%20ACTA%20DE%20MAYORES%20Y%20MENORES%202025_R&#237;o%20Fr&#237;o%20Feb-2026.xlsx" TargetMode="External"/><Relationship Id="rId2" Type="http://schemas.openxmlformats.org/officeDocument/2006/relationships/externalLinkPath" Target="file:///D:\SI-Proyectos\Documents\PROYECTOS\0.%20DOCUMENTOS%202026\2.%20IDACO\VEREDA%20R&#205;O%20FR&#205;O\FORMATO%20DE%20ACTA%20DE%20MAYORES%20Y%20MENORES%202025_R&#237;o%20Fr&#237;o%20Feb-2026.xlsx" TargetMode="External"/><Relationship Id="rId1" Type="http://schemas.openxmlformats.org/officeDocument/2006/relationships/externalLinkPath" Target="/SI-Proyectos/Documents/PROYECTOS/0.%20DOCUMENTOS%202026/2.%20IDACO/VEREDA%20R&#205;O%20FR&#205;O/FORMATO%20DE%20ACTA%20DE%20MAYORES%20Y%20MENORES%202025_R&#237;o%20Fr&#237;o%20Feb-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INSUMOS"/>
      <sheetName val="EQUIPOS"/>
      <sheetName val="TRANS"/>
      <sheetName val="CUADRI"/>
      <sheetName val="EQUI"/>
      <sheetName val="Indicadores_Y_Listas4"/>
      <sheetName val="Indicadores_Y_Listas"/>
      <sheetName val="Indicadores_Y_Listas1"/>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sheetData sheetId="1118">
        <row r="2">
          <cell r="A2">
            <v>0</v>
          </cell>
        </row>
      </sheetData>
      <sheetData sheetId="1119"/>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sheetData sheetId="1166">
        <row r="2">
          <cell r="A2">
            <v>0</v>
          </cell>
        </row>
      </sheetData>
      <sheetData sheetId="1167"/>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sheetData sheetId="1178">
        <row r="2">
          <cell r="A2">
            <v>0</v>
          </cell>
        </row>
      </sheetData>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sheetData sheetId="1398">
        <row r="2">
          <cell r="A2">
            <v>0</v>
          </cell>
        </row>
      </sheetData>
      <sheetData sheetId="1399"/>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sheetData sheetId="1501">
        <row r="2">
          <cell r="A2">
            <v>0</v>
          </cell>
        </row>
      </sheetData>
      <sheetData sheetId="1502"/>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ow r="2">
          <cell r="B2">
            <v>0</v>
          </cell>
        </row>
      </sheetData>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B2" t="str">
            <v>Patrimonio
neto
personal</v>
          </cell>
        </row>
      </sheetData>
      <sheetData sheetId="1710"/>
      <sheetData sheetId="1711" refreshError="1"/>
      <sheetData sheetId="1712" refreshError="1"/>
      <sheetData sheetId="1713" refreshError="1"/>
      <sheetData sheetId="1714"/>
      <sheetData sheetId="1715"/>
      <sheetData sheetId="1716"/>
      <sheetData sheetId="1717"/>
      <sheetData sheetId="1718">
        <row r="2">
          <cell r="A2" t="str">
            <v>FORMULARIO N° 4</v>
          </cell>
        </row>
      </sheetData>
      <sheetData sheetId="1719"/>
      <sheetData sheetId="1720"/>
      <sheetData sheetId="1721">
        <row r="5">
          <cell r="A5" t="str">
            <v>OFERTA ECONÓMICA DETALLADA</v>
          </cell>
        </row>
      </sheetData>
      <sheetData sheetId="1722"/>
      <sheetData sheetId="1723"/>
      <sheetData sheetId="1724"/>
      <sheetData sheetId="1725">
        <row r="2">
          <cell r="A2">
            <v>0</v>
          </cell>
        </row>
      </sheetData>
      <sheetData sheetId="1726">
        <row r="2">
          <cell r="A2">
            <v>0</v>
          </cell>
        </row>
      </sheetData>
      <sheetData sheetId="1727"/>
      <sheetData sheetId="1728"/>
      <sheetData sheetId="1729">
        <row r="2">
          <cell r="A2">
            <v>0</v>
          </cell>
        </row>
      </sheetData>
      <sheetData sheetId="1730">
        <row r="2">
          <cell r="A2">
            <v>0</v>
          </cell>
        </row>
      </sheetData>
      <sheetData sheetId="173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sheetData sheetId="1817"/>
      <sheetData sheetId="1818">
        <row r="2">
          <cell r="A2">
            <v>0</v>
          </cell>
        </row>
      </sheetData>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row r="2">
          <cell r="A2">
            <v>0</v>
          </cell>
        </row>
      </sheetData>
      <sheetData sheetId="1841"/>
      <sheetData sheetId="1842"/>
      <sheetData sheetId="1843"/>
      <sheetData sheetId="1844"/>
      <sheetData sheetId="1845"/>
      <sheetData sheetId="1846"/>
      <sheetData sheetId="1847"/>
      <sheetData sheetId="1848"/>
      <sheetData sheetId="1849"/>
      <sheetData sheetId="1850"/>
      <sheetData sheetId="1851">
        <row r="2">
          <cell r="A2">
            <v>0</v>
          </cell>
        </row>
      </sheetData>
      <sheetData sheetId="1852"/>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sheetData sheetId="1957"/>
      <sheetData sheetId="1958">
        <row r="2">
          <cell r="A2">
            <v>0</v>
          </cell>
        </row>
      </sheetData>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row r="2">
          <cell r="A2">
            <v>0</v>
          </cell>
        </row>
      </sheetData>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ow r="2">
          <cell r="A2">
            <v>0</v>
          </cell>
        </row>
      </sheetData>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sheetData sheetId="2553"/>
      <sheetData sheetId="2554">
        <row r="2">
          <cell r="A2">
            <v>0</v>
          </cell>
        </row>
      </sheetData>
      <sheetData sheetId="2555"/>
      <sheetData sheetId="2556"/>
      <sheetData sheetId="2557"/>
      <sheetData sheetId="2558"/>
      <sheetData sheetId="2559"/>
      <sheetData sheetId="2560"/>
      <sheetData sheetId="2561"/>
      <sheetData sheetId="2562"/>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sheetData sheetId="2626"/>
      <sheetData sheetId="2627"/>
      <sheetData sheetId="2628"/>
      <sheetData sheetId="2629"/>
      <sheetData sheetId="2630"/>
      <sheetData sheetId="2631"/>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refreshError="1"/>
      <sheetData sheetId="2695" refreshError="1"/>
      <sheetData sheetId="2696" refreshError="1"/>
      <sheetData sheetId="2697" refreshError="1"/>
      <sheetData sheetId="2698" refreshError="1"/>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sheetData sheetId="2747"/>
      <sheetData sheetId="2748">
        <row r="2">
          <cell r="A2">
            <v>0</v>
          </cell>
        </row>
      </sheetData>
      <sheetData sheetId="2749"/>
      <sheetData sheetId="2750"/>
      <sheetData sheetId="2751"/>
      <sheetData sheetId="2752"/>
      <sheetData sheetId="2753"/>
      <sheetData sheetId="2754"/>
      <sheetData sheetId="2755"/>
      <sheetData sheetId="2756"/>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sheetData sheetId="2820"/>
      <sheetData sheetId="2821"/>
      <sheetData sheetId="2822"/>
      <sheetData sheetId="2823"/>
      <sheetData sheetId="2824"/>
      <sheetData sheetId="2825"/>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sheetData sheetId="2841"/>
      <sheetData sheetId="2842"/>
      <sheetData sheetId="2843"/>
      <sheetData sheetId="2844"/>
      <sheetData sheetId="2845">
        <row r="2">
          <cell r="A2">
            <v>0</v>
          </cell>
        </row>
      </sheetData>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row r="2">
          <cell r="A2">
            <v>0</v>
          </cell>
        </row>
      </sheetData>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sheetData sheetId="3073"/>
      <sheetData sheetId="3074">
        <row r="2">
          <cell r="A2">
            <v>0</v>
          </cell>
        </row>
      </sheetData>
      <sheetData sheetId="3075"/>
      <sheetData sheetId="3076"/>
      <sheetData sheetId="3077"/>
      <sheetData sheetId="3078"/>
      <sheetData sheetId="3079"/>
      <sheetData sheetId="3080"/>
      <sheetData sheetId="3081"/>
      <sheetData sheetId="3082"/>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sheetData sheetId="3146"/>
      <sheetData sheetId="3147"/>
      <sheetData sheetId="3148"/>
      <sheetData sheetId="3149"/>
      <sheetData sheetId="3150"/>
      <sheetData sheetId="3151"/>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row r="2">
          <cell r="A2">
            <v>0</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row r="2">
          <cell r="A2">
            <v>0</v>
          </cell>
        </row>
      </sheetData>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sheetData sheetId="3443"/>
      <sheetData sheetId="3444">
        <row r="2">
          <cell r="A2">
            <v>0</v>
          </cell>
        </row>
      </sheetData>
      <sheetData sheetId="3445"/>
      <sheetData sheetId="3446"/>
      <sheetData sheetId="3447"/>
      <sheetData sheetId="3448"/>
      <sheetData sheetId="3449"/>
      <sheetData sheetId="3450"/>
      <sheetData sheetId="3451"/>
      <sheetData sheetId="3452"/>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sheetData sheetId="3516"/>
      <sheetData sheetId="3517"/>
      <sheetData sheetId="3518"/>
      <sheetData sheetId="3519"/>
      <sheetData sheetId="3520"/>
      <sheetData sheetId="3521"/>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ow r="2">
          <cell r="A2">
            <v>0</v>
          </cell>
        </row>
      </sheetData>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row r="2">
          <cell r="A2">
            <v>0</v>
          </cell>
        </row>
      </sheetData>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sheetData sheetId="3813"/>
      <sheetData sheetId="3814">
        <row r="2">
          <cell r="A2">
            <v>0</v>
          </cell>
        </row>
      </sheetData>
      <sheetData sheetId="3815"/>
      <sheetData sheetId="3816"/>
      <sheetData sheetId="3817"/>
      <sheetData sheetId="3818"/>
      <sheetData sheetId="3819"/>
      <sheetData sheetId="3820"/>
      <sheetData sheetId="3821"/>
      <sheetData sheetId="3822"/>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sheetData sheetId="3886"/>
      <sheetData sheetId="3887"/>
      <sheetData sheetId="3888"/>
      <sheetData sheetId="3889"/>
      <sheetData sheetId="3890"/>
      <sheetData sheetId="3891"/>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row r="2">
          <cell r="A2">
            <v>0</v>
          </cell>
        </row>
      </sheetData>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ow r="2">
          <cell r="A2">
            <v>0</v>
          </cell>
        </row>
      </sheetData>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sheetData sheetId="4738"/>
      <sheetData sheetId="4739">
        <row r="2">
          <cell r="A2">
            <v>0</v>
          </cell>
        </row>
      </sheetData>
      <sheetData sheetId="4740"/>
      <sheetData sheetId="4741"/>
      <sheetData sheetId="4742"/>
      <sheetData sheetId="4743"/>
      <sheetData sheetId="4744"/>
      <sheetData sheetId="4745"/>
      <sheetData sheetId="4746"/>
      <sheetData sheetId="4747"/>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sheetData sheetId="4811"/>
      <sheetData sheetId="4812"/>
      <sheetData sheetId="4813"/>
      <sheetData sheetId="4814"/>
      <sheetData sheetId="4815"/>
      <sheetData sheetId="4816"/>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2">
          <cell r="A2">
            <v>0</v>
          </cell>
        </row>
      </sheetData>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row r="2">
          <cell r="A2">
            <v>0</v>
          </cell>
        </row>
      </sheetData>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sheetData sheetId="5293"/>
      <sheetData sheetId="5294">
        <row r="2">
          <cell r="A2">
            <v>0</v>
          </cell>
        </row>
      </sheetData>
      <sheetData sheetId="5295"/>
      <sheetData sheetId="5296"/>
      <sheetData sheetId="5297"/>
      <sheetData sheetId="5298"/>
      <sheetData sheetId="5299"/>
      <sheetData sheetId="5300"/>
      <sheetData sheetId="5301"/>
      <sheetData sheetId="5302"/>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sheetData sheetId="5366"/>
      <sheetData sheetId="5367"/>
      <sheetData sheetId="5368"/>
      <sheetData sheetId="5369"/>
      <sheetData sheetId="5370"/>
      <sheetData sheetId="5371"/>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row r="2">
          <cell r="B2">
            <v>0</v>
          </cell>
        </row>
      </sheetData>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_aCCIDENTES_DE_1995___1996_xl_5"/>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_aCCIDENTES_DE_1995___1996_xl_6"/>
      <sheetName val="_aCCIDENTES_DE_1995___1996_xl_7"/>
      <sheetName val="aCCIDENTES_DE_1995_-_199638"/>
      <sheetName val="aCCIDENTES_DE_1995_-_1996_xls15"/>
      <sheetName val="SUB_APU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Users\rosalym\Desktop\BALANCE "/>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Hoja2"/>
      <sheetName val="Tabla CONPES 3714"/>
      <sheetName val="gp05"/>
      <sheetName val="GP06"/>
      <sheetName val="_aCCIDENTES_DE_1995___1996_x_18"/>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AC2-AG96"/>
      <sheetName val="MATERIAL"/>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ESTADO_VÍA-CRIT_TECNICO"/>
      <sheetName val="EMPRESA"/>
      <sheetName val="Dólar"/>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82"/>
      <sheetName val="_aCCIDENTES_DE_1995___1996_x_81"/>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2520DE%25201995%252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ST2"/>
      <sheetName val="_aCCIDENTES_DE_1995___1996__10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Res_616"/>
      <sheetName val="\\B1FE7578\aCCIDENTES DE 1995 -"/>
      <sheetName val="PRECIOS"/>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GPI_526"/>
      <sheetName val="VEA_374"/>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_Users_USUARIO_Downloads_a  aaI"/>
      <sheetName val="_Users_HP_AppData_Local_Microso"/>
      <sheetName val="ESTADO_VÍA-CRIT_TECNICO1"/>
      <sheetName val="MANO_DE_OBRA1"/>
      <sheetName val="CRONOGRAMA_INICIAL"/>
      <sheetName val="informe_sem_no_1"/>
      <sheetName val="informe_sem_no_2"/>
      <sheetName val="informe_sem_no_3"/>
      <sheetName val="informe_sem_no_4"/>
      <sheetName val="REPROGRAMACION_2"/>
      <sheetName val="\E\Documents_and_Settings\Pe"/>
      <sheetName val="\C\E\Documents_and_Setting"/>
      <sheetName val="//d_docs_live_net/a__aaInforma1"/>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ANALISIS_RESUMIDOS"/>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_aCCIDENTES_DE_1995___1996__105"/>
      <sheetName val="_aCCIDENTES_DE_1995___1996__104"/>
      <sheetName val="_aCCIDENTES_DE_1995___1996__106"/>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Insu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sheetData sheetId="34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efreshError="1"/>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 sheetId="1107"/>
      <sheetData sheetId="1108" refreshError="1"/>
      <sheetData sheetId="1109"/>
      <sheetData sheetId="1110" refreshError="1"/>
      <sheetData sheetId="1111" refreshError="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sheetData sheetId="1699"/>
      <sheetData sheetId="1700"/>
      <sheetData sheetId="1701"/>
      <sheetData sheetId="1702"/>
      <sheetData sheetId="1703" refreshError="1"/>
      <sheetData sheetId="1704"/>
      <sheetData sheetId="1705"/>
      <sheetData sheetId="1706"/>
      <sheetData sheetId="1707"/>
      <sheetData sheetId="1708"/>
      <sheetData sheetId="1709"/>
      <sheetData sheetId="1710"/>
      <sheetData sheetId="1711"/>
      <sheetData sheetId="1712"/>
      <sheetData sheetId="1713"/>
      <sheetData sheetId="1714"/>
      <sheetData sheetId="1715" refreshError="1"/>
      <sheetData sheetId="1716" refreshError="1"/>
      <sheetData sheetId="1717" refreshError="1"/>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 sheetId="2392"/>
      <sheetData sheetId="2393"/>
      <sheetData sheetId="2394"/>
      <sheetData sheetId="2395"/>
      <sheetData sheetId="2396"/>
      <sheetData sheetId="2397"/>
      <sheetData sheetId="2398" refreshError="1"/>
      <sheetData sheetId="2399" refreshError="1"/>
      <sheetData sheetId="2400" refreshError="1"/>
      <sheetData sheetId="2401" refreshError="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efreshError="1"/>
      <sheetData sheetId="2439" refreshError="1"/>
      <sheetData sheetId="2440" refreshError="1"/>
      <sheetData sheetId="2441"/>
      <sheetData sheetId="2442"/>
      <sheetData sheetId="2443"/>
      <sheetData sheetId="2444"/>
      <sheetData sheetId="2445"/>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F 1"/>
      <sheetName val="Alcance Real"/>
      <sheetName val="Cálculo M2"/>
      <sheetName val="CL 72 cantidades"/>
      <sheetName val="CL72 KR11-KR15"/>
      <sheetName val="CL 72"/>
      <sheetName val="CL72 KR25-KR26"/>
      <sheetName val="CL72 KR26-KR27"/>
      <sheetName val="CL72 KR27-KR28"/>
      <sheetName val="CL72 KR28-KR29"/>
      <sheetName val="CL72 KR29-KR29A"/>
      <sheetName val="CL72 KR29A-KR30"/>
      <sheetName val="CL72 KR30-KR31"/>
      <sheetName val="CL72 KR31-KR32"/>
      <sheetName val="CL72 KR32-KR33"/>
      <sheetName val="CL72 KR33-KR34"/>
      <sheetName val="CL72 KR34-KR35"/>
      <sheetName val="CL72 KR35-KR36"/>
      <sheetName val="CL72 KR39-KR40  N"/>
      <sheetName val="CL72 KR39-KR40  S"/>
      <sheetName val="CL72 KR105A-KR105F"/>
      <sheetName val="CL72 KR77-KR81A"/>
      <sheetName val="CL 147 cantidades"/>
      <sheetName val="CL147 KR13-KR16A"/>
      <sheetName val="CL 147"/>
      <sheetName val="CL147 KR15-KR19"/>
      <sheetName val="Estructuras Concreto"/>
    </sheetNames>
    <sheetDataSet>
      <sheetData sheetId="0" refreshError="1"/>
      <sheetData sheetId="1" refreshError="1"/>
      <sheetData sheetId="2" refreshError="1"/>
      <sheetData sheetId="3">
        <row r="4">
          <cell r="B4">
            <v>1</v>
          </cell>
        </row>
        <row r="7">
          <cell r="B7">
            <v>2</v>
          </cell>
        </row>
        <row r="9">
          <cell r="B9">
            <v>3</v>
          </cell>
        </row>
        <row r="14">
          <cell r="B14">
            <v>4</v>
          </cell>
        </row>
        <row r="16">
          <cell r="B16">
            <v>5</v>
          </cell>
        </row>
        <row r="18">
          <cell r="B18">
            <v>6</v>
          </cell>
        </row>
        <row r="20">
          <cell r="B20">
            <v>7</v>
          </cell>
        </row>
        <row r="22">
          <cell r="B22">
            <v>8</v>
          </cell>
        </row>
        <row r="25">
          <cell r="B25">
            <v>9</v>
          </cell>
        </row>
        <row r="30">
          <cell r="B30">
            <v>10</v>
          </cell>
        </row>
        <row r="54">
          <cell r="B54">
            <v>11</v>
          </cell>
        </row>
        <row r="66">
          <cell r="B66">
            <v>12</v>
          </cell>
        </row>
        <row r="70">
          <cell r="B70">
            <v>13</v>
          </cell>
        </row>
        <row r="75">
          <cell r="B75">
            <v>14</v>
          </cell>
        </row>
        <row r="83">
          <cell r="B83" t="str">
            <v>NP</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4">
          <cell r="B4">
            <v>1</v>
          </cell>
        </row>
        <row r="6">
          <cell r="B6">
            <v>2</v>
          </cell>
        </row>
        <row r="9">
          <cell r="B9">
            <v>3</v>
          </cell>
        </row>
        <row r="14">
          <cell r="B14">
            <v>4</v>
          </cell>
        </row>
        <row r="23">
          <cell r="B23">
            <v>6</v>
          </cell>
        </row>
        <row r="35">
          <cell r="B35">
            <v>7</v>
          </cell>
        </row>
        <row r="39">
          <cell r="B39">
            <v>8</v>
          </cell>
        </row>
        <row r="41">
          <cell r="B41">
            <v>9</v>
          </cell>
        </row>
        <row r="59">
          <cell r="B59">
            <v>10</v>
          </cell>
        </row>
        <row r="61">
          <cell r="B61" t="str">
            <v>NP</v>
          </cell>
        </row>
      </sheetData>
      <sheetData sheetId="23" refreshError="1"/>
      <sheetData sheetId="24"/>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row r="22">
          <cell r="A22" t="str">
            <v>Enchapes y acabados</v>
          </cell>
        </row>
        <row r="23">
          <cell r="A23" t="str">
            <v>Cuadrilla Demoliciones</v>
          </cell>
        </row>
        <row r="24">
          <cell r="A24" t="str">
            <v>Excavaciones en roca</v>
          </cell>
        </row>
        <row r="25">
          <cell r="A25" t="str">
            <v>Albañilería</v>
          </cell>
        </row>
        <row r="26">
          <cell r="A26" t="str">
            <v>Estructuras</v>
          </cell>
        </row>
        <row r="27">
          <cell r="A27" t="str">
            <v>Topografía</v>
          </cell>
        </row>
        <row r="28">
          <cell r="A28" t="str">
            <v>Instalaciones</v>
          </cell>
        </row>
        <row r="29">
          <cell r="A29" t="str">
            <v>Cuadrilla 1 - 4</v>
          </cell>
        </row>
        <row r="30">
          <cell r="A30" t="str">
            <v>Cuadrilla 1 - 1</v>
          </cell>
        </row>
        <row r="31">
          <cell r="A31" t="str">
            <v>Cuadrilla 1 - 3</v>
          </cell>
        </row>
        <row r="32">
          <cell r="A32" t="str">
            <v>Cuadrilla 1 - 6</v>
          </cell>
        </row>
        <row r="33">
          <cell r="A33" t="str">
            <v>Subcontrato Hidraúlico y Sanitario</v>
          </cell>
        </row>
        <row r="34">
          <cell r="A34" t="str">
            <v>Subcontrato Carpinteria metálica</v>
          </cell>
        </row>
        <row r="35">
          <cell r="A35" t="str">
            <v>Subcontrato Eléctrico</v>
          </cell>
        </row>
        <row r="36">
          <cell r="A36" t="str">
            <v>Carpintería</v>
          </cell>
        </row>
        <row r="37">
          <cell r="A37" t="str">
            <v>Pintura</v>
          </cell>
        </row>
        <row r="38">
          <cell r="A38" t="str">
            <v>Mampostería</v>
          </cell>
        </row>
        <row r="39">
          <cell r="A39" t="str">
            <v>Vías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queo"/>
      <sheetName val="Carta pres"/>
      <sheetName val="F1"/>
      <sheetName val="F2"/>
      <sheetName val="F3"/>
      <sheetName val="F4"/>
      <sheetName val="F5"/>
      <sheetName val="F6"/>
      <sheetName val="F7"/>
      <sheetName val="F8"/>
      <sheetName val="F9"/>
      <sheetName val="Validaciones"/>
      <sheetName val="F10"/>
      <sheetName val="F11"/>
    </sheetNames>
    <sheetDataSet>
      <sheetData sheetId="0"/>
      <sheetData sheetId="1"/>
      <sheetData sheetId="2">
        <row r="4">
          <cell r="AC4" t="str">
            <v>Programa: Vivienda Campesina</v>
          </cell>
        </row>
      </sheetData>
      <sheetData sheetId="3"/>
      <sheetData sheetId="4"/>
      <sheetData sheetId="5">
        <row r="39">
          <cell r="BD39">
            <v>3519.0000000000018</v>
          </cell>
        </row>
      </sheetData>
      <sheetData sheetId="6"/>
      <sheetData sheetId="7"/>
      <sheetData sheetId="8"/>
      <sheetData sheetId="9"/>
      <sheetData sheetId="10"/>
      <sheetData sheetId="11">
        <row r="3">
          <cell r="B3" t="str">
            <v>Convocatoria Ordinaria</v>
          </cell>
          <cell r="E3" t="str">
            <v>Bolsa Departamental</v>
          </cell>
          <cell r="K3" t="str">
            <v>Cabildo Resguardo Indigena</v>
          </cell>
          <cell r="M3" t="str">
            <v>Modalidad A - Mejoramiento y Saneamiento Básico</v>
          </cell>
          <cell r="O3" t="str">
            <v xml:space="preserve">Dispersa </v>
          </cell>
          <cell r="Q3">
            <v>1</v>
          </cell>
          <cell r="S3" t="str">
            <v>Bahareque encementado</v>
          </cell>
          <cell r="Y3">
            <v>1</v>
          </cell>
          <cell r="AA3" t="str">
            <v>C.C.</v>
          </cell>
          <cell r="AL3" t="str">
            <v>AMAZONAS</v>
          </cell>
          <cell r="AM3" t="str">
            <v>AMAZONAS</v>
          </cell>
          <cell r="AN3" t="str">
            <v>EL ENCANTO</v>
          </cell>
          <cell r="AR3" t="str">
            <v>0101</v>
          </cell>
          <cell r="AS3" t="str">
            <v>Alcalde</v>
          </cell>
        </row>
        <row r="4">
          <cell r="B4" t="str">
            <v>Postulación Permanente</v>
          </cell>
          <cell r="E4" t="str">
            <v>Bolsa Desplazados</v>
          </cell>
          <cell r="K4" t="str">
            <v>Consejo Comunitario de Negritudes</v>
          </cell>
          <cell r="M4" t="str">
            <v>Modalidad B - Construcción de Vivienda Nueva</v>
          </cell>
          <cell r="O4" t="str">
            <v>Agrupada</v>
          </cell>
          <cell r="Q4">
            <v>2</v>
          </cell>
          <cell r="S4" t="str">
            <v>Estructura metálica</v>
          </cell>
          <cell r="Y4">
            <v>2</v>
          </cell>
          <cell r="AA4" t="str">
            <v>Reg.Civil</v>
          </cell>
          <cell r="AL4" t="str">
            <v>ANTIOQUIA</v>
          </cell>
          <cell r="AM4" t="str">
            <v>AMAZONAS</v>
          </cell>
          <cell r="AR4" t="str">
            <v>0102</v>
          </cell>
          <cell r="AS4" t="str">
            <v>Gerente</v>
          </cell>
        </row>
        <row r="5">
          <cell r="B5" t="str">
            <v>Programas Estratégicos</v>
          </cell>
          <cell r="E5" t="str">
            <v>INCODER</v>
          </cell>
          <cell r="K5" t="str">
            <v>Departamento</v>
          </cell>
          <cell r="Q5">
            <v>3</v>
          </cell>
          <cell r="S5" t="str">
            <v>Estructuras en madera ó guadua</v>
          </cell>
          <cell r="Y5">
            <v>3</v>
          </cell>
          <cell r="AA5" t="str">
            <v>T.I.</v>
          </cell>
          <cell r="AL5" t="str">
            <v>ARAUCA</v>
          </cell>
          <cell r="AM5" t="str">
            <v>AMAZONAS</v>
          </cell>
          <cell r="AR5" t="str">
            <v>0103</v>
          </cell>
          <cell r="AS5" t="str">
            <v>Gobernador</v>
          </cell>
        </row>
        <row r="6">
          <cell r="B6" t="str">
            <v>Programas de Desarrollo Rural</v>
          </cell>
          <cell r="E6" t="str">
            <v>Restitución de Tierras</v>
          </cell>
          <cell r="K6" t="str">
            <v>Entidad Privada</v>
          </cell>
          <cell r="Q6">
            <v>4</v>
          </cell>
          <cell r="S6" t="str">
            <v>Mampostería</v>
          </cell>
          <cell r="Y6">
            <v>4</v>
          </cell>
          <cell r="AL6" t="str">
            <v>ATLANTICO</v>
          </cell>
          <cell r="AM6" t="str">
            <v>AMAZONAS</v>
          </cell>
          <cell r="AR6" t="str">
            <v>0104</v>
          </cell>
          <cell r="AS6" t="str">
            <v>Gobernador Resguardo Indígena</v>
          </cell>
        </row>
        <row r="7">
          <cell r="E7" t="str">
            <v>Atención a Víctimas</v>
          </cell>
          <cell r="K7" t="str">
            <v>Entidad Promotora</v>
          </cell>
          <cell r="Q7">
            <v>5</v>
          </cell>
          <cell r="S7" t="str">
            <v>Sistemas prefabricados</v>
          </cell>
          <cell r="W7">
            <v>5</v>
          </cell>
          <cell r="Y7">
            <v>5</v>
          </cell>
          <cell r="AL7" t="str">
            <v>BOGOTA D.C.</v>
          </cell>
          <cell r="AM7" t="str">
            <v>AMAZONAS</v>
          </cell>
          <cell r="AR7" t="str">
            <v>0105</v>
          </cell>
          <cell r="AS7" t="str">
            <v>Representante Legal</v>
          </cell>
        </row>
        <row r="8">
          <cell r="E8" t="str">
            <v>Desarrollo Rural</v>
          </cell>
          <cell r="K8" t="str">
            <v>Gremio Agopecuario</v>
          </cell>
          <cell r="Q8">
            <v>6</v>
          </cell>
          <cell r="W8">
            <v>6</v>
          </cell>
          <cell r="Y8">
            <v>6</v>
          </cell>
          <cell r="AL8" t="str">
            <v>BOLIVAR</v>
          </cell>
          <cell r="AM8" t="str">
            <v>AMAZONAS</v>
          </cell>
          <cell r="AR8" t="str">
            <v>0106</v>
          </cell>
        </row>
        <row r="9">
          <cell r="K9" t="str">
            <v>Municipio</v>
          </cell>
          <cell r="Q9">
            <v>7</v>
          </cell>
          <cell r="W9">
            <v>7</v>
          </cell>
          <cell r="Y9">
            <v>7</v>
          </cell>
          <cell r="AL9" t="str">
            <v>BOYACA</v>
          </cell>
          <cell r="AM9" t="str">
            <v>AMAZONAS</v>
          </cell>
          <cell r="AR9" t="str">
            <v>0107</v>
          </cell>
        </row>
        <row r="10">
          <cell r="K10" t="str">
            <v>Organización No Gubernamental (ONG)</v>
          </cell>
          <cell r="Q10">
            <v>8</v>
          </cell>
          <cell r="W10">
            <v>8</v>
          </cell>
          <cell r="Y10">
            <v>8</v>
          </cell>
          <cell r="AL10" t="str">
            <v>CALDAS</v>
          </cell>
          <cell r="AM10" t="str">
            <v>AMAZONAS</v>
          </cell>
          <cell r="AR10" t="str">
            <v>0108</v>
          </cell>
        </row>
        <row r="11">
          <cell r="K11" t="str">
            <v>Organizaciones Populares de Vivienda</v>
          </cell>
          <cell r="Q11">
            <v>9</v>
          </cell>
          <cell r="W11">
            <v>9</v>
          </cell>
          <cell r="AL11" t="str">
            <v>CAQUETA</v>
          </cell>
          <cell r="AM11" t="str">
            <v>AMAZONAS</v>
          </cell>
          <cell r="AR11" t="str">
            <v>0109</v>
          </cell>
        </row>
        <row r="12">
          <cell r="Q12">
            <v>10</v>
          </cell>
          <cell r="W12">
            <v>10</v>
          </cell>
          <cell r="AL12" t="str">
            <v>CASANARE</v>
          </cell>
          <cell r="AM12" t="str">
            <v>AMAZONAS</v>
          </cell>
          <cell r="AR12" t="str">
            <v>0110</v>
          </cell>
        </row>
        <row r="13">
          <cell r="Q13">
            <v>11</v>
          </cell>
          <cell r="W13">
            <v>11</v>
          </cell>
          <cell r="AL13" t="str">
            <v>CAUCA</v>
          </cell>
          <cell r="AM13" t="str">
            <v>AMAZONAS</v>
          </cell>
          <cell r="AR13" t="str">
            <v>0111</v>
          </cell>
        </row>
        <row r="14">
          <cell r="Q14">
            <v>12</v>
          </cell>
          <cell r="W14">
            <v>12</v>
          </cell>
          <cell r="AL14" t="str">
            <v>CESAR</v>
          </cell>
          <cell r="AM14" t="str">
            <v>AMAZONAS</v>
          </cell>
          <cell r="AR14" t="str">
            <v>0112</v>
          </cell>
        </row>
        <row r="15">
          <cell r="Q15">
            <v>13</v>
          </cell>
          <cell r="W15">
            <v>13</v>
          </cell>
          <cell r="AL15" t="str">
            <v>CHOCO</v>
          </cell>
          <cell r="AM15" t="str">
            <v>ANTIOQUIA</v>
          </cell>
          <cell r="AR15" t="str">
            <v>0201</v>
          </cell>
        </row>
        <row r="16">
          <cell r="Q16">
            <v>14</v>
          </cell>
          <cell r="W16">
            <v>14</v>
          </cell>
          <cell r="AL16" t="str">
            <v>CORDOBA</v>
          </cell>
          <cell r="AM16" t="str">
            <v>ANTIOQUIA</v>
          </cell>
          <cell r="AR16" t="str">
            <v>0202</v>
          </cell>
        </row>
        <row r="17">
          <cell r="Q17">
            <v>15</v>
          </cell>
          <cell r="W17">
            <v>15</v>
          </cell>
          <cell r="AL17" t="str">
            <v>CUNDINAMARCA</v>
          </cell>
          <cell r="AM17" t="str">
            <v>ANTIOQUIA</v>
          </cell>
          <cell r="AR17" t="str">
            <v>0203</v>
          </cell>
        </row>
        <row r="18">
          <cell r="Q18">
            <v>16</v>
          </cell>
          <cell r="W18">
            <v>16</v>
          </cell>
          <cell r="AL18" t="str">
            <v>GUAINIA</v>
          </cell>
          <cell r="AM18" t="str">
            <v>ANTIOQUIA</v>
          </cell>
          <cell r="AR18" t="str">
            <v>0204</v>
          </cell>
        </row>
        <row r="19">
          <cell r="Q19">
            <v>17</v>
          </cell>
          <cell r="W19">
            <v>17</v>
          </cell>
          <cell r="AL19" t="str">
            <v>GUAVIARE</v>
          </cell>
          <cell r="AM19" t="str">
            <v>ANTIOQUIA</v>
          </cell>
          <cell r="AR19" t="str">
            <v>0205</v>
          </cell>
        </row>
        <row r="20">
          <cell r="Q20">
            <v>18</v>
          </cell>
          <cell r="W20">
            <v>18</v>
          </cell>
          <cell r="AL20" t="str">
            <v>HUILA</v>
          </cell>
          <cell r="AM20" t="str">
            <v>ANTIOQUIA</v>
          </cell>
          <cell r="AR20" t="str">
            <v>0206</v>
          </cell>
        </row>
        <row r="21">
          <cell r="Q21">
            <v>19</v>
          </cell>
          <cell r="W21">
            <v>19</v>
          </cell>
          <cell r="AL21" t="str">
            <v>LA GUAJIRA</v>
          </cell>
          <cell r="AM21" t="str">
            <v>ANTIOQUIA</v>
          </cell>
          <cell r="AR21" t="str">
            <v>0207</v>
          </cell>
        </row>
        <row r="22">
          <cell r="Q22">
            <v>20</v>
          </cell>
          <cell r="W22">
            <v>20</v>
          </cell>
          <cell r="AL22" t="str">
            <v>MAGDALENA</v>
          </cell>
          <cell r="AM22" t="str">
            <v>ANTIOQUIA</v>
          </cell>
          <cell r="AR22" t="str">
            <v>0208</v>
          </cell>
        </row>
        <row r="23">
          <cell r="W23">
            <v>21</v>
          </cell>
          <cell r="AL23" t="str">
            <v>META</v>
          </cell>
          <cell r="AM23" t="str">
            <v>ANTIOQUIA</v>
          </cell>
          <cell r="AR23" t="str">
            <v>0209</v>
          </cell>
        </row>
        <row r="24">
          <cell r="W24">
            <v>22</v>
          </cell>
          <cell r="AL24" t="str">
            <v>NARIÑO</v>
          </cell>
          <cell r="AM24" t="str">
            <v>ANTIOQUIA</v>
          </cell>
          <cell r="AR24" t="str">
            <v>0210</v>
          </cell>
        </row>
        <row r="25">
          <cell r="W25">
            <v>23</v>
          </cell>
          <cell r="AL25" t="str">
            <v>NTE SANTANDER</v>
          </cell>
          <cell r="AM25" t="str">
            <v>ANTIOQUIA</v>
          </cell>
          <cell r="AR25" t="str">
            <v>0211</v>
          </cell>
        </row>
        <row r="26">
          <cell r="W26">
            <v>24</v>
          </cell>
          <cell r="AL26" t="str">
            <v>PUTUMAYO</v>
          </cell>
          <cell r="AM26" t="str">
            <v>ANTIOQUIA</v>
          </cell>
          <cell r="AR26" t="str">
            <v>0212</v>
          </cell>
        </row>
        <row r="27">
          <cell r="W27">
            <v>25</v>
          </cell>
          <cell r="AL27" t="str">
            <v>QUINDIO</v>
          </cell>
          <cell r="AM27" t="str">
            <v>ANTIOQUIA</v>
          </cell>
          <cell r="AR27" t="str">
            <v>0213</v>
          </cell>
        </row>
        <row r="28">
          <cell r="W28">
            <v>26</v>
          </cell>
          <cell r="AL28" t="str">
            <v>RISARALDA</v>
          </cell>
          <cell r="AM28" t="str">
            <v>ANTIOQUIA</v>
          </cell>
          <cell r="AR28" t="str">
            <v>0214</v>
          </cell>
        </row>
        <row r="29">
          <cell r="W29">
            <v>27</v>
          </cell>
          <cell r="AL29" t="str">
            <v>SAN ANDRES ISLAS</v>
          </cell>
          <cell r="AM29" t="str">
            <v>ANTIOQUIA</v>
          </cell>
          <cell r="AR29" t="str">
            <v>0215</v>
          </cell>
        </row>
        <row r="30">
          <cell r="W30">
            <v>28</v>
          </cell>
          <cell r="AL30" t="str">
            <v>SANTANDER</v>
          </cell>
          <cell r="AM30" t="str">
            <v>ANTIOQUIA</v>
          </cell>
          <cell r="AR30" t="str">
            <v>0216</v>
          </cell>
        </row>
        <row r="31">
          <cell r="W31">
            <v>29</v>
          </cell>
          <cell r="AL31" t="str">
            <v>SUCRE</v>
          </cell>
          <cell r="AM31" t="str">
            <v>ANTIOQUIA</v>
          </cell>
          <cell r="AR31" t="str">
            <v>0217</v>
          </cell>
        </row>
        <row r="32">
          <cell r="W32">
            <v>30</v>
          </cell>
          <cell r="AL32" t="str">
            <v>TOLIMA</v>
          </cell>
          <cell r="AM32" t="str">
            <v>ANTIOQUIA</v>
          </cell>
          <cell r="AR32" t="str">
            <v>0218</v>
          </cell>
        </row>
        <row r="33">
          <cell r="W33">
            <v>31</v>
          </cell>
          <cell r="AL33" t="str">
            <v>VALLE</v>
          </cell>
          <cell r="AM33" t="str">
            <v>ANTIOQUIA</v>
          </cell>
          <cell r="AR33" t="str">
            <v>0219</v>
          </cell>
        </row>
        <row r="34">
          <cell r="W34">
            <v>32</v>
          </cell>
          <cell r="AL34" t="str">
            <v>VAUPES</v>
          </cell>
          <cell r="AM34" t="str">
            <v>ANTIOQUIA</v>
          </cell>
          <cell r="AR34" t="str">
            <v>0220</v>
          </cell>
        </row>
        <row r="35">
          <cell r="W35">
            <v>33</v>
          </cell>
          <cell r="AL35" t="str">
            <v>VICHADA</v>
          </cell>
          <cell r="AM35" t="str">
            <v>ANTIOQUIA</v>
          </cell>
          <cell r="AR35" t="str">
            <v>0221</v>
          </cell>
        </row>
        <row r="36">
          <cell r="W36">
            <v>30</v>
          </cell>
          <cell r="AM36" t="str">
            <v>ANTIOQUIA</v>
          </cell>
          <cell r="AR36" t="str">
            <v>0301</v>
          </cell>
        </row>
        <row r="37">
          <cell r="W37">
            <v>35</v>
          </cell>
          <cell r="AM37" t="str">
            <v>ANTIOQUIA</v>
          </cell>
          <cell r="AR37" t="str">
            <v>0302</v>
          </cell>
        </row>
        <row r="38">
          <cell r="W38">
            <v>36</v>
          </cell>
          <cell r="AM38" t="str">
            <v>ANTIOQUIA</v>
          </cell>
          <cell r="AR38" t="str">
            <v>0303</v>
          </cell>
        </row>
        <row r="39">
          <cell r="W39">
            <v>37</v>
          </cell>
          <cell r="AM39" t="str">
            <v>ANTIOQUIA</v>
          </cell>
          <cell r="AR39" t="str">
            <v>0304</v>
          </cell>
        </row>
        <row r="40">
          <cell r="W40">
            <v>38</v>
          </cell>
          <cell r="AM40" t="str">
            <v>ANTIOQUIA</v>
          </cell>
          <cell r="AR40" t="str">
            <v>0305</v>
          </cell>
        </row>
        <row r="41">
          <cell r="W41">
            <v>39</v>
          </cell>
          <cell r="AM41" t="str">
            <v>ANTIOQUIA</v>
          </cell>
          <cell r="AR41" t="str">
            <v>0306</v>
          </cell>
        </row>
        <row r="42">
          <cell r="W42">
            <v>40</v>
          </cell>
          <cell r="AM42" t="str">
            <v>ANTIOQUIA</v>
          </cell>
          <cell r="AR42" t="str">
            <v>0307</v>
          </cell>
        </row>
        <row r="43">
          <cell r="W43">
            <v>41</v>
          </cell>
          <cell r="AM43" t="str">
            <v>ANTIOQUIA</v>
          </cell>
          <cell r="AR43" t="str">
            <v>0308</v>
          </cell>
        </row>
        <row r="44">
          <cell r="W44">
            <v>42</v>
          </cell>
          <cell r="AM44" t="str">
            <v>ANTIOQUIA</v>
          </cell>
          <cell r="AR44" t="str">
            <v>0309</v>
          </cell>
        </row>
        <row r="45">
          <cell r="W45">
            <v>43</v>
          </cell>
          <cell r="AM45" t="str">
            <v>ANTIOQUIA</v>
          </cell>
          <cell r="AR45" t="str">
            <v>0310</v>
          </cell>
        </row>
        <row r="46">
          <cell r="W46">
            <v>44</v>
          </cell>
          <cell r="AM46" t="str">
            <v>ANTIOQUIA</v>
          </cell>
          <cell r="AR46" t="str">
            <v>0311</v>
          </cell>
        </row>
        <row r="47">
          <cell r="W47">
            <v>45</v>
          </cell>
          <cell r="AM47" t="str">
            <v>ANTIOQUIA</v>
          </cell>
          <cell r="AR47" t="str">
            <v>0312</v>
          </cell>
        </row>
        <row r="48">
          <cell r="W48">
            <v>46</v>
          </cell>
          <cell r="AM48" t="str">
            <v>ANTIOQUIA</v>
          </cell>
          <cell r="AR48" t="str">
            <v>0313</v>
          </cell>
        </row>
        <row r="49">
          <cell r="W49">
            <v>47</v>
          </cell>
          <cell r="AM49" t="str">
            <v>ANTIOQUIA</v>
          </cell>
          <cell r="AR49" t="str">
            <v>0314</v>
          </cell>
        </row>
        <row r="50">
          <cell r="W50">
            <v>48</v>
          </cell>
          <cell r="AM50" t="str">
            <v>ANTIOQUIA</v>
          </cell>
          <cell r="AR50" t="str">
            <v>0315</v>
          </cell>
        </row>
        <row r="51">
          <cell r="W51">
            <v>49</v>
          </cell>
          <cell r="AM51" t="str">
            <v>ANTIOQUIA</v>
          </cell>
          <cell r="AR51" t="str">
            <v>0316</v>
          </cell>
        </row>
        <row r="52">
          <cell r="W52">
            <v>50</v>
          </cell>
          <cell r="AM52" t="str">
            <v>ANTIOQUIA</v>
          </cell>
          <cell r="AR52" t="str">
            <v>0317</v>
          </cell>
        </row>
        <row r="53">
          <cell r="W53">
            <v>51</v>
          </cell>
          <cell r="AM53" t="str">
            <v>ANTIOQUIA</v>
          </cell>
          <cell r="AR53" t="str">
            <v>0318</v>
          </cell>
        </row>
        <row r="54">
          <cell r="W54">
            <v>52</v>
          </cell>
          <cell r="AM54" t="str">
            <v>ANTIOQUIA</v>
          </cell>
          <cell r="AR54" t="str">
            <v>0401</v>
          </cell>
        </row>
        <row r="55">
          <cell r="W55">
            <v>53</v>
          </cell>
          <cell r="AM55" t="str">
            <v>ANTIOQUIA</v>
          </cell>
          <cell r="AR55" t="str">
            <v>0402</v>
          </cell>
        </row>
        <row r="56">
          <cell r="W56">
            <v>54</v>
          </cell>
          <cell r="AM56" t="str">
            <v>ANTIOQUIA</v>
          </cell>
          <cell r="AR56" t="str">
            <v>0403</v>
          </cell>
        </row>
        <row r="57">
          <cell r="W57">
            <v>55</v>
          </cell>
          <cell r="AM57" t="str">
            <v>ANTIOQUIA</v>
          </cell>
          <cell r="AR57" t="str">
            <v>0404</v>
          </cell>
        </row>
        <row r="58">
          <cell r="W58">
            <v>56</v>
          </cell>
          <cell r="AM58" t="str">
            <v>ANTIOQUIA</v>
          </cell>
          <cell r="AR58" t="str">
            <v>0405</v>
          </cell>
        </row>
        <row r="59">
          <cell r="W59">
            <v>57</v>
          </cell>
          <cell r="AM59" t="str">
            <v>ANTIOQUIA</v>
          </cell>
          <cell r="AR59" t="str">
            <v>0406</v>
          </cell>
        </row>
        <row r="60">
          <cell r="W60">
            <v>58</v>
          </cell>
          <cell r="AM60" t="str">
            <v>ANTIOQUIA</v>
          </cell>
          <cell r="AR60" t="str">
            <v>0407</v>
          </cell>
        </row>
        <row r="61">
          <cell r="W61">
            <v>59</v>
          </cell>
          <cell r="AM61" t="str">
            <v>ANTIOQUIA</v>
          </cell>
          <cell r="AR61" t="str">
            <v>0408</v>
          </cell>
        </row>
        <row r="62">
          <cell r="W62">
            <v>60</v>
          </cell>
          <cell r="AM62" t="str">
            <v>ANTIOQUIA</v>
          </cell>
          <cell r="AR62" t="str">
            <v>0409</v>
          </cell>
        </row>
        <row r="63">
          <cell r="W63">
            <v>61</v>
          </cell>
          <cell r="AM63" t="str">
            <v>ANTIOQUIA</v>
          </cell>
          <cell r="AR63" t="str">
            <v>0410</v>
          </cell>
        </row>
        <row r="64">
          <cell r="W64">
            <v>62</v>
          </cell>
          <cell r="AM64" t="str">
            <v>ANTIOQUIA</v>
          </cell>
          <cell r="AR64" t="str">
            <v>0411</v>
          </cell>
        </row>
        <row r="65">
          <cell r="W65">
            <v>63</v>
          </cell>
          <cell r="AM65" t="str">
            <v>ANTIOQUIA</v>
          </cell>
          <cell r="AR65" t="str">
            <v>0412</v>
          </cell>
        </row>
        <row r="66">
          <cell r="W66">
            <v>64</v>
          </cell>
          <cell r="AM66" t="str">
            <v>ANTIOQUIA</v>
          </cell>
          <cell r="AR66" t="str">
            <v>0413</v>
          </cell>
        </row>
        <row r="67">
          <cell r="W67">
            <v>65</v>
          </cell>
          <cell r="AM67" t="str">
            <v>ANTIOQUIA</v>
          </cell>
          <cell r="AR67" t="str">
            <v>0414</v>
          </cell>
        </row>
        <row r="68">
          <cell r="W68">
            <v>66</v>
          </cell>
          <cell r="AM68" t="str">
            <v>ANTIOQUIA</v>
          </cell>
          <cell r="AR68" t="str">
            <v>0415</v>
          </cell>
        </row>
        <row r="69">
          <cell r="W69">
            <v>67</v>
          </cell>
          <cell r="AM69" t="str">
            <v>ANTIOQUIA</v>
          </cell>
          <cell r="AR69" t="str">
            <v>0416</v>
          </cell>
        </row>
        <row r="70">
          <cell r="W70">
            <v>68</v>
          </cell>
          <cell r="AM70" t="str">
            <v>ANTIOQUIA</v>
          </cell>
          <cell r="AR70" t="str">
            <v>0417</v>
          </cell>
        </row>
        <row r="71">
          <cell r="W71">
            <v>69</v>
          </cell>
          <cell r="AM71" t="str">
            <v>ANTIOQUIA</v>
          </cell>
          <cell r="AR71" t="str">
            <v>0501</v>
          </cell>
        </row>
        <row r="72">
          <cell r="W72">
            <v>70</v>
          </cell>
          <cell r="AM72" t="str">
            <v>ANTIOQUIA</v>
          </cell>
          <cell r="AR72" t="str">
            <v>0502</v>
          </cell>
        </row>
        <row r="73">
          <cell r="W73">
            <v>71</v>
          </cell>
          <cell r="AM73" t="str">
            <v>ANTIOQUIA</v>
          </cell>
          <cell r="AR73" t="str">
            <v>0503</v>
          </cell>
        </row>
        <row r="74">
          <cell r="W74">
            <v>72</v>
          </cell>
          <cell r="AM74" t="str">
            <v>ANTIOQUIA</v>
          </cell>
          <cell r="AR74" t="str">
            <v>0504</v>
          </cell>
        </row>
        <row r="75">
          <cell r="W75">
            <v>73</v>
          </cell>
          <cell r="AM75" t="str">
            <v>ANTIOQUIA</v>
          </cell>
          <cell r="AR75" t="str">
            <v>0505</v>
          </cell>
        </row>
        <row r="76">
          <cell r="W76">
            <v>74</v>
          </cell>
          <cell r="AM76" t="str">
            <v>ANTIOQUIA</v>
          </cell>
          <cell r="AR76" t="str">
            <v>0506</v>
          </cell>
        </row>
        <row r="77">
          <cell r="W77">
            <v>75</v>
          </cell>
          <cell r="AM77" t="str">
            <v>ANTIOQUIA</v>
          </cell>
          <cell r="AR77" t="str">
            <v>0507</v>
          </cell>
        </row>
        <row r="78">
          <cell r="W78">
            <v>76</v>
          </cell>
          <cell r="AM78" t="str">
            <v>ANTIOQUIA</v>
          </cell>
          <cell r="AR78" t="str">
            <v>0508</v>
          </cell>
        </row>
        <row r="79">
          <cell r="W79">
            <v>77</v>
          </cell>
          <cell r="AM79" t="str">
            <v>ANTIOQUIA</v>
          </cell>
          <cell r="AR79" t="str">
            <v>0509</v>
          </cell>
        </row>
        <row r="80">
          <cell r="W80">
            <v>78</v>
          </cell>
          <cell r="AM80" t="str">
            <v>ANTIOQUIA</v>
          </cell>
          <cell r="AR80" t="str">
            <v>0601</v>
          </cell>
        </row>
        <row r="81">
          <cell r="W81">
            <v>79</v>
          </cell>
          <cell r="AM81" t="str">
            <v>ANTIOQUIA</v>
          </cell>
          <cell r="AR81" t="str">
            <v>0602</v>
          </cell>
        </row>
        <row r="82">
          <cell r="W82">
            <v>80</v>
          </cell>
          <cell r="AM82" t="str">
            <v>ANTIOQUIA</v>
          </cell>
          <cell r="AR82" t="str">
            <v>0603</v>
          </cell>
        </row>
        <row r="83">
          <cell r="W83">
            <v>81</v>
          </cell>
          <cell r="AM83" t="str">
            <v>ANTIOQUIA</v>
          </cell>
          <cell r="AR83" t="str">
            <v>0604</v>
          </cell>
        </row>
        <row r="84">
          <cell r="W84">
            <v>82</v>
          </cell>
          <cell r="AM84" t="str">
            <v>ANTIOQUIA</v>
          </cell>
          <cell r="AR84" t="str">
            <v>0605</v>
          </cell>
        </row>
        <row r="85">
          <cell r="W85">
            <v>83</v>
          </cell>
          <cell r="AM85" t="str">
            <v>ANTIOQUIA</v>
          </cell>
          <cell r="AR85" t="str">
            <v>0606</v>
          </cell>
        </row>
        <row r="86">
          <cell r="W86">
            <v>84</v>
          </cell>
          <cell r="AM86" t="str">
            <v>ANTIOQUIA</v>
          </cell>
          <cell r="AR86" t="str">
            <v>0607</v>
          </cell>
        </row>
        <row r="87">
          <cell r="W87">
            <v>85</v>
          </cell>
          <cell r="AM87" t="str">
            <v>ANTIOQUIA</v>
          </cell>
          <cell r="AR87" t="str">
            <v>0608</v>
          </cell>
        </row>
        <row r="88">
          <cell r="W88">
            <v>86</v>
          </cell>
          <cell r="AM88" t="str">
            <v>ANTIOQUIA</v>
          </cell>
          <cell r="AR88" t="str">
            <v>0609</v>
          </cell>
        </row>
        <row r="89">
          <cell r="W89">
            <v>87</v>
          </cell>
          <cell r="AM89" t="str">
            <v>ANTIOQUIA</v>
          </cell>
          <cell r="AR89" t="str">
            <v>0610</v>
          </cell>
        </row>
        <row r="90">
          <cell r="W90">
            <v>88</v>
          </cell>
          <cell r="AM90" t="str">
            <v>ANTIOQUIA</v>
          </cell>
          <cell r="AR90" t="str">
            <v>0611</v>
          </cell>
        </row>
        <row r="91">
          <cell r="W91">
            <v>89</v>
          </cell>
          <cell r="AM91" t="str">
            <v>ANTIOQUIA</v>
          </cell>
          <cell r="AR91" t="str">
            <v>0701</v>
          </cell>
        </row>
        <row r="92">
          <cell r="W92">
            <v>90</v>
          </cell>
          <cell r="AM92" t="str">
            <v>ANTIOQUIA</v>
          </cell>
          <cell r="AR92" t="str">
            <v>0702</v>
          </cell>
        </row>
        <row r="93">
          <cell r="W93">
            <v>91</v>
          </cell>
          <cell r="AM93" t="str">
            <v>ANTIOQUIA</v>
          </cell>
          <cell r="AR93" t="str">
            <v>0703</v>
          </cell>
        </row>
        <row r="94">
          <cell r="W94">
            <v>92</v>
          </cell>
          <cell r="AM94" t="str">
            <v>ANTIOQUIA</v>
          </cell>
          <cell r="AR94" t="str">
            <v>0704</v>
          </cell>
        </row>
        <row r="95">
          <cell r="W95">
            <v>93</v>
          </cell>
          <cell r="AM95" t="str">
            <v>ANTIOQUIA</v>
          </cell>
          <cell r="AR95" t="str">
            <v>0705</v>
          </cell>
        </row>
        <row r="96">
          <cell r="W96">
            <v>94</v>
          </cell>
          <cell r="AM96" t="str">
            <v>ANTIOQUIA</v>
          </cell>
          <cell r="AR96" t="str">
            <v>0706</v>
          </cell>
        </row>
        <row r="97">
          <cell r="W97">
            <v>95</v>
          </cell>
          <cell r="AM97" t="str">
            <v>ANTIOQUIA</v>
          </cell>
          <cell r="AR97" t="str">
            <v>0707</v>
          </cell>
        </row>
        <row r="98">
          <cell r="W98">
            <v>96</v>
          </cell>
          <cell r="AM98" t="str">
            <v>ANTIOQUIA</v>
          </cell>
          <cell r="AR98" t="str">
            <v>0708</v>
          </cell>
        </row>
        <row r="99">
          <cell r="W99">
            <v>97</v>
          </cell>
          <cell r="AM99" t="str">
            <v>ANTIOQUIA</v>
          </cell>
          <cell r="AR99" t="str">
            <v>0709</v>
          </cell>
        </row>
        <row r="100">
          <cell r="W100">
            <v>98</v>
          </cell>
          <cell r="AM100" t="str">
            <v>ANTIOQUIA</v>
          </cell>
          <cell r="AR100" t="str">
            <v>0710</v>
          </cell>
        </row>
        <row r="101">
          <cell r="W101">
            <v>99</v>
          </cell>
          <cell r="AM101" t="str">
            <v>ANTIOQUIA</v>
          </cell>
          <cell r="AR101" t="str">
            <v>0711</v>
          </cell>
        </row>
        <row r="102">
          <cell r="W102">
            <v>100</v>
          </cell>
          <cell r="AM102" t="str">
            <v>ANTIOQUIA</v>
          </cell>
          <cell r="AR102" t="str">
            <v>0801</v>
          </cell>
        </row>
        <row r="103">
          <cell r="W103">
            <v>101</v>
          </cell>
          <cell r="AM103" t="str">
            <v>ANTIOQUIA</v>
          </cell>
          <cell r="AR103" t="str">
            <v>0802</v>
          </cell>
        </row>
        <row r="104">
          <cell r="W104">
            <v>102</v>
          </cell>
          <cell r="AM104" t="str">
            <v>ANTIOQUIA</v>
          </cell>
          <cell r="AR104" t="str">
            <v>0803</v>
          </cell>
        </row>
        <row r="105">
          <cell r="W105">
            <v>103</v>
          </cell>
          <cell r="AM105" t="str">
            <v>ANTIOQUIA</v>
          </cell>
          <cell r="AR105" t="str">
            <v>0804</v>
          </cell>
        </row>
        <row r="106">
          <cell r="W106">
            <v>104</v>
          </cell>
          <cell r="AM106" t="str">
            <v>ANTIOQUIA</v>
          </cell>
          <cell r="AR106" t="str">
            <v>0805</v>
          </cell>
        </row>
        <row r="107">
          <cell r="W107">
            <v>105</v>
          </cell>
          <cell r="AM107" t="str">
            <v>ANTIOQUIA</v>
          </cell>
          <cell r="AR107" t="str">
            <v>0806</v>
          </cell>
        </row>
        <row r="108">
          <cell r="W108">
            <v>106</v>
          </cell>
          <cell r="AM108" t="str">
            <v>ANTIOQUIA</v>
          </cell>
          <cell r="AR108" t="str">
            <v>0807</v>
          </cell>
        </row>
        <row r="109">
          <cell r="W109">
            <v>107</v>
          </cell>
          <cell r="AM109" t="str">
            <v>ANTIOQUIA</v>
          </cell>
          <cell r="AR109" t="str">
            <v>0808</v>
          </cell>
        </row>
        <row r="110">
          <cell r="W110">
            <v>108</v>
          </cell>
          <cell r="AM110" t="str">
            <v>ANTIOQUIA</v>
          </cell>
          <cell r="AR110" t="str">
            <v>0901</v>
          </cell>
        </row>
        <row r="111">
          <cell r="W111">
            <v>109</v>
          </cell>
          <cell r="AM111" t="str">
            <v>ANTIOQUIA</v>
          </cell>
          <cell r="AR111" t="str">
            <v>0902</v>
          </cell>
        </row>
        <row r="112">
          <cell r="W112">
            <v>110</v>
          </cell>
          <cell r="AM112" t="str">
            <v>ANTIOQUIA</v>
          </cell>
          <cell r="AR112" t="str">
            <v>0903</v>
          </cell>
        </row>
        <row r="113">
          <cell r="W113">
            <v>111</v>
          </cell>
          <cell r="AM113" t="str">
            <v>ANTIOQUIA</v>
          </cell>
          <cell r="AR113" t="str">
            <v>0904</v>
          </cell>
        </row>
        <row r="114">
          <cell r="W114">
            <v>112</v>
          </cell>
          <cell r="AM114" t="str">
            <v>ANTIOQUIA</v>
          </cell>
          <cell r="AR114" t="str">
            <v>0905</v>
          </cell>
        </row>
        <row r="115">
          <cell r="W115">
            <v>113</v>
          </cell>
          <cell r="AM115" t="str">
            <v>ANTIOQUIA</v>
          </cell>
          <cell r="AR115" t="str">
            <v>0906</v>
          </cell>
        </row>
        <row r="116">
          <cell r="W116">
            <v>114</v>
          </cell>
          <cell r="AM116" t="str">
            <v>ANTIOQUIA</v>
          </cell>
          <cell r="AR116" t="str">
            <v>0907</v>
          </cell>
        </row>
        <row r="117">
          <cell r="W117">
            <v>115</v>
          </cell>
          <cell r="AM117" t="str">
            <v>ANTIOQUIA</v>
          </cell>
          <cell r="AR117" t="str">
            <v>0908</v>
          </cell>
        </row>
        <row r="118">
          <cell r="W118">
            <v>116</v>
          </cell>
          <cell r="AM118" t="str">
            <v>ANTIOQUIA</v>
          </cell>
          <cell r="AR118" t="str">
            <v>0909</v>
          </cell>
        </row>
        <row r="119">
          <cell r="W119">
            <v>117</v>
          </cell>
          <cell r="AM119" t="str">
            <v>ANTIOQUIA</v>
          </cell>
          <cell r="AR119" t="str">
            <v>0910</v>
          </cell>
        </row>
        <row r="120">
          <cell r="W120">
            <v>118</v>
          </cell>
          <cell r="AM120" t="str">
            <v>ANTIOQUIA</v>
          </cell>
          <cell r="AR120" t="str">
            <v>0911</v>
          </cell>
        </row>
        <row r="121">
          <cell r="W121">
            <v>119</v>
          </cell>
          <cell r="AM121" t="str">
            <v>ANTIOQUIA</v>
          </cell>
          <cell r="AR121" t="str">
            <v>0912</v>
          </cell>
        </row>
        <row r="122">
          <cell r="W122">
            <v>120</v>
          </cell>
          <cell r="AM122" t="str">
            <v>ANTIOQUIA</v>
          </cell>
          <cell r="AR122" t="str">
            <v>0913</v>
          </cell>
        </row>
        <row r="123">
          <cell r="W123">
            <v>121</v>
          </cell>
          <cell r="AM123" t="str">
            <v>ANTIOQUIA</v>
          </cell>
          <cell r="AR123" t="str">
            <v>0914</v>
          </cell>
        </row>
        <row r="124">
          <cell r="W124">
            <v>122</v>
          </cell>
          <cell r="AM124" t="str">
            <v>ANTIOQUIA</v>
          </cell>
          <cell r="AR124" t="str">
            <v>0915</v>
          </cell>
        </row>
        <row r="125">
          <cell r="W125">
            <v>123</v>
          </cell>
          <cell r="AM125" t="str">
            <v>ANTIOQUIA</v>
          </cell>
          <cell r="AR125" t="str">
            <v>0916</v>
          </cell>
        </row>
        <row r="126">
          <cell r="W126">
            <v>124</v>
          </cell>
          <cell r="AM126" t="str">
            <v>ANTIOQUIA</v>
          </cell>
          <cell r="AR126" t="str">
            <v>0917</v>
          </cell>
        </row>
        <row r="127">
          <cell r="W127">
            <v>125</v>
          </cell>
          <cell r="AM127" t="str">
            <v>ANTIOQUIA</v>
          </cell>
          <cell r="AR127" t="str">
            <v>0918</v>
          </cell>
        </row>
        <row r="128">
          <cell r="W128">
            <v>126</v>
          </cell>
          <cell r="AM128" t="str">
            <v>ANTIOQUIA</v>
          </cell>
          <cell r="AR128" t="str">
            <v>0919</v>
          </cell>
        </row>
        <row r="129">
          <cell r="W129">
            <v>127</v>
          </cell>
          <cell r="AM129" t="str">
            <v>ANTIOQUIA</v>
          </cell>
          <cell r="AR129" t="str">
            <v>0920</v>
          </cell>
        </row>
        <row r="130">
          <cell r="W130">
            <v>128</v>
          </cell>
          <cell r="AM130" t="str">
            <v>ANTIOQUIA</v>
          </cell>
          <cell r="AR130" t="str">
            <v>1001</v>
          </cell>
        </row>
        <row r="131">
          <cell r="W131">
            <v>129</v>
          </cell>
          <cell r="AM131" t="str">
            <v>ANTIOQUIA</v>
          </cell>
          <cell r="AR131" t="str">
            <v>1002</v>
          </cell>
        </row>
        <row r="132">
          <cell r="W132">
            <v>130</v>
          </cell>
          <cell r="AM132" t="str">
            <v>ANTIOQUIA</v>
          </cell>
          <cell r="AR132" t="str">
            <v>1003</v>
          </cell>
        </row>
        <row r="133">
          <cell r="W133">
            <v>131</v>
          </cell>
          <cell r="AM133" t="str">
            <v>ANTIOQUIA</v>
          </cell>
          <cell r="AR133" t="str">
            <v>1004</v>
          </cell>
        </row>
        <row r="134">
          <cell r="W134">
            <v>132</v>
          </cell>
          <cell r="AM134" t="str">
            <v>ANTIOQUIA</v>
          </cell>
          <cell r="AR134" t="str">
            <v>1005</v>
          </cell>
        </row>
        <row r="135">
          <cell r="W135">
            <v>133</v>
          </cell>
          <cell r="AM135" t="str">
            <v>ANTIOQUIA</v>
          </cell>
          <cell r="AR135" t="str">
            <v>1006</v>
          </cell>
        </row>
        <row r="136">
          <cell r="W136">
            <v>134</v>
          </cell>
          <cell r="AM136" t="str">
            <v>ANTIOQUIA</v>
          </cell>
          <cell r="AR136" t="str">
            <v>1007</v>
          </cell>
        </row>
        <row r="137">
          <cell r="W137">
            <v>135</v>
          </cell>
          <cell r="AM137" t="str">
            <v>ANTIOQUIA</v>
          </cell>
          <cell r="AR137" t="str">
            <v>1008</v>
          </cell>
        </row>
        <row r="138">
          <cell r="W138">
            <v>136</v>
          </cell>
          <cell r="AM138" t="str">
            <v>ANTIOQUIA</v>
          </cell>
          <cell r="AR138" t="str">
            <v>1009</v>
          </cell>
        </row>
        <row r="139">
          <cell r="W139">
            <v>137</v>
          </cell>
          <cell r="AM139" t="str">
            <v>ANTIOQUIA</v>
          </cell>
          <cell r="AR139" t="str">
            <v>1010</v>
          </cell>
        </row>
        <row r="140">
          <cell r="W140">
            <v>138</v>
          </cell>
          <cell r="AM140" t="str">
            <v>ARAUCA</v>
          </cell>
          <cell r="AR140" t="str">
            <v>1011</v>
          </cell>
        </row>
        <row r="141">
          <cell r="W141">
            <v>139</v>
          </cell>
          <cell r="AM141" t="str">
            <v>ARAUCA</v>
          </cell>
          <cell r="AR141" t="str">
            <v>1012</v>
          </cell>
        </row>
        <row r="142">
          <cell r="W142">
            <v>140</v>
          </cell>
          <cell r="AM142" t="str">
            <v>ARAUCA</v>
          </cell>
          <cell r="AR142" t="str">
            <v>1013</v>
          </cell>
        </row>
        <row r="143">
          <cell r="W143">
            <v>141</v>
          </cell>
          <cell r="AM143" t="str">
            <v>ARAUCA</v>
          </cell>
          <cell r="AR143" t="str">
            <v>1014</v>
          </cell>
        </row>
        <row r="144">
          <cell r="W144">
            <v>142</v>
          </cell>
          <cell r="AM144" t="str">
            <v>ARAUCA</v>
          </cell>
          <cell r="AR144" t="str">
            <v>1101</v>
          </cell>
        </row>
        <row r="145">
          <cell r="W145">
            <v>143</v>
          </cell>
          <cell r="AM145" t="str">
            <v>ARAUCA</v>
          </cell>
          <cell r="AR145" t="str">
            <v>1102</v>
          </cell>
        </row>
        <row r="146">
          <cell r="W146">
            <v>144</v>
          </cell>
          <cell r="AM146" t="str">
            <v>ARAUCA</v>
          </cell>
          <cell r="AR146" t="str">
            <v>1103</v>
          </cell>
        </row>
        <row r="147">
          <cell r="W147">
            <v>145</v>
          </cell>
          <cell r="AM147" t="str">
            <v>ARAUCA</v>
          </cell>
          <cell r="AR147" t="str">
            <v>1104</v>
          </cell>
        </row>
        <row r="148">
          <cell r="W148">
            <v>146</v>
          </cell>
          <cell r="AM148" t="str">
            <v>ATLANTICO</v>
          </cell>
          <cell r="AR148" t="str">
            <v>1105</v>
          </cell>
        </row>
        <row r="149">
          <cell r="W149">
            <v>147</v>
          </cell>
          <cell r="AM149" t="str">
            <v>ATLANTICO</v>
          </cell>
          <cell r="AR149" t="str">
            <v>1106</v>
          </cell>
        </row>
        <row r="150">
          <cell r="W150">
            <v>148</v>
          </cell>
          <cell r="AM150" t="str">
            <v>ATLANTICO</v>
          </cell>
          <cell r="AR150" t="str">
            <v>1107</v>
          </cell>
        </row>
        <row r="151">
          <cell r="W151">
            <v>149</v>
          </cell>
          <cell r="AM151" t="str">
            <v>ATLANTICO</v>
          </cell>
          <cell r="AR151" t="str">
            <v>1108</v>
          </cell>
        </row>
        <row r="152">
          <cell r="W152">
            <v>150</v>
          </cell>
          <cell r="AM152" t="str">
            <v>ATLANTICO</v>
          </cell>
          <cell r="AR152" t="str">
            <v>1109</v>
          </cell>
        </row>
        <row r="153">
          <cell r="W153">
            <v>151</v>
          </cell>
          <cell r="AM153" t="str">
            <v>ATLANTICO</v>
          </cell>
          <cell r="AR153" t="str">
            <v>1110</v>
          </cell>
        </row>
        <row r="154">
          <cell r="W154">
            <v>152</v>
          </cell>
          <cell r="AM154" t="str">
            <v>ATLANTICO</v>
          </cell>
          <cell r="AR154" t="str">
            <v>1111</v>
          </cell>
        </row>
        <row r="155">
          <cell r="W155">
            <v>153</v>
          </cell>
          <cell r="AM155" t="str">
            <v>ATLANTICO</v>
          </cell>
          <cell r="AR155" t="str">
            <v>1112</v>
          </cell>
        </row>
        <row r="156">
          <cell r="W156">
            <v>154</v>
          </cell>
          <cell r="AM156" t="str">
            <v>ATLANTICO</v>
          </cell>
          <cell r="AR156" t="str">
            <v>1113</v>
          </cell>
        </row>
        <row r="157">
          <cell r="W157">
            <v>155</v>
          </cell>
          <cell r="AM157" t="str">
            <v>ATLANTICO</v>
          </cell>
          <cell r="AR157" t="str">
            <v>1114</v>
          </cell>
        </row>
        <row r="158">
          <cell r="W158">
            <v>156</v>
          </cell>
          <cell r="AM158" t="str">
            <v>ATLANTICO</v>
          </cell>
          <cell r="AR158" t="str">
            <v>1115</v>
          </cell>
        </row>
        <row r="159">
          <cell r="W159">
            <v>157</v>
          </cell>
          <cell r="AM159" t="str">
            <v>ATLANTICO</v>
          </cell>
          <cell r="AR159" t="str">
            <v>1116</v>
          </cell>
        </row>
        <row r="160">
          <cell r="W160">
            <v>158</v>
          </cell>
          <cell r="AM160" t="str">
            <v>ATLANTICO</v>
          </cell>
          <cell r="AR160" t="str">
            <v>1117</v>
          </cell>
        </row>
        <row r="161">
          <cell r="W161">
            <v>159</v>
          </cell>
          <cell r="AM161" t="str">
            <v>ATLANTICO</v>
          </cell>
          <cell r="AR161" t="str">
            <v>1201</v>
          </cell>
        </row>
        <row r="162">
          <cell r="W162">
            <v>160</v>
          </cell>
          <cell r="AM162" t="str">
            <v>ATLANTICO</v>
          </cell>
          <cell r="AR162" t="str">
            <v>1202</v>
          </cell>
        </row>
        <row r="163">
          <cell r="W163">
            <v>161</v>
          </cell>
          <cell r="AM163" t="str">
            <v>ATLANTICO</v>
          </cell>
          <cell r="AR163" t="str">
            <v>1203</v>
          </cell>
        </row>
        <row r="164">
          <cell r="W164">
            <v>162</v>
          </cell>
          <cell r="AM164" t="str">
            <v>ATLANTICO</v>
          </cell>
          <cell r="AR164" t="str">
            <v>1204</v>
          </cell>
        </row>
        <row r="165">
          <cell r="W165">
            <v>163</v>
          </cell>
          <cell r="AM165" t="str">
            <v>ATLANTICO</v>
          </cell>
          <cell r="AR165" t="str">
            <v>1205</v>
          </cell>
        </row>
        <row r="166">
          <cell r="W166">
            <v>164</v>
          </cell>
          <cell r="AM166" t="str">
            <v>ATLANTICO</v>
          </cell>
          <cell r="AR166" t="str">
            <v>1206</v>
          </cell>
        </row>
        <row r="167">
          <cell r="W167">
            <v>165</v>
          </cell>
          <cell r="AM167" t="str">
            <v>ATLANTICO</v>
          </cell>
          <cell r="AR167" t="str">
            <v>1301</v>
          </cell>
        </row>
        <row r="168">
          <cell r="W168">
            <v>166</v>
          </cell>
          <cell r="AM168" t="str">
            <v>ATLANTICO</v>
          </cell>
          <cell r="AR168" t="str">
            <v>1302</v>
          </cell>
        </row>
        <row r="169">
          <cell r="W169">
            <v>167</v>
          </cell>
          <cell r="AM169" t="str">
            <v>ATLANTICO</v>
          </cell>
          <cell r="AR169" t="str">
            <v>1303</v>
          </cell>
        </row>
        <row r="170">
          <cell r="W170">
            <v>168</v>
          </cell>
          <cell r="AM170" t="str">
            <v>ATLANTICO</v>
          </cell>
          <cell r="AR170" t="str">
            <v>1304</v>
          </cell>
        </row>
        <row r="171">
          <cell r="W171">
            <v>169</v>
          </cell>
          <cell r="AM171" t="str">
            <v>ATLANTICO</v>
          </cell>
          <cell r="AR171" t="str">
            <v>1305</v>
          </cell>
        </row>
        <row r="172">
          <cell r="W172">
            <v>170</v>
          </cell>
          <cell r="AM172" t="str">
            <v>BOGOTA D.C.</v>
          </cell>
          <cell r="AR172" t="str">
            <v>1306</v>
          </cell>
        </row>
        <row r="173">
          <cell r="W173">
            <v>171</v>
          </cell>
          <cell r="AM173" t="str">
            <v>BOGOTA</v>
          </cell>
          <cell r="AR173" t="str">
            <v>1307</v>
          </cell>
        </row>
        <row r="174">
          <cell r="W174">
            <v>172</v>
          </cell>
          <cell r="AM174" t="str">
            <v>BOLIVAR</v>
          </cell>
          <cell r="AR174" t="str">
            <v>1308</v>
          </cell>
        </row>
        <row r="175">
          <cell r="W175">
            <v>173</v>
          </cell>
          <cell r="AM175" t="str">
            <v>BOLIVAR</v>
          </cell>
          <cell r="AR175" t="str">
            <v>1309</v>
          </cell>
        </row>
        <row r="176">
          <cell r="W176">
            <v>174</v>
          </cell>
          <cell r="AM176" t="str">
            <v>BOLIVAR</v>
          </cell>
          <cell r="AR176" t="str">
            <v>1401</v>
          </cell>
        </row>
        <row r="177">
          <cell r="W177">
            <v>175</v>
          </cell>
          <cell r="AM177" t="str">
            <v>BOLIVAR</v>
          </cell>
          <cell r="AR177" t="str">
            <v>1402</v>
          </cell>
        </row>
        <row r="178">
          <cell r="W178">
            <v>176</v>
          </cell>
          <cell r="AM178" t="str">
            <v>BOLIVAR</v>
          </cell>
          <cell r="AR178" t="str">
            <v>1403</v>
          </cell>
        </row>
        <row r="179">
          <cell r="W179">
            <v>177</v>
          </cell>
          <cell r="AM179" t="str">
            <v>BOLIVAR</v>
          </cell>
          <cell r="AR179" t="str">
            <v>1404</v>
          </cell>
        </row>
        <row r="180">
          <cell r="W180">
            <v>178</v>
          </cell>
          <cell r="AM180" t="str">
            <v>BOLIVAR</v>
          </cell>
          <cell r="AR180" t="str">
            <v>1405</v>
          </cell>
        </row>
        <row r="181">
          <cell r="W181">
            <v>179</v>
          </cell>
          <cell r="AM181" t="str">
            <v>BOLIVAR</v>
          </cell>
          <cell r="AR181" t="str">
            <v>1406</v>
          </cell>
        </row>
        <row r="182">
          <cell r="W182">
            <v>180</v>
          </cell>
          <cell r="AM182" t="str">
            <v>BOLIVAR</v>
          </cell>
          <cell r="AR182" t="str">
            <v>1407</v>
          </cell>
        </row>
        <row r="183">
          <cell r="W183">
            <v>181</v>
          </cell>
          <cell r="AM183" t="str">
            <v>BOLIVAR</v>
          </cell>
          <cell r="AR183" t="str">
            <v>1408</v>
          </cell>
        </row>
        <row r="184">
          <cell r="W184">
            <v>182</v>
          </cell>
          <cell r="AM184" t="str">
            <v>BOLIVAR</v>
          </cell>
          <cell r="AR184" t="str">
            <v>1409</v>
          </cell>
        </row>
        <row r="185">
          <cell r="W185">
            <v>183</v>
          </cell>
          <cell r="AM185" t="str">
            <v>BOLIVAR</v>
          </cell>
          <cell r="AR185" t="str">
            <v>1410</v>
          </cell>
        </row>
        <row r="186">
          <cell r="W186">
            <v>184</v>
          </cell>
          <cell r="AM186" t="str">
            <v>BOLIVAR</v>
          </cell>
        </row>
        <row r="187">
          <cell r="W187">
            <v>185</v>
          </cell>
          <cell r="AM187" t="str">
            <v>BOLIVAR</v>
          </cell>
        </row>
        <row r="188">
          <cell r="W188">
            <v>186</v>
          </cell>
          <cell r="AM188" t="str">
            <v>BOLIVAR</v>
          </cell>
        </row>
        <row r="189">
          <cell r="W189">
            <v>187</v>
          </cell>
          <cell r="AM189" t="str">
            <v>BOLIVAR</v>
          </cell>
        </row>
        <row r="190">
          <cell r="W190">
            <v>188</v>
          </cell>
          <cell r="AM190" t="str">
            <v>BOLIVAR</v>
          </cell>
        </row>
        <row r="191">
          <cell r="W191">
            <v>189</v>
          </cell>
          <cell r="AM191" t="str">
            <v>BOLIVAR</v>
          </cell>
        </row>
        <row r="192">
          <cell r="W192">
            <v>190</v>
          </cell>
          <cell r="AM192" t="str">
            <v>BOLIVAR</v>
          </cell>
        </row>
        <row r="193">
          <cell r="W193">
            <v>191</v>
          </cell>
          <cell r="AM193" t="str">
            <v>BOLIVAR</v>
          </cell>
        </row>
        <row r="194">
          <cell r="W194">
            <v>192</v>
          </cell>
          <cell r="AM194" t="str">
            <v>BOLIVAR</v>
          </cell>
        </row>
        <row r="195">
          <cell r="W195">
            <v>193</v>
          </cell>
          <cell r="AM195" t="str">
            <v>BOLIVAR</v>
          </cell>
        </row>
        <row r="196">
          <cell r="W196">
            <v>194</v>
          </cell>
          <cell r="AM196" t="str">
            <v>BOLIVAR</v>
          </cell>
        </row>
        <row r="197">
          <cell r="W197">
            <v>195</v>
          </cell>
          <cell r="AM197" t="str">
            <v>BOLIVAR</v>
          </cell>
        </row>
        <row r="198">
          <cell r="W198">
            <v>196</v>
          </cell>
          <cell r="AM198" t="str">
            <v>BOLIVAR</v>
          </cell>
        </row>
        <row r="199">
          <cell r="W199">
            <v>197</v>
          </cell>
          <cell r="AM199" t="str">
            <v>BOLIVAR</v>
          </cell>
        </row>
        <row r="200">
          <cell r="W200">
            <v>198</v>
          </cell>
          <cell r="AM200" t="str">
            <v>BOLIVAR</v>
          </cell>
        </row>
        <row r="201">
          <cell r="W201">
            <v>199</v>
          </cell>
          <cell r="AM201" t="str">
            <v>BOLIVAR</v>
          </cell>
        </row>
        <row r="202">
          <cell r="W202">
            <v>200</v>
          </cell>
          <cell r="AM202" t="str">
            <v>BOLIVAR</v>
          </cell>
        </row>
        <row r="203">
          <cell r="W203">
            <v>201</v>
          </cell>
          <cell r="AM203" t="str">
            <v>BOLIVAR</v>
          </cell>
        </row>
        <row r="204">
          <cell r="W204">
            <v>202</v>
          </cell>
          <cell r="AM204" t="str">
            <v>BOLIVAR</v>
          </cell>
        </row>
        <row r="205">
          <cell r="W205">
            <v>203</v>
          </cell>
          <cell r="AM205" t="str">
            <v>BOLIVAR</v>
          </cell>
        </row>
        <row r="206">
          <cell r="W206">
            <v>204</v>
          </cell>
          <cell r="AM206" t="str">
            <v>BOLIVAR</v>
          </cell>
        </row>
        <row r="207">
          <cell r="W207">
            <v>205</v>
          </cell>
          <cell r="AM207" t="str">
            <v>BOLIVAR</v>
          </cell>
        </row>
        <row r="208">
          <cell r="W208">
            <v>206</v>
          </cell>
          <cell r="AM208" t="str">
            <v>BOLIVAR</v>
          </cell>
        </row>
        <row r="209">
          <cell r="W209">
            <v>207</v>
          </cell>
          <cell r="AM209" t="str">
            <v>BOLIVAR</v>
          </cell>
        </row>
        <row r="210">
          <cell r="W210">
            <v>208</v>
          </cell>
          <cell r="AM210" t="str">
            <v>BOLIVAR</v>
          </cell>
        </row>
        <row r="211">
          <cell r="W211">
            <v>209</v>
          </cell>
          <cell r="AM211" t="str">
            <v>BOLIVAR</v>
          </cell>
        </row>
        <row r="212">
          <cell r="W212">
            <v>210</v>
          </cell>
          <cell r="AM212" t="str">
            <v>BOLIVAR</v>
          </cell>
        </row>
        <row r="213">
          <cell r="W213">
            <v>211</v>
          </cell>
          <cell r="AM213" t="str">
            <v>BOLIVAR</v>
          </cell>
        </row>
        <row r="214">
          <cell r="W214">
            <v>212</v>
          </cell>
          <cell r="AM214" t="str">
            <v>BOLIVAR</v>
          </cell>
        </row>
        <row r="215">
          <cell r="W215">
            <v>213</v>
          </cell>
          <cell r="AM215" t="str">
            <v>BOLIVAR</v>
          </cell>
        </row>
        <row r="216">
          <cell r="W216">
            <v>214</v>
          </cell>
          <cell r="AM216" t="str">
            <v>BOLIVAR</v>
          </cell>
        </row>
        <row r="217">
          <cell r="W217">
            <v>215</v>
          </cell>
          <cell r="AM217" t="str">
            <v>BOLIVAR</v>
          </cell>
        </row>
        <row r="218">
          <cell r="W218">
            <v>216</v>
          </cell>
          <cell r="AM218" t="str">
            <v>BOLIVAR</v>
          </cell>
        </row>
        <row r="219">
          <cell r="W219">
            <v>217</v>
          </cell>
          <cell r="AM219" t="str">
            <v>BOLIVAR</v>
          </cell>
        </row>
        <row r="220">
          <cell r="W220">
            <v>218</v>
          </cell>
          <cell r="AM220" t="str">
            <v>BOLIVAR</v>
          </cell>
        </row>
        <row r="221">
          <cell r="W221">
            <v>219</v>
          </cell>
          <cell r="AM221" t="str">
            <v>BOYACA</v>
          </cell>
        </row>
        <row r="222">
          <cell r="W222">
            <v>220</v>
          </cell>
          <cell r="AM222" t="str">
            <v>BOYACA</v>
          </cell>
        </row>
        <row r="223">
          <cell r="W223">
            <v>221</v>
          </cell>
          <cell r="AM223" t="str">
            <v>BOYACA</v>
          </cell>
        </row>
        <row r="224">
          <cell r="W224">
            <v>222</v>
          </cell>
          <cell r="AM224" t="str">
            <v>BOYACA</v>
          </cell>
        </row>
        <row r="225">
          <cell r="W225">
            <v>223</v>
          </cell>
          <cell r="AM225" t="str">
            <v>BOYACA</v>
          </cell>
        </row>
        <row r="226">
          <cell r="W226">
            <v>224</v>
          </cell>
          <cell r="AM226" t="str">
            <v>BOYACA</v>
          </cell>
        </row>
        <row r="227">
          <cell r="W227">
            <v>225</v>
          </cell>
          <cell r="AM227" t="str">
            <v>BOYACA</v>
          </cell>
        </row>
        <row r="228">
          <cell r="W228">
            <v>226</v>
          </cell>
          <cell r="AM228" t="str">
            <v>BOYACA</v>
          </cell>
        </row>
        <row r="229">
          <cell r="W229">
            <v>227</v>
          </cell>
          <cell r="AM229" t="str">
            <v>BOYACA</v>
          </cell>
        </row>
        <row r="230">
          <cell r="W230">
            <v>228</v>
          </cell>
          <cell r="AM230" t="str">
            <v>BOYACA</v>
          </cell>
        </row>
        <row r="231">
          <cell r="W231">
            <v>229</v>
          </cell>
          <cell r="AM231" t="str">
            <v>BOYACA</v>
          </cell>
        </row>
        <row r="232">
          <cell r="W232">
            <v>230</v>
          </cell>
          <cell r="AM232" t="str">
            <v>BOYACA</v>
          </cell>
        </row>
        <row r="233">
          <cell r="W233">
            <v>231</v>
          </cell>
          <cell r="AM233" t="str">
            <v>BOYACA</v>
          </cell>
        </row>
        <row r="234">
          <cell r="W234">
            <v>232</v>
          </cell>
          <cell r="AM234" t="str">
            <v>BOYACA</v>
          </cell>
        </row>
        <row r="235">
          <cell r="W235">
            <v>233</v>
          </cell>
          <cell r="AM235" t="str">
            <v>BOYACA</v>
          </cell>
        </row>
        <row r="236">
          <cell r="W236">
            <v>234</v>
          </cell>
          <cell r="AM236" t="str">
            <v>BOYACA</v>
          </cell>
        </row>
        <row r="237">
          <cell r="W237">
            <v>235</v>
          </cell>
          <cell r="AM237" t="str">
            <v>BOYACA</v>
          </cell>
        </row>
        <row r="238">
          <cell r="W238">
            <v>236</v>
          </cell>
          <cell r="AM238" t="str">
            <v>BOYACA</v>
          </cell>
        </row>
        <row r="239">
          <cell r="W239">
            <v>237</v>
          </cell>
          <cell r="AM239" t="str">
            <v>BOYACA</v>
          </cell>
        </row>
        <row r="240">
          <cell r="W240">
            <v>238</v>
          </cell>
          <cell r="AM240" t="str">
            <v>BOYACA</v>
          </cell>
        </row>
        <row r="241">
          <cell r="W241">
            <v>239</v>
          </cell>
          <cell r="AM241" t="str">
            <v>BOYACA</v>
          </cell>
        </row>
        <row r="242">
          <cell r="W242">
            <v>240</v>
          </cell>
          <cell r="AM242" t="str">
            <v>BOYACA</v>
          </cell>
        </row>
        <row r="243">
          <cell r="W243">
            <v>241</v>
          </cell>
          <cell r="AM243" t="str">
            <v>BOYACA</v>
          </cell>
        </row>
        <row r="244">
          <cell r="W244">
            <v>242</v>
          </cell>
          <cell r="AM244" t="str">
            <v>BOYACA</v>
          </cell>
        </row>
        <row r="245">
          <cell r="W245">
            <v>243</v>
          </cell>
          <cell r="AM245" t="str">
            <v>BOYACA</v>
          </cell>
        </row>
        <row r="246">
          <cell r="W246">
            <v>244</v>
          </cell>
          <cell r="AM246" t="str">
            <v>BOYACA</v>
          </cell>
        </row>
        <row r="247">
          <cell r="W247">
            <v>245</v>
          </cell>
          <cell r="AM247" t="str">
            <v>BOYACA</v>
          </cell>
        </row>
        <row r="248">
          <cell r="W248">
            <v>246</v>
          </cell>
          <cell r="AM248" t="str">
            <v>BOYACA</v>
          </cell>
        </row>
        <row r="249">
          <cell r="W249">
            <v>247</v>
          </cell>
          <cell r="AM249" t="str">
            <v>BOYACA</v>
          </cell>
        </row>
        <row r="250">
          <cell r="W250">
            <v>248</v>
          </cell>
          <cell r="AM250" t="str">
            <v>BOYACA</v>
          </cell>
        </row>
        <row r="251">
          <cell r="W251">
            <v>249</v>
          </cell>
          <cell r="AM251" t="str">
            <v>BOYACA</v>
          </cell>
        </row>
        <row r="252">
          <cell r="W252">
            <v>250</v>
          </cell>
          <cell r="AM252" t="str">
            <v>BOYACA</v>
          </cell>
        </row>
        <row r="253">
          <cell r="W253">
            <v>251</v>
          </cell>
          <cell r="AM253" t="str">
            <v>BOYACA</v>
          </cell>
        </row>
        <row r="254">
          <cell r="W254">
            <v>252</v>
          </cell>
          <cell r="AM254" t="str">
            <v>BOYACA</v>
          </cell>
        </row>
        <row r="255">
          <cell r="W255">
            <v>253</v>
          </cell>
          <cell r="AM255" t="str">
            <v>BOYACA</v>
          </cell>
        </row>
        <row r="256">
          <cell r="W256">
            <v>254</v>
          </cell>
          <cell r="AM256" t="str">
            <v>BOYACA</v>
          </cell>
        </row>
        <row r="257">
          <cell r="W257">
            <v>255</v>
          </cell>
          <cell r="AM257" t="str">
            <v>BOYACA</v>
          </cell>
        </row>
        <row r="258">
          <cell r="W258">
            <v>256</v>
          </cell>
          <cell r="AM258" t="str">
            <v>BOYACA</v>
          </cell>
        </row>
        <row r="259">
          <cell r="W259">
            <v>257</v>
          </cell>
          <cell r="AM259" t="str">
            <v>BOYACA</v>
          </cell>
        </row>
        <row r="260">
          <cell r="W260">
            <v>258</v>
          </cell>
          <cell r="AM260" t="str">
            <v>BOYACA</v>
          </cell>
        </row>
        <row r="261">
          <cell r="W261">
            <v>259</v>
          </cell>
          <cell r="AM261" t="str">
            <v>BOYACA</v>
          </cell>
        </row>
        <row r="262">
          <cell r="W262">
            <v>260</v>
          </cell>
          <cell r="AM262" t="str">
            <v>BOYACA</v>
          </cell>
        </row>
        <row r="263">
          <cell r="W263">
            <v>261</v>
          </cell>
          <cell r="AM263" t="str">
            <v>BOYACA</v>
          </cell>
        </row>
        <row r="264">
          <cell r="W264">
            <v>262</v>
          </cell>
          <cell r="AM264" t="str">
            <v>BOYACA</v>
          </cell>
        </row>
        <row r="265">
          <cell r="W265">
            <v>263</v>
          </cell>
          <cell r="AM265" t="str">
            <v>BOYACA</v>
          </cell>
        </row>
        <row r="266">
          <cell r="W266">
            <v>264</v>
          </cell>
          <cell r="AM266" t="str">
            <v>BOYACA</v>
          </cell>
        </row>
        <row r="267">
          <cell r="W267">
            <v>265</v>
          </cell>
          <cell r="AM267" t="str">
            <v>BOYACA</v>
          </cell>
        </row>
        <row r="268">
          <cell r="W268">
            <v>266</v>
          </cell>
          <cell r="AM268" t="str">
            <v>BOYACA</v>
          </cell>
        </row>
        <row r="269">
          <cell r="W269">
            <v>267</v>
          </cell>
          <cell r="AM269" t="str">
            <v>BOYACA</v>
          </cell>
        </row>
        <row r="270">
          <cell r="W270">
            <v>268</v>
          </cell>
          <cell r="AM270" t="str">
            <v>BOYACA</v>
          </cell>
        </row>
        <row r="271">
          <cell r="W271">
            <v>269</v>
          </cell>
          <cell r="AM271" t="str">
            <v>BOYACA</v>
          </cell>
        </row>
        <row r="272">
          <cell r="W272">
            <v>270</v>
          </cell>
          <cell r="AM272" t="str">
            <v>BOYACA</v>
          </cell>
        </row>
        <row r="273">
          <cell r="W273">
            <v>271</v>
          </cell>
          <cell r="AM273" t="str">
            <v>BOYACA</v>
          </cell>
        </row>
        <row r="274">
          <cell r="W274">
            <v>272</v>
          </cell>
          <cell r="AM274" t="str">
            <v>BOYACA</v>
          </cell>
        </row>
        <row r="275">
          <cell r="W275">
            <v>273</v>
          </cell>
          <cell r="AM275" t="str">
            <v>BOYACA</v>
          </cell>
        </row>
        <row r="276">
          <cell r="W276">
            <v>274</v>
          </cell>
          <cell r="AM276" t="str">
            <v>BOYACA</v>
          </cell>
        </row>
        <row r="277">
          <cell r="W277">
            <v>275</v>
          </cell>
          <cell r="AM277" t="str">
            <v>BOYACA</v>
          </cell>
        </row>
        <row r="278">
          <cell r="W278">
            <v>276</v>
          </cell>
          <cell r="AM278" t="str">
            <v>BOYACA</v>
          </cell>
        </row>
        <row r="279">
          <cell r="W279">
            <v>277</v>
          </cell>
          <cell r="AM279" t="str">
            <v>BOYACA</v>
          </cell>
        </row>
        <row r="280">
          <cell r="W280">
            <v>278</v>
          </cell>
          <cell r="AM280" t="str">
            <v>BOYACA</v>
          </cell>
        </row>
        <row r="281">
          <cell r="W281">
            <v>279</v>
          </cell>
          <cell r="AM281" t="str">
            <v>BOYACA</v>
          </cell>
        </row>
        <row r="282">
          <cell r="W282">
            <v>280</v>
          </cell>
          <cell r="AM282" t="str">
            <v>BOYACA</v>
          </cell>
        </row>
        <row r="283">
          <cell r="W283">
            <v>281</v>
          </cell>
          <cell r="AM283" t="str">
            <v>BOYACA</v>
          </cell>
        </row>
        <row r="284">
          <cell r="W284">
            <v>282</v>
          </cell>
          <cell r="AM284" t="str">
            <v>BOYACA</v>
          </cell>
        </row>
        <row r="285">
          <cell r="W285">
            <v>283</v>
          </cell>
          <cell r="AM285" t="str">
            <v>BOYACA</v>
          </cell>
        </row>
        <row r="286">
          <cell r="W286">
            <v>284</v>
          </cell>
          <cell r="AM286" t="str">
            <v>BOYACA</v>
          </cell>
        </row>
        <row r="287">
          <cell r="W287">
            <v>285</v>
          </cell>
          <cell r="AM287" t="str">
            <v>BOYACA</v>
          </cell>
        </row>
        <row r="288">
          <cell r="W288">
            <v>286</v>
          </cell>
          <cell r="AM288" t="str">
            <v>BOYACA</v>
          </cell>
        </row>
        <row r="289">
          <cell r="W289">
            <v>287</v>
          </cell>
          <cell r="AM289" t="str">
            <v>BOYACA</v>
          </cell>
        </row>
        <row r="290">
          <cell r="W290">
            <v>288</v>
          </cell>
          <cell r="AM290" t="str">
            <v>BOYACA</v>
          </cell>
        </row>
        <row r="291">
          <cell r="W291">
            <v>289</v>
          </cell>
          <cell r="AM291" t="str">
            <v>BOYACA</v>
          </cell>
        </row>
        <row r="292">
          <cell r="W292">
            <v>290</v>
          </cell>
          <cell r="AM292" t="str">
            <v>BOYACA</v>
          </cell>
        </row>
        <row r="293">
          <cell r="W293">
            <v>291</v>
          </cell>
          <cell r="AM293" t="str">
            <v>BOYACA</v>
          </cell>
        </row>
        <row r="294">
          <cell r="W294">
            <v>292</v>
          </cell>
          <cell r="AM294" t="str">
            <v>BOYACA</v>
          </cell>
        </row>
        <row r="295">
          <cell r="W295">
            <v>293</v>
          </cell>
          <cell r="AM295" t="str">
            <v>BOYACA</v>
          </cell>
        </row>
        <row r="296">
          <cell r="W296">
            <v>294</v>
          </cell>
          <cell r="AM296" t="str">
            <v>BOYACA</v>
          </cell>
        </row>
        <row r="297">
          <cell r="W297">
            <v>295</v>
          </cell>
          <cell r="AM297" t="str">
            <v>BOYACA</v>
          </cell>
        </row>
        <row r="298">
          <cell r="W298">
            <v>296</v>
          </cell>
          <cell r="AM298" t="str">
            <v>BOYACA</v>
          </cell>
        </row>
        <row r="299">
          <cell r="W299">
            <v>297</v>
          </cell>
          <cell r="AM299" t="str">
            <v>BOYACA</v>
          </cell>
        </row>
        <row r="300">
          <cell r="W300">
            <v>298</v>
          </cell>
          <cell r="AM300" t="str">
            <v>BOYACA</v>
          </cell>
        </row>
        <row r="301">
          <cell r="W301">
            <v>299</v>
          </cell>
          <cell r="AM301" t="str">
            <v>BOYACA</v>
          </cell>
        </row>
        <row r="302">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12"/>
      <sheetData sheetId="1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PRESUPUESTO"/>
      <sheetName val="AIU (2)"/>
      <sheetName val="INTERVENTORIA"/>
      <sheetName val="F.M 2.2"/>
      <sheetName val="ANALISIS VIJAGUA"/>
      <sheetName val="MEM. CANT"/>
      <sheetName val="INSUMOS"/>
      <sheetName val="M CTDS 2 - 6"/>
      <sheetName val="SEDE VIJAGUAL"/>
      <sheetName val="Hoja2"/>
      <sheetName val="CERT"/>
      <sheetName val="PMA"/>
      <sheetName val="CRONOGRAMA"/>
      <sheetName val="MOBILIARIO"/>
      <sheetName val="MEM. ELECTRICAS"/>
      <sheetName val="ANALISIS BOCA"/>
      <sheetName val="Hoja1"/>
    </sheetNames>
    <sheetDataSet>
      <sheetData sheetId="0"/>
      <sheetData sheetId="1">
        <row r="5">
          <cell r="C5" t="str">
            <v>CONSTRUCCIÓN Y DOTACIÓN DE INFRAESTRUCTURA EDUCATIVA EN EL INSTITUTO AGROPECUARIO SAN PEDRO DE VIJAGUAL, ZONA RURAL DEL MUNICIPIO DE PUERTO WILCHES, SANTANDER.</v>
          </cell>
        </row>
      </sheetData>
      <sheetData sheetId="2">
        <row r="35">
          <cell r="A35" t="str">
            <v>Arriendo Oficina</v>
          </cell>
        </row>
      </sheetData>
      <sheetData sheetId="3">
        <row r="16">
          <cell r="I16">
            <v>1</v>
          </cell>
        </row>
      </sheetData>
      <sheetData sheetId="4">
        <row r="69">
          <cell r="B69" t="str">
            <v>Ing. Carlos Mario Durán Aguirre</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0."/>
      <sheetName val="Base_Mater"/>
      <sheetName val="20."/>
      <sheetName val="17."/>
      <sheetName val="11."/>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 P. U."/>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ccefici"/>
      <sheetName val="ACTA No.1 "/>
      <sheetName val="INST"/>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refreshError="1"/>
      <sheetData sheetId="674"/>
      <sheetData sheetId="675"/>
      <sheetData sheetId="676"/>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refreshError="1"/>
      <sheetData sheetId="814"/>
      <sheetData sheetId="815"/>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sheetData sheetId="1166"/>
      <sheetData sheetId="1167"/>
      <sheetData sheetId="1168"/>
      <sheetData sheetId="1169"/>
      <sheetData sheetId="1170"/>
      <sheetData sheetId="1171"/>
      <sheetData sheetId="1172"/>
      <sheetData sheetId="1173"/>
      <sheetData sheetId="1174"/>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refreshError="1"/>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 val="Fornato 6"/>
      <sheetName val="\G\I\MANTENIMIENTO RUTA 1001_MA"/>
      <sheetName val="\D\MANTENIMIENTO RUTA 1001_MARZ"/>
      <sheetName val="\G\D\MANTENIMIENTO RUTA 1001_MA"/>
      <sheetName val="Datos"/>
      <sheetName val="Cuadrillas"/>
      <sheetName val="Jornal"/>
      <sheetName val="#REF"/>
      <sheetName val="\I\I\MANTENIMIENTO RUTA 1001_MA"/>
      <sheetName val="\Users\Personal\Downloads\MANTE"/>
      <sheetName val="TOTALES"/>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0"/>
      <sheetName val="M.O."/>
      <sheetName val="[a  aaInformación]__cceficie_11"/>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ITEMS"/>
      <sheetName val="Emboquillar"/>
      <sheetName val="Acometidacobrerígido"/>
      <sheetName val="Acometidatoma"/>
      <sheetName val="Acometidahasta1&quot;"/>
      <sheetName val="AIU"/>
      <sheetName val="[a  aaInformación]__192_168_0_2"/>
      <sheetName val="PRESUP"/>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85"/>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JIZAL 3335"/>
      <sheetName val="SABANETA 3335"/>
      <sheetName val="Datos Generales"/>
      <sheetName val="HER"/>
      <sheetName val="MAT"/>
      <sheetName val="PER"/>
      <sheetName val="TRANS"/>
      <sheetName val="INFORME SEMANAL"/>
      <sheetName val="AVANCE SEMANAL"/>
      <sheetName val="CLIMA mes"/>
      <sheetName val="REG FOTO"/>
      <sheetName val="SISOMA"/>
      <sheetName val="CrudosA"/>
      <sheetName val="casosWTI"/>
      <sheetName val="PANEL"/>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PLAN DE INVERSION ANTICIPO"/>
      <sheetName val="inv mensual"/>
      <sheetName val="borrador flujo inv"/>
      <sheetName val="social-ambiental"/>
      <sheetName val="AU"/>
      <sheetName val="Hoja 1 "/>
      <sheetName val="//d.docs.live.net/MANTENIMIENTO"/>
      <sheetName val="Banderas"/>
      <sheetName val="\G\MANTENIMIENTO RUTA 1001_MARZ"/>
      <sheetName val="_Users_USUARIO_Downloads_MANTEN"/>
      <sheetName val="_F_MANTENIMIENTO RUTA 1001_MARZ"/>
      <sheetName val="[a  aaInformación]__ccefici_100"/>
      <sheetName val="[a  aaInformación]__ccefici_101"/>
      <sheetName val="[a  aaInformación]__ccefici_105"/>
      <sheetName val="[a  aaInformación]__ccefici_102"/>
      <sheetName val="[a  aaInformación]__ccefici_103"/>
      <sheetName val="[a  aaInformación]__ccefici_104"/>
      <sheetName val="a__aaInformación11"/>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Formulario_N°_41"/>
      <sheetName val="Fornato_61"/>
      <sheetName val="\G\I\MANTENIMIENTO_RUTA_1001_M1"/>
      <sheetName val="\D\MANTENIMIENTO_RUTA_1001_MAR1"/>
      <sheetName val="\G\D\MANTENIMIENTO_RUTA_1001_M1"/>
      <sheetName val="\I\I\MANTENIMIENTO_RUTA_1001_M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a  aaInformación]__invias_my_3"/>
      <sheetName val="[a  aaInformación]__invias_my_4"/>
      <sheetName val="[a  aaInformación]__invias_my_2"/>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otros"/>
      <sheetName val="PRESUPUESTO"/>
      <sheetName val="Informe"/>
      <sheetName val="Seguim-16"/>
      <sheetName val="Informacion"/>
      <sheetName val="INDICMICROEMP"/>
      <sheetName val="Datos"/>
      <sheetName val="MATERIALES"/>
      <sheetName val="PR 1"/>
      <sheetName val="Lista obra"/>
      <sheetName val="Res-Accide-10"/>
      <sheetName val="Datos Básicos"/>
      <sheetName val="SALARIOS"/>
      <sheetName val="SUB APU"/>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HISTORICOS FUEL OIL EXP"/>
      <sheetName val="COSTOS OFICINA"/>
      <sheetName val="COSTOS CAMPAM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E"/>
      <sheetName val="P"/>
      <sheetName val="RECURSOS"/>
      <sheetName val="LISTAS"/>
      <sheetName val="Cotización"/>
      <sheetName val="BD100-45-P1"/>
      <sheetName val="BASE DATOS"/>
      <sheetName val="5.2"/>
      <sheetName val="MATERIALES"/>
      <sheetName val="PROPUESTA PRESENTADA"/>
      <sheetName val="CRA.MODI"/>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refreshError="1"/>
      <sheetData sheetId="1" refreshError="1"/>
      <sheetData sheetId="2" refreshError="1"/>
      <sheetData sheetId="3" refreshError="1"/>
      <sheetData sheetId="4" refreshError="1"/>
      <sheetData sheetId="5" refreshError="1"/>
      <sheetData sheetId="6" refreshError="1">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refreshError="1"/>
      <sheetData sheetId="8" refreshError="1"/>
      <sheetData sheetId="9" refreshError="1"/>
      <sheetData sheetId="10" refreshError="1"/>
      <sheetData sheetId="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p 13"/>
      <sheetName val="CAP 8"/>
      <sheetName val="PRESUPUESTO "/>
    </sheetNames>
    <sheetDataSet>
      <sheetData sheetId="0"/>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1-2"/>
      <sheetName val="Cap3-4"/>
      <sheetName val="Cap5-6-7"/>
      <sheetName val="Cap8"/>
      <sheetName val="Cap 13"/>
    </sheetNames>
    <sheetDataSet>
      <sheetData sheetId="0"/>
      <sheetData sheetId="1"/>
      <sheetData sheetId="2"/>
      <sheetData sheetId="3"/>
      <sheetData sheetId="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ANTIDADES"/>
      <sheetName val="OFERTA ECOMICA"/>
      <sheetName val="PRELIMINARES"/>
      <sheetName val="DEMOLICION Y DESMONTE"/>
      <sheetName val="ESTRUCTURA"/>
      <sheetName val="MAMPOSTERIA"/>
      <sheetName val="PAÑETE"/>
      <sheetName val="CIELO RASO"/>
      <sheetName val="ESTUCO Y PINTURA"/>
      <sheetName val="ALISTADO PISO "/>
      <sheetName val="PISOS Y MUROS"/>
      <sheetName val="CARPINTERIA MADERA"/>
      <sheetName val="CARPINTERIA METALICA"/>
      <sheetName val="PUERTAS Y DIVISIONES EN VIDRIO"/>
      <sheetName val="MUEBLES"/>
      <sheetName val="MUEBLES (2)"/>
      <sheetName val="SEÑALIZACION"/>
      <sheetName val="ASEO"/>
      <sheetName val="Cap5-6-7"/>
      <sheetName val="Cap1-2"/>
      <sheetName val="Cap3-4"/>
      <sheetName val="Cap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P2014"/>
      <sheetName val="CuadrillasBase2014"/>
      <sheetName val="CuadrillasTarifas2014"/>
      <sheetName val="Equipos"/>
      <sheetName val="Materiales"/>
      <sheetName val="Transportes"/>
      <sheetName val="Viviendas"/>
      <sheetName val="Cronograma"/>
      <sheetName val="0101"/>
      <sheetName val="0201"/>
      <sheetName val="0202"/>
      <sheetName val="0203"/>
      <sheetName val="0204"/>
      <sheetName val="0205"/>
      <sheetName val="0206"/>
      <sheetName val="0301"/>
      <sheetName val="0302"/>
      <sheetName val="0303"/>
      <sheetName val="0401"/>
      <sheetName val="0402"/>
      <sheetName val="0403"/>
      <sheetName val="0405"/>
      <sheetName val="0601"/>
      <sheetName val="0602"/>
      <sheetName val="0603"/>
      <sheetName val="0701"/>
      <sheetName val="0702"/>
      <sheetName val="0703"/>
      <sheetName val="0704"/>
      <sheetName val="0705"/>
      <sheetName val="0706"/>
      <sheetName val="0707"/>
      <sheetName val="0708"/>
      <sheetName val="0709"/>
      <sheetName val="0801"/>
      <sheetName val="0802"/>
      <sheetName val="0803"/>
      <sheetName val="0804"/>
      <sheetName val="0805"/>
      <sheetName val="0901"/>
      <sheetName val="0902"/>
      <sheetName val="0903"/>
      <sheetName val="0904"/>
      <sheetName val="0905"/>
      <sheetName val="0906"/>
      <sheetName val="0907"/>
      <sheetName val="1001"/>
      <sheetName val="1101"/>
      <sheetName val="1102"/>
      <sheetName val="1103"/>
      <sheetName val="1104"/>
      <sheetName val="1301"/>
      <sheetName val="1302"/>
      <sheetName val="concreto 2500"/>
    </sheetNames>
    <sheetDataSet>
      <sheetData sheetId="0"/>
      <sheetData sheetId="1"/>
      <sheetData sheetId="2"/>
      <sheetData sheetId="3"/>
      <sheetData sheetId="4"/>
      <sheetData sheetId="5"/>
      <sheetData sheetId="6"/>
      <sheetData sheetId="7">
        <row r="1">
          <cell r="A1">
            <v>22</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Equipos"/>
      <sheetName val="Sueldos-Jornales"/>
      <sheetName val="Transporte"/>
      <sheetName val="Otros Costos"/>
      <sheetName val="Formato"/>
      <sheetName val="Datos Generales"/>
      <sheetName val="Datos"/>
      <sheetName val="PU-13.4.1"/>
    </sheetNames>
    <sheetDataSet>
      <sheetData sheetId="0" refreshError="1"/>
      <sheetData sheetId="1" refreshError="1"/>
      <sheetData sheetId="2" refreshError="1"/>
      <sheetData sheetId="3" refreshError="1"/>
      <sheetData sheetId="4" refreshError="1"/>
      <sheetData sheetId="5" refreshError="1"/>
      <sheetData sheetId="6" refreshError="1">
        <row r="3">
          <cell r="C3" t="str">
            <v>J.G.O DISEÑO Y CONSTRUCCIÓN LTDA</v>
          </cell>
        </row>
      </sheetData>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OTRERO PROTOCOLO"/>
    </sheetNames>
    <definedNames>
      <definedName name="FES"/>
      <definedName name="LG"/>
      <definedName name="PVT"/>
    </defined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row>
        <row r="15">
          <cell r="A15" t="str">
            <v>P. ALBAÑILERIA</v>
          </cell>
        </row>
        <row r="16">
          <cell r="A16" t="str">
            <v>P. INSTALACIONES BASICA</v>
          </cell>
        </row>
        <row r="17">
          <cell r="A17" t="str">
            <v>1.1.7</v>
          </cell>
        </row>
        <row r="18">
          <cell r="A18" t="str">
            <v>1.1.7</v>
          </cell>
        </row>
        <row r="19">
          <cell r="A19" t="str">
            <v>P. PINTURA</v>
          </cell>
        </row>
        <row r="20">
          <cell r="A20" t="str">
            <v>P. CARPINTERIA</v>
          </cell>
        </row>
        <row r="21">
          <cell r="A21" t="str">
            <v>P. CABLEADO ESTRUCTURADO</v>
          </cell>
        </row>
        <row r="22">
          <cell r="A22">
            <v>0</v>
          </cell>
        </row>
        <row r="23">
          <cell r="A23" t="str">
            <v>Excavaciones</v>
          </cell>
        </row>
        <row r="24">
          <cell r="A24" t="str">
            <v>Rellenos de excavación</v>
          </cell>
        </row>
        <row r="25">
          <cell r="A25" t="str">
            <v>Enchapes y acabados</v>
          </cell>
        </row>
        <row r="26">
          <cell r="A26" t="str">
            <v>Cuadrilla Demoliciones</v>
          </cell>
        </row>
        <row r="27">
          <cell r="A27" t="str">
            <v>Excavaciones en roca</v>
          </cell>
        </row>
        <row r="28">
          <cell r="A28" t="str">
            <v>Albañilería</v>
          </cell>
        </row>
        <row r="29">
          <cell r="A29" t="str">
            <v>Estructuras</v>
          </cell>
        </row>
        <row r="30">
          <cell r="A30" t="str">
            <v>Topografía</v>
          </cell>
        </row>
        <row r="31">
          <cell r="A31" t="str">
            <v>Instalaciones</v>
          </cell>
        </row>
        <row r="32">
          <cell r="A32" t="str">
            <v>Cuadrilla 1 - 4</v>
          </cell>
        </row>
        <row r="33">
          <cell r="A33" t="str">
            <v>Cuadrilla 1 - 1</v>
          </cell>
        </row>
        <row r="34">
          <cell r="A34" t="str">
            <v>Cuadrilla 1 - 3</v>
          </cell>
        </row>
        <row r="35">
          <cell r="A35" t="str">
            <v>Cuadrilla 1 - 6</v>
          </cell>
        </row>
        <row r="36">
          <cell r="A36" t="str">
            <v>Cuadrilla Hidraúlico y Sanitario</v>
          </cell>
        </row>
        <row r="37">
          <cell r="A37" t="str">
            <v>Cuadrilla Carpinteria metálica</v>
          </cell>
        </row>
        <row r="38">
          <cell r="A38" t="str">
            <v>Cuadrilla  Eléctrico</v>
          </cell>
        </row>
        <row r="39">
          <cell r="A39" t="str">
            <v>Carpintería</v>
          </cell>
        </row>
        <row r="40">
          <cell r="A40" t="str">
            <v>Pintura</v>
          </cell>
        </row>
        <row r="41">
          <cell r="A41" t="str">
            <v>Mampostería</v>
          </cell>
        </row>
        <row r="42">
          <cell r="A42" t="str">
            <v>Vías</v>
          </cell>
        </row>
        <row r="43">
          <cell r="A43" t="str">
            <v>Cuadrilla Carpinteria Aluminio</v>
          </cell>
        </row>
        <row r="44">
          <cell r="A44" t="str">
            <v>Cuadrilla instalaciones a  gas</v>
          </cell>
        </row>
        <row r="45">
          <cell r="A45" t="str">
            <v>Ingeniero</v>
          </cell>
        </row>
        <row r="46">
          <cell r="A46" t="str">
            <v>Tramitador</v>
          </cell>
        </row>
      </sheetData>
      <sheetData sheetId="12">
        <row r="12">
          <cell r="A12" t="str">
            <v>COSTOS DE TRANSPORTE</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PU"/>
      <sheetName val="EQUIPOS"/>
      <sheetName val="MATERIALES"/>
      <sheetName val="MANO_DE_OBRA"/>
      <sheetName val="TRANSPORTES"/>
      <sheetName val="A.I.U."/>
      <sheetName val="Flujo de inversión"/>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Hoja1"/>
      <sheetName val="MANO DE OBRA"/>
      <sheetName val="MATERIALES"/>
    </sheetNames>
    <sheetDataSet>
      <sheetData sheetId="0" refreshError="1"/>
      <sheetData sheetId="1" refreshError="1"/>
      <sheetData sheetId="2" refreshError="1"/>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Insumos"/>
      <sheetName val="EQUIPO"/>
      <sheetName val="MATERIAL"/>
      <sheetName val="materiales"/>
      <sheetName val="otros"/>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Equipo"/>
      <sheetName val="PRESUPUESTO DEL POLIDEPORTIVO C"/>
      <sheetName val="MATERIALES"/>
      <sheetName val="otr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sheetData sheetId="8"/>
      <sheetData sheetId="9"/>
      <sheetData sheetId="1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PU"/>
      <sheetName val="EQUIPOS"/>
      <sheetName val="MANO_DE_OBRA"/>
      <sheetName val="MATERIALES"/>
      <sheetName val="TRANSPORTES"/>
      <sheetName val="A.I.U. "/>
      <sheetName val="Hoja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0"/>
      <sheetName val="2.01"/>
      <sheetName val="2.02"/>
      <sheetName val="2.03"/>
      <sheetName val="3.010"/>
      <sheetName val="3.020"/>
      <sheetName val="3.030"/>
      <sheetName val="4.010"/>
      <sheetName val="4.02"/>
      <sheetName val="5.01"/>
      <sheetName val="5.02"/>
      <sheetName val="6.01"/>
      <sheetName val="6.02"/>
      <sheetName val="6.03"/>
      <sheetName val="6.04"/>
      <sheetName val="6.05"/>
      <sheetName val="6.06"/>
      <sheetName val="6.07"/>
      <sheetName val="6.08"/>
      <sheetName val="6.09"/>
      <sheetName val="6.10"/>
      <sheetName val="6.12"/>
      <sheetName val="6.13"/>
      <sheetName val="6.14"/>
      <sheetName val="inver anti"/>
      <sheetName val="PRESUP"/>
      <sheetName val="Hoja1"/>
      <sheetName val="3.010 (2)"/>
      <sheetName val="RECURSO"/>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38">
          <cell r="H38">
            <v>2.2400000000000002</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OSTE"/>
      <sheetName val="APU DEMOLICION"/>
      <sheetName val="APU"/>
    </sheetNames>
    <definedNames>
      <definedName name="Loan_Start" refersTo="#¡REF!"/>
    </definedNames>
    <sheetDataSet>
      <sheetData sheetId="0">
        <row r="33">
          <cell r="G33">
            <v>267088</v>
          </cell>
        </row>
      </sheetData>
      <sheetData sheetId="1">
        <row r="33">
          <cell r="G33">
            <v>12696</v>
          </cell>
        </row>
      </sheetData>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Compaq_Propietari"/>
      <sheetName val="INDICE"/>
      <sheetName val="PARA INFORM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ow r="4">
          <cell r="C4">
            <v>0</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320.1"/>
      <sheetName val="330.2"/>
      <sheetName val="700.1"/>
      <sheetName val="220.1"/>
      <sheetName val="330.1"/>
      <sheetName val="640.1.2"/>
      <sheetName val="673.1"/>
      <sheetName val="673.2"/>
      <sheetName val="Cálculo"/>
      <sheetName val="Res-Accide-10"/>
      <sheetName val="basicos"/>
      <sheetName val="CURVA"/>
      <sheetName val="Ejecutado$"/>
      <sheetName val="Programado$"/>
      <sheetName val="Reservas de Petróleo"/>
      <sheetName val="DATOS"/>
      <sheetName val="APU"/>
      <sheetName val="Distanc"/>
      <sheetName val="Cuadro de áreas y volmúmenes"/>
      <sheetName val="Generales"/>
      <sheetName val="PLAN DE INVERSION ANTICIPO"/>
      <sheetName val="inv mensual"/>
      <sheetName val="borrador flujo inv"/>
      <sheetName val="social-ambiental"/>
      <sheetName val="AU"/>
      <sheetName val="MANTENIMIENTO"/>
      <sheetName val="Actual Data (MAP)"/>
      <sheetName val="Actual Data (STX)"/>
      <sheetName val="Indicadores Gestión"/>
      <sheetName val="PR-04"/>
      <sheetName val="tipo_recurso"/>
      <sheetName val="Listado"/>
      <sheetName val="tipos_entidad"/>
      <sheetName val="Unidades"/>
      <sheetName val="Equipo y Materiales"/>
      <sheetName val="ejecutad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ow r="2">
          <cell r="A2" t="str">
            <v>INVÍAS - TERRITORIAL CORDOBA - GRUPO 3</v>
          </cell>
        </row>
      </sheetData>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row r="2">
          <cell r="A2" t="str">
            <v>INVÍAS - TERRITORIAL CORDOBA - GRUPO 3</v>
          </cell>
        </row>
      </sheetData>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row r="2">
          <cell r="A2" t="str">
            <v>INVÍAS - TERRITORIAL CORDOBA - GRUPO 3</v>
          </cell>
        </row>
      </sheetData>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row r="2">
          <cell r="A2" t="str">
            <v>INVÍAS - TERRITORIAL CORDOBA - GRUPO 3</v>
          </cell>
        </row>
      </sheetData>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refreshError="1"/>
      <sheetData sheetId="374" refreshError="1"/>
      <sheetData sheetId="375" refreshError="1"/>
      <sheetData sheetId="376" refreshError="1"/>
      <sheetData sheetId="377" refreshError="1"/>
      <sheetData sheetId="378" refreshError="1"/>
      <sheetData sheetId="379">
        <row r="2">
          <cell r="A2">
            <v>0</v>
          </cell>
        </row>
      </sheetData>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ow r="2">
          <cell r="A2" t="str">
            <v>INVÍAS - TERRITORIAL CORDOBA - GRUPO 3</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ow r="2">
          <cell r="A2">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EQUIPO2"/>
      <sheetName val="MATERIALES2"/>
    </sheetNames>
    <sheetDataSet>
      <sheetData sheetId="0" refreshError="1"/>
      <sheetData sheetId="1" refreshError="1">
        <row r="8">
          <cell r="A8" t="str">
            <v>ARTICULO 200 - DESMONTE Y LIMPIEZA</v>
          </cell>
        </row>
        <row r="9">
          <cell r="A9">
            <v>200.1</v>
          </cell>
          <cell r="B9" t="str">
            <v xml:space="preserve">200-07 </v>
          </cell>
          <cell r="D9" t="str">
            <v>DESMONTE Y LIMPIEZA EN BOSQUE</v>
          </cell>
          <cell r="E9" t="str">
            <v>3.6.1.2.1</v>
          </cell>
          <cell r="F9" t="str">
            <v>HA</v>
          </cell>
          <cell r="G9">
            <v>1830943</v>
          </cell>
        </row>
        <row r="10">
          <cell r="A10">
            <v>200.2</v>
          </cell>
          <cell r="B10" t="str">
            <v xml:space="preserve">200-07 </v>
          </cell>
          <cell r="D10" t="str">
            <v>DESMONTE Y LIMPIEZA EN ZONAS NO BOSCOSAS</v>
          </cell>
          <cell r="E10" t="str">
            <v>3.6.1.2.3</v>
          </cell>
          <cell r="F10" t="str">
            <v>HA</v>
          </cell>
          <cell r="G10">
            <v>460828</v>
          </cell>
        </row>
        <row r="11">
          <cell r="A11" t="str">
            <v>ARTICULO 201 - DEMOLICIÓN Y REMOCIÓN</v>
          </cell>
        </row>
        <row r="12">
          <cell r="A12">
            <v>201.3</v>
          </cell>
          <cell r="B12" t="str">
            <v>201-07</v>
          </cell>
          <cell r="D12" t="str">
            <v xml:space="preserve">DEMOLICIÓN DE PAVIMENTOS RÍGIDOS, PISOS,ANDENES Y BORDILLOS DE CONCRETO </v>
          </cell>
          <cell r="E12" t="str">
            <v>3.6.1.3.33</v>
          </cell>
          <cell r="F12" t="str">
            <v>Gl</v>
          </cell>
          <cell r="G12">
            <v>35712</v>
          </cell>
        </row>
        <row r="13">
          <cell r="A13">
            <v>201.4</v>
          </cell>
          <cell r="B13" t="str">
            <v>201-07</v>
          </cell>
          <cell r="D13" t="str">
            <v xml:space="preserve">DEMOLICIÓN DE OBSTÁCULOS </v>
          </cell>
          <cell r="F13" t="str">
            <v>Gl</v>
          </cell>
          <cell r="G13">
            <v>64404</v>
          </cell>
        </row>
        <row r="14">
          <cell r="A14">
            <v>201.7</v>
          </cell>
          <cell r="B14" t="str">
            <v>201-07</v>
          </cell>
          <cell r="D14" t="str">
            <v>DEMOLICION DE ESTRUCTURAS</v>
          </cell>
          <cell r="E14" t="str">
            <v xml:space="preserve">3.6.1.3.13  </v>
          </cell>
          <cell r="F14" t="str">
            <v>M³</v>
          </cell>
          <cell r="G14">
            <v>83586</v>
          </cell>
        </row>
        <row r="15">
          <cell r="A15">
            <v>201.8</v>
          </cell>
          <cell r="B15" t="str">
            <v>201-07</v>
          </cell>
          <cell r="D15" t="str">
            <v>DEMOLICIÓN DE PAVIMENTOS RÍGIDOS</v>
          </cell>
          <cell r="E15" t="str">
            <v>3.6.1.3.15</v>
          </cell>
          <cell r="F15" t="str">
            <v>M²</v>
          </cell>
          <cell r="G15">
            <v>11899</v>
          </cell>
        </row>
        <row r="16">
          <cell r="A16">
            <v>201.9</v>
          </cell>
          <cell r="B16" t="str">
            <v>201-07</v>
          </cell>
          <cell r="D16" t="str">
            <v xml:space="preserve">DEMOLICIÓN DE PISOS Y ANDENES DE CONCRETO </v>
          </cell>
          <cell r="E16" t="str">
            <v>3.6.1.3.33</v>
          </cell>
          <cell r="F16" t="str">
            <v>M²</v>
          </cell>
          <cell r="G16">
            <v>3533</v>
          </cell>
        </row>
        <row r="17">
          <cell r="A17">
            <v>201.1</v>
          </cell>
          <cell r="B17" t="str">
            <v>201-07</v>
          </cell>
          <cell r="D17" t="str">
            <v>DEMOLICIÓN DE BORDILLOS DE CONCRETO</v>
          </cell>
          <cell r="E17" t="str">
            <v>3.6.1.3.35</v>
          </cell>
          <cell r="F17" t="str">
            <v>ML</v>
          </cell>
          <cell r="G17">
            <v>21565</v>
          </cell>
        </row>
        <row r="18">
          <cell r="A18">
            <v>201.11</v>
          </cell>
          <cell r="B18" t="str">
            <v>201-07</v>
          </cell>
          <cell r="D18" t="str">
            <v xml:space="preserve">DESMONTAJE Y TRASLADO DE ESTRUCTURAS METALICAS. </v>
          </cell>
          <cell r="F18" t="str">
            <v>KG</v>
          </cell>
          <cell r="G18">
            <v>426</v>
          </cell>
        </row>
        <row r="19">
          <cell r="A19">
            <v>201.12</v>
          </cell>
          <cell r="B19" t="str">
            <v>201-07</v>
          </cell>
          <cell r="D19" t="str">
            <v xml:space="preserve">REMOCION DE ESPECIES VEGETALES    </v>
          </cell>
          <cell r="E19" t="str">
            <v>3.6.1.3.47</v>
          </cell>
          <cell r="F19" t="str">
            <v>UN</v>
          </cell>
          <cell r="G19">
            <v>232566</v>
          </cell>
        </row>
        <row r="20">
          <cell r="A20">
            <v>201.15</v>
          </cell>
          <cell r="B20" t="str">
            <v>201-07</v>
          </cell>
          <cell r="D20" t="str">
            <v>REMOCIÓN DE ALCANTARILLAS</v>
          </cell>
          <cell r="E20" t="str">
            <v>3.6.1.3</v>
          </cell>
          <cell r="F20" t="str">
            <v>ML</v>
          </cell>
          <cell r="G20">
            <v>42303</v>
          </cell>
        </row>
        <row r="21">
          <cell r="A21">
            <v>201.16</v>
          </cell>
          <cell r="B21" t="str">
            <v>201-07</v>
          </cell>
          <cell r="D21" t="str">
            <v xml:space="preserve">REMOCION DE CERCAS DE ALAMBRE       </v>
          </cell>
          <cell r="F21" t="str">
            <v>ML</v>
          </cell>
          <cell r="G21">
            <v>2593</v>
          </cell>
        </row>
        <row r="22">
          <cell r="A22" t="str">
            <v xml:space="preserve">ARTICULO 210 - EXCAVACIÓN DE LA EXPLANACIÓN, CANALES Y PRÉSTAMOS </v>
          </cell>
        </row>
        <row r="23">
          <cell r="A23" t="str">
            <v>210.1.1</v>
          </cell>
          <cell r="B23" t="str">
            <v>210-07</v>
          </cell>
          <cell r="D23" t="str">
            <v>EXCAVACIÓN SIN CLASIFICAR DE LA EXPLANACIÓN Y CANALES</v>
          </cell>
          <cell r="E23" t="str">
            <v xml:space="preserve">3.6.2.1.1 </v>
          </cell>
          <cell r="F23" t="str">
            <v>M³</v>
          </cell>
          <cell r="G23">
            <v>4316</v>
          </cell>
        </row>
        <row r="24">
          <cell r="A24" t="str">
            <v>210.1.2</v>
          </cell>
          <cell r="B24" t="str">
            <v>210-07</v>
          </cell>
          <cell r="D24" t="str">
            <v xml:space="preserve">EXCAVACIÓN SIN CLASIFICAR DE PRÉSTAMOS </v>
          </cell>
          <cell r="F24" t="str">
            <v>M³</v>
          </cell>
          <cell r="G24">
            <v>4329</v>
          </cell>
        </row>
        <row r="25">
          <cell r="A25" t="str">
            <v>210.2.1</v>
          </cell>
          <cell r="B25" t="str">
            <v>210-07</v>
          </cell>
          <cell r="D25" t="str">
            <v>EXCAVACIÓN EN ROCA DE LA EXPLANACIÓN Y CANALES</v>
          </cell>
          <cell r="E25" t="str">
            <v>3.6.2.1.3</v>
          </cell>
          <cell r="F25" t="str">
            <v>M³</v>
          </cell>
          <cell r="G25">
            <v>26217</v>
          </cell>
        </row>
        <row r="26">
          <cell r="A26" t="str">
            <v>210.2.2</v>
          </cell>
          <cell r="B26" t="str">
            <v>210-07</v>
          </cell>
          <cell r="D26" t="str">
            <v>EXCAVACIÓN EN MATERIAL COMÚN DE LA EXPLANACIÓN Y CANALES</v>
          </cell>
          <cell r="E26" t="str">
            <v>3.6.2.1.5</v>
          </cell>
          <cell r="F26" t="str">
            <v>M³</v>
          </cell>
          <cell r="G26">
            <v>3976</v>
          </cell>
        </row>
        <row r="27">
          <cell r="A27" t="str">
            <v>210.2.3</v>
          </cell>
          <cell r="B27" t="str">
            <v>210-07</v>
          </cell>
          <cell r="D27" t="str">
            <v>EXCAVACIÓN EN ROCA DE PRÉSTAMOS</v>
          </cell>
          <cell r="F27" t="str">
            <v>M³</v>
          </cell>
          <cell r="G27">
            <v>26217</v>
          </cell>
        </row>
        <row r="28">
          <cell r="A28" t="str">
            <v>210.2.4</v>
          </cell>
          <cell r="B28" t="str">
            <v>210-07</v>
          </cell>
          <cell r="D28" t="str">
            <v xml:space="preserve">EXCAVACIÓN EN MATERIAL COMÚN DE PRÉSTAMOS </v>
          </cell>
          <cell r="F28" t="str">
            <v>M³</v>
          </cell>
          <cell r="G28">
            <v>3976</v>
          </cell>
        </row>
        <row r="29">
          <cell r="A29" t="str">
            <v xml:space="preserve">ARTICULO 211 - REMOCIÓN DE DERRUMBES </v>
          </cell>
        </row>
        <row r="30">
          <cell r="A30">
            <v>211.1</v>
          </cell>
          <cell r="B30" t="str">
            <v>211-07</v>
          </cell>
          <cell r="D30" t="str">
            <v>REMOCION DE DERRUMBES</v>
          </cell>
          <cell r="E30" t="str">
            <v xml:space="preserve">3.6.2.2.1  </v>
          </cell>
          <cell r="F30" t="str">
            <v>M³</v>
          </cell>
          <cell r="G30">
            <v>5234</v>
          </cell>
        </row>
        <row r="31">
          <cell r="A31" t="str">
            <v>211,1P</v>
          </cell>
          <cell r="B31" t="str">
            <v>211-07</v>
          </cell>
          <cell r="D31" t="str">
            <v>FRAGMENTACIÓN DE ROCA</v>
          </cell>
          <cell r="F31" t="str">
            <v>M³</v>
          </cell>
          <cell r="G31">
            <v>37963</v>
          </cell>
        </row>
        <row r="32">
          <cell r="A32" t="str">
            <v xml:space="preserve">ARTICULO 220 - TERRAPLENES </v>
          </cell>
          <cell r="E32" t="str">
            <v>3.6.2.3.1</v>
          </cell>
        </row>
        <row r="33">
          <cell r="A33">
            <v>220.1</v>
          </cell>
          <cell r="B33" t="str">
            <v>220-07</v>
          </cell>
          <cell r="D33" t="str">
            <v>TERRAPLEN</v>
          </cell>
          <cell r="F33" t="str">
            <v>M³</v>
          </cell>
          <cell r="G33">
            <v>6331</v>
          </cell>
        </row>
        <row r="34">
          <cell r="A34" t="str">
            <v>ARTICULO 221 - PEDRAPLENES</v>
          </cell>
          <cell r="E34" t="str">
            <v>3.6.2.4.2</v>
          </cell>
        </row>
        <row r="35">
          <cell r="A35">
            <v>221.1</v>
          </cell>
          <cell r="B35" t="str">
            <v>221-07</v>
          </cell>
          <cell r="D35" t="str">
            <v>PEDRAPLEN COMPACTO</v>
          </cell>
          <cell r="E35" t="str">
            <v>3.6.2.4.1</v>
          </cell>
          <cell r="F35" t="str">
            <v>M³</v>
          </cell>
          <cell r="G35">
            <v>6645</v>
          </cell>
        </row>
        <row r="36">
          <cell r="A36">
            <v>221.2</v>
          </cell>
          <cell r="B36" t="str">
            <v>221-07</v>
          </cell>
          <cell r="D36" t="str">
            <v>PEDRAPLEN SUELTO</v>
          </cell>
          <cell r="F36" t="str">
            <v>M³</v>
          </cell>
          <cell r="G36">
            <v>4077</v>
          </cell>
        </row>
        <row r="37">
          <cell r="A37" t="str">
            <v>ARTICULO 230 - MEJORAMIENTO DE LA SUBRASANTE</v>
          </cell>
          <cell r="E37" t="str">
            <v>3.6.2.5.1</v>
          </cell>
        </row>
        <row r="38">
          <cell r="A38">
            <v>230.1</v>
          </cell>
          <cell r="B38" t="str">
            <v>230-07</v>
          </cell>
          <cell r="D38" t="str">
            <v>MEJORAMIENTO DE LA SUBRASANTE INVOLUCRA SUELO EXISTENTE</v>
          </cell>
          <cell r="E38" t="str">
            <v>3.6.2.5.2</v>
          </cell>
          <cell r="F38" t="str">
            <v>M²</v>
          </cell>
          <cell r="G38">
            <v>424</v>
          </cell>
        </row>
        <row r="39">
          <cell r="A39">
            <v>230.2</v>
          </cell>
          <cell r="B39" t="str">
            <v>230-07</v>
          </cell>
          <cell r="D39" t="str">
            <v>MEJORAMIENTO DE LA SUBRASANTE EMPLEANDO ÚNICAMENTE MATERIAL ADICIONADO</v>
          </cell>
          <cell r="F39" t="str">
            <v>M³</v>
          </cell>
          <cell r="G39">
            <v>14688</v>
          </cell>
        </row>
        <row r="40">
          <cell r="A40" t="str">
            <v>ARTICULO 231 - SEPARACIÓN DE SUELOS DE SUBRASANTE Y  CAPAS GRANULARES CON GEOTEXTIL</v>
          </cell>
        </row>
        <row r="41">
          <cell r="A41">
            <v>231.1</v>
          </cell>
          <cell r="B41" t="str">
            <v>231-08</v>
          </cell>
          <cell r="D41" t="str">
            <v>GEOTEXTIL PARA SEPARACIÓN DE SUELOS DE SUBRASANTE Y CAPAS GRANULARES</v>
          </cell>
          <cell r="F41" t="str">
            <v>M²</v>
          </cell>
          <cell r="G41">
            <v>6272</v>
          </cell>
        </row>
        <row r="42">
          <cell r="A42" t="str">
            <v>ARTICULO 232 - ESTABILIZACIÓN DE SUELOS DE SUBRASANTE Y CAPAS GRANULARES CON GEOTEXTIL</v>
          </cell>
        </row>
        <row r="43">
          <cell r="A43">
            <v>232.1</v>
          </cell>
          <cell r="B43" t="str">
            <v>232-09</v>
          </cell>
          <cell r="D43" t="str">
            <v>GEOTEXTIL PARA ESTABILIZACIÓN DE SUELOS DE SUBRASANTE Y CAPAS GRANULARES</v>
          </cell>
          <cell r="F43" t="str">
            <v>M²</v>
          </cell>
          <cell r="G43">
            <v>6272</v>
          </cell>
        </row>
        <row r="44">
          <cell r="A44" t="str">
            <v>ARTICULO 310 - CONFORMACION DE LA CALZADA EXISTENTE</v>
          </cell>
          <cell r="E44" t="str">
            <v xml:space="preserve">3.6.3.1.1 </v>
          </cell>
        </row>
        <row r="45">
          <cell r="A45">
            <v>310.10000000000002</v>
          </cell>
          <cell r="B45" t="str">
            <v>310-07</v>
          </cell>
          <cell r="D45" t="str">
            <v>CONFORMACION DE LA CALZADA EXISTENTE</v>
          </cell>
          <cell r="F45" t="str">
            <v>M²</v>
          </cell>
          <cell r="G45">
            <v>490</v>
          </cell>
        </row>
        <row r="46">
          <cell r="A46" t="str">
            <v xml:space="preserve">ARTICULO 311 - AFIRMADO </v>
          </cell>
          <cell r="E46" t="str">
            <v>3.6.3.2.1</v>
          </cell>
        </row>
        <row r="47">
          <cell r="A47">
            <v>311.10000000000002</v>
          </cell>
          <cell r="B47" t="str">
            <v>311-07</v>
          </cell>
          <cell r="D47" t="str">
            <v>AFIRMADO</v>
          </cell>
          <cell r="F47" t="str">
            <v>M³</v>
          </cell>
          <cell r="G47">
            <v>66161</v>
          </cell>
        </row>
        <row r="48">
          <cell r="A48" t="str">
            <v>ARTICULO 312 - TRATAMIENTO PALIATIVO DEL POLVO EN AFIRMADOS</v>
          </cell>
        </row>
        <row r="49">
          <cell r="A49">
            <v>312.10000000000002</v>
          </cell>
          <cell r="B49" t="str">
            <v>312-07</v>
          </cell>
          <cell r="D49" t="str">
            <v>TRATAMIENTO PALIATIVO DE POLVO APLICADO EN FORMA SÓLIDA EN HOJUELAS.</v>
          </cell>
          <cell r="F49" t="str">
            <v>KG</v>
          </cell>
          <cell r="G49">
            <v>22461</v>
          </cell>
        </row>
        <row r="50">
          <cell r="A50">
            <v>312.2</v>
          </cell>
          <cell r="B50" t="str">
            <v>312-07</v>
          </cell>
          <cell r="D50" t="str">
            <v>TRATAMIENTO PALIATIVO DE POLVO APLICADO EN FORMA SÓLIDA EN ESFERAS.</v>
          </cell>
          <cell r="F50" t="str">
            <v>KG</v>
          </cell>
          <cell r="G50">
            <v>37333</v>
          </cell>
        </row>
        <row r="51">
          <cell r="A51">
            <v>312.3</v>
          </cell>
          <cell r="B51" t="str">
            <v>312-07</v>
          </cell>
          <cell r="D51" t="str">
            <v>TRATAMIENTO PALIATIVO DE POLVO APLICADO EN FORMA LIQUIDA</v>
          </cell>
          <cell r="F51" t="str">
            <v>LT</v>
          </cell>
          <cell r="G51">
            <v>37333</v>
          </cell>
        </row>
        <row r="52">
          <cell r="A52">
            <v>312.39999999999998</v>
          </cell>
          <cell r="B52" t="str">
            <v>312-07</v>
          </cell>
          <cell r="D52" t="str">
            <v xml:space="preserve">MATERIAL GRANULAR DE ADICIÓN. </v>
          </cell>
          <cell r="F52" t="str">
            <v>M³</v>
          </cell>
          <cell r="G52">
            <v>44707</v>
          </cell>
        </row>
        <row r="53">
          <cell r="A53" t="str">
            <v>ARTICULO 320 - SUBBASE GRANULAR</v>
          </cell>
          <cell r="E53" t="str">
            <v>3.6.3.4.4</v>
          </cell>
        </row>
        <row r="54">
          <cell r="A54">
            <v>320.10000000000002</v>
          </cell>
          <cell r="B54" t="str">
            <v>320-07</v>
          </cell>
          <cell r="D54" t="str">
            <v>SUBBASE GRANULAR</v>
          </cell>
          <cell r="E54" t="str">
            <v>3.6.3.4.4</v>
          </cell>
          <cell r="F54" t="str">
            <v>M³</v>
          </cell>
          <cell r="G54">
            <v>113286</v>
          </cell>
        </row>
        <row r="55">
          <cell r="A55">
            <v>320.2</v>
          </cell>
          <cell r="B55" t="str">
            <v>320-07</v>
          </cell>
          <cell r="D55" t="str">
            <v>SUBBASE GRANULAR PARA BACHEO</v>
          </cell>
          <cell r="F55" t="str">
            <v>M³</v>
          </cell>
          <cell r="G55">
            <v>138145</v>
          </cell>
        </row>
        <row r="56">
          <cell r="A56" t="str">
            <v>ARTICULO 330 - BASE GRANULAR</v>
          </cell>
          <cell r="E56" t="str">
            <v>3.6.3.6.2</v>
          </cell>
        </row>
        <row r="57">
          <cell r="A57">
            <v>330.1</v>
          </cell>
          <cell r="B57" t="str">
            <v>330-07</v>
          </cell>
          <cell r="D57" t="str">
            <v>BASE GRANULAR</v>
          </cell>
          <cell r="E57" t="str">
            <v>3.6.3.6.3</v>
          </cell>
          <cell r="F57" t="str">
            <v>M³</v>
          </cell>
          <cell r="G57">
            <v>136877</v>
          </cell>
        </row>
        <row r="58">
          <cell r="A58">
            <v>330.2</v>
          </cell>
          <cell r="B58" t="str">
            <v>330-02</v>
          </cell>
          <cell r="D58" t="str">
            <v>BASE GRANULAR PARA BACHEO</v>
          </cell>
          <cell r="F58" t="str">
            <v>M³</v>
          </cell>
          <cell r="G58">
            <v>144616</v>
          </cell>
        </row>
        <row r="59">
          <cell r="A59" t="str">
            <v>ARTICULO 340 - BASE ESTABILIZADA CON EMULSIÓN ASFÁLTICA</v>
          </cell>
          <cell r="E59" t="str">
            <v>3.6.3.7.1</v>
          </cell>
        </row>
        <row r="60">
          <cell r="A60">
            <v>340.1</v>
          </cell>
          <cell r="B60" t="str">
            <v>340-07</v>
          </cell>
          <cell r="D60" t="str">
            <v>BASE ESTABILIZADA CON EMULSIÓN ASFÁLTICA TIPO BEE-1</v>
          </cell>
          <cell r="E60" t="str">
            <v>3.6.3.7.3</v>
          </cell>
          <cell r="F60" t="str">
            <v>M³</v>
          </cell>
          <cell r="G60">
            <v>151041</v>
          </cell>
        </row>
        <row r="61">
          <cell r="A61">
            <v>340.2</v>
          </cell>
          <cell r="B61" t="str">
            <v>340-07</v>
          </cell>
          <cell r="D61" t="str">
            <v>BASE ESTABILIZADA CON EMULSIÓN ASFÁLTICA TIPO BEE-2</v>
          </cell>
          <cell r="E61" t="str">
            <v>3.6.3.7.5</v>
          </cell>
          <cell r="F61" t="str">
            <v>M³</v>
          </cell>
          <cell r="G61">
            <v>151041</v>
          </cell>
        </row>
        <row r="62">
          <cell r="A62">
            <v>340.3</v>
          </cell>
          <cell r="B62" t="str">
            <v>340-07</v>
          </cell>
          <cell r="D62" t="str">
            <v>BASE ESTABILIZADA CON EMULSIÓN ASFÁLTICA TIPO BEE-3</v>
          </cell>
          <cell r="F62" t="str">
            <v>M³</v>
          </cell>
          <cell r="G62">
            <v>151041</v>
          </cell>
        </row>
        <row r="63">
          <cell r="A63" t="str">
            <v>ARTICULO 341 - BASE ESTABILIZADA CON CEMENTO</v>
          </cell>
          <cell r="E63" t="str">
            <v>3.6.3.7</v>
          </cell>
        </row>
        <row r="64">
          <cell r="A64">
            <v>341.1</v>
          </cell>
          <cell r="B64" t="str">
            <v>341-07</v>
          </cell>
          <cell r="D64" t="str">
            <v xml:space="preserve">BASE ESTABILIZADA CON CEMENTO PORTLAND </v>
          </cell>
          <cell r="E64" t="str">
            <v>3.6.3.7</v>
          </cell>
          <cell r="F64" t="str">
            <v>M³</v>
          </cell>
          <cell r="G64">
            <v>177875</v>
          </cell>
        </row>
        <row r="65">
          <cell r="A65">
            <v>341.2</v>
          </cell>
          <cell r="B65" t="str">
            <v>341-07</v>
          </cell>
          <cell r="D65" t="str">
            <v xml:space="preserve">CEMENTO PORTLAND </v>
          </cell>
          <cell r="F65" t="str">
            <v>KG</v>
          </cell>
          <cell r="G65">
            <v>546</v>
          </cell>
        </row>
        <row r="66">
          <cell r="A66" t="str">
            <v>ARTICULO 342 - BASE DE CONCRETO HIDRÁULICO</v>
          </cell>
        </row>
        <row r="67">
          <cell r="A67">
            <v>342.1</v>
          </cell>
          <cell r="B67" t="str">
            <v>342-07</v>
          </cell>
          <cell r="D67" t="str">
            <v>BASE DE CONCRETO HIDRÁULICO</v>
          </cell>
          <cell r="F67" t="str">
            <v>M³</v>
          </cell>
          <cell r="G67">
            <v>363448</v>
          </cell>
        </row>
        <row r="68">
          <cell r="A68" t="str">
            <v>ARTICULO 410 - SUMINISTRO DE CEMENTO ASFÁLTICO</v>
          </cell>
          <cell r="E68" t="str">
            <v>3.6.4.1.1</v>
          </cell>
        </row>
        <row r="69">
          <cell r="A69">
            <v>410.1</v>
          </cell>
          <cell r="B69" t="str">
            <v>410-07</v>
          </cell>
          <cell r="D69" t="str">
            <v xml:space="preserve">CEMENTO ASFÁLTICO DE PENETRACIÓN 60-70  </v>
          </cell>
          <cell r="E69" t="str">
            <v>3.6.4.1.2</v>
          </cell>
          <cell r="F69" t="str">
            <v>KG</v>
          </cell>
          <cell r="G69">
            <v>1078</v>
          </cell>
        </row>
        <row r="70">
          <cell r="A70">
            <v>410.2</v>
          </cell>
          <cell r="B70" t="str">
            <v>410-07</v>
          </cell>
          <cell r="D70" t="str">
            <v xml:space="preserve">CEMENTO ASFÁLTICO DE PENETRACIÓN 80-100 </v>
          </cell>
          <cell r="F70" t="str">
            <v>KG</v>
          </cell>
          <cell r="G70">
            <v>1078</v>
          </cell>
        </row>
        <row r="71">
          <cell r="A71" t="str">
            <v>ARTICULO 411 - SUMINISTRO DE EMULSIÓN ASFÁLTICA</v>
          </cell>
          <cell r="E71" t="str">
            <v>3.6.4.2.1</v>
          </cell>
        </row>
        <row r="72">
          <cell r="A72">
            <v>411.1</v>
          </cell>
          <cell r="B72" t="str">
            <v>411-07</v>
          </cell>
          <cell r="D72" t="str">
            <v>EMULSION ASFALTICA DE ROTURA MEDIA CRM</v>
          </cell>
          <cell r="E72" t="str">
            <v>3.6.4.2.2</v>
          </cell>
          <cell r="F72" t="str">
            <v>LT</v>
          </cell>
          <cell r="G72">
            <v>1040</v>
          </cell>
        </row>
        <row r="73">
          <cell r="A73">
            <v>411.2</v>
          </cell>
          <cell r="B73" t="str">
            <v>411-07</v>
          </cell>
          <cell r="D73" t="str">
            <v>EMULSION ASFALTICA DE ROTURA LENTA CRL-1</v>
          </cell>
          <cell r="E73" t="str">
            <v>3.6.4.2.3</v>
          </cell>
          <cell r="F73" t="str">
            <v>LT</v>
          </cell>
          <cell r="G73">
            <v>1950</v>
          </cell>
        </row>
        <row r="74">
          <cell r="A74">
            <v>411.3</v>
          </cell>
          <cell r="B74" t="str">
            <v>411-07</v>
          </cell>
          <cell r="D74" t="str">
            <v>EMULSION ASFALTICA DE ROTURA LENTA CRL-1H</v>
          </cell>
          <cell r="F74" t="str">
            <v>LT</v>
          </cell>
          <cell r="G74">
            <v>2470</v>
          </cell>
        </row>
        <row r="75">
          <cell r="A75" t="str">
            <v xml:space="preserve">ARTICULO 414 - SUMINISTRO DE CEMENTO ASFÁLTICO  MODIFICADO CON POLÍMEROS </v>
          </cell>
          <cell r="E75" t="str">
            <v>3.6.4.1.3</v>
          </cell>
        </row>
        <row r="76">
          <cell r="A76">
            <v>414.1</v>
          </cell>
          <cell r="B76" t="str">
            <v>414-07</v>
          </cell>
          <cell r="D76" t="str">
            <v>CEMENTO ASFALTICO MODIFICADO CON POLIMEROS TIPO I</v>
          </cell>
          <cell r="E76" t="str">
            <v>3.6.4.1.4</v>
          </cell>
          <cell r="F76" t="str">
            <v>KG</v>
          </cell>
          <cell r="G76">
            <v>2072</v>
          </cell>
        </row>
        <row r="77">
          <cell r="A77">
            <v>414.2</v>
          </cell>
          <cell r="B77" t="str">
            <v>414-07</v>
          </cell>
          <cell r="D77" t="str">
            <v>CEMENTO ASFALTICO MODIFICADO CON POLIMEROS TIPO II</v>
          </cell>
          <cell r="E77" t="str">
            <v>3.6.4.1.5</v>
          </cell>
          <cell r="F77" t="str">
            <v>KG</v>
          </cell>
          <cell r="G77">
            <v>2356</v>
          </cell>
        </row>
        <row r="78">
          <cell r="A78">
            <v>414.3</v>
          </cell>
          <cell r="B78" t="str">
            <v>414-07</v>
          </cell>
          <cell r="D78" t="str">
            <v>CEMENTO ASFALTICO MODIFICADO CON POLIMEROS TIPO III</v>
          </cell>
          <cell r="E78" t="str">
            <v>3.6.4.1.6</v>
          </cell>
          <cell r="F78" t="str">
            <v>KG</v>
          </cell>
          <cell r="G78">
            <v>2157</v>
          </cell>
        </row>
        <row r="79">
          <cell r="A79">
            <v>414.4</v>
          </cell>
          <cell r="B79" t="str">
            <v>414-07</v>
          </cell>
          <cell r="D79" t="str">
            <v>CEMENTO ASFALTICO MODIFICADO CON POLIMEROS TIPO IV</v>
          </cell>
          <cell r="F79" t="str">
            <v>KG</v>
          </cell>
          <cell r="G79">
            <v>2237</v>
          </cell>
        </row>
        <row r="80">
          <cell r="A80">
            <v>414.5</v>
          </cell>
          <cell r="B80" t="str">
            <v>414-07</v>
          </cell>
          <cell r="D80" t="str">
            <v xml:space="preserve">CEMENTO ASFÁLTICO MODIFICADO CON POLÍMEROS TIPO V  </v>
          </cell>
          <cell r="F80" t="str">
            <v>KG</v>
          </cell>
          <cell r="G80">
            <v>2370</v>
          </cell>
        </row>
        <row r="81">
          <cell r="A81" t="str">
            <v xml:space="preserve">ARTICULO 415 - SUMINISTRO  DE  EMULSIÓN  ASFÁLTICA MODIFICADA  CON POLÍMEROS </v>
          </cell>
          <cell r="E81" t="str">
            <v>3.6.4.2.5</v>
          </cell>
        </row>
        <row r="82">
          <cell r="A82">
            <v>415.1</v>
          </cell>
          <cell r="B82" t="str">
            <v>415-07</v>
          </cell>
          <cell r="D82" t="str">
            <v>EMULSION ASFALTICA DE ROTURA MEDIA MODIFICADA CON POLIMEROS CRM-m</v>
          </cell>
          <cell r="F82" t="str">
            <v>LT</v>
          </cell>
          <cell r="G82">
            <v>2652</v>
          </cell>
        </row>
        <row r="83">
          <cell r="A83" t="str">
            <v xml:space="preserve">ARTICULO 420 - RIEGO  DE  IMPRIMACIÓN </v>
          </cell>
          <cell r="E83" t="str">
            <v xml:space="preserve">3.6.4.3.1 </v>
          </cell>
        </row>
        <row r="84">
          <cell r="A84">
            <v>420.1</v>
          </cell>
          <cell r="B84" t="str">
            <v>420-07</v>
          </cell>
          <cell r="D84" t="str">
            <v xml:space="preserve">RIEGO DE IMPRIMACIÓN CON EMULSIÓN ASFÁLTICA  </v>
          </cell>
          <cell r="E84" t="str">
            <v>3.6.4.3.2</v>
          </cell>
          <cell r="F84" t="str">
            <v>M²</v>
          </cell>
          <cell r="G84">
            <v>2249</v>
          </cell>
        </row>
        <row r="85">
          <cell r="A85">
            <v>420.2</v>
          </cell>
          <cell r="B85" t="str">
            <v>420-07</v>
          </cell>
          <cell r="D85" t="str">
            <v xml:space="preserve">RIEGO DE IMPRIMACIÓN CON ASFALTO LÍQUIDO  </v>
          </cell>
          <cell r="F85" t="str">
            <v>M²</v>
          </cell>
          <cell r="G85">
            <v>3051</v>
          </cell>
        </row>
        <row r="86">
          <cell r="A86" t="str">
            <v>ARTICULO 421 - RIEGO DE LIGA</v>
          </cell>
          <cell r="E86" t="str">
            <v>3.6.4.4.2</v>
          </cell>
        </row>
        <row r="87">
          <cell r="A87">
            <v>421.1</v>
          </cell>
          <cell r="B87" t="str">
            <v>421-07</v>
          </cell>
          <cell r="D87" t="str">
            <v xml:space="preserve">RIEGO DE LIGA CON EMULSIÓN ASFÁLTICA CRR-1  </v>
          </cell>
          <cell r="E87" t="str">
            <v>3.6.4.4.3</v>
          </cell>
          <cell r="F87" t="str">
            <v>M²</v>
          </cell>
          <cell r="G87">
            <v>1091</v>
          </cell>
        </row>
        <row r="88">
          <cell r="A88">
            <v>421.2</v>
          </cell>
          <cell r="B88" t="str">
            <v>421-07</v>
          </cell>
          <cell r="D88" t="str">
            <v>RIEGO DE LIGA CON EMULSION ASFALTICA CRR-2</v>
          </cell>
          <cell r="E88" t="str">
            <v>3.6.4.4.4</v>
          </cell>
          <cell r="F88" t="str">
            <v>M²</v>
          </cell>
          <cell r="G88">
            <v>1143</v>
          </cell>
        </row>
        <row r="89">
          <cell r="A89">
            <v>421.3</v>
          </cell>
          <cell r="B89" t="str">
            <v>421-07</v>
          </cell>
          <cell r="D89" t="str">
            <v>RIEGO DE LIGA CON EMULSION MODIFICADA CON POLIMEROS CRR-1M</v>
          </cell>
          <cell r="E89" t="str">
            <v>3.6.4.4.5</v>
          </cell>
          <cell r="F89" t="str">
            <v>M²</v>
          </cell>
          <cell r="G89">
            <v>1483</v>
          </cell>
        </row>
        <row r="90">
          <cell r="A90">
            <v>421.4</v>
          </cell>
          <cell r="B90" t="str">
            <v>421-07</v>
          </cell>
          <cell r="D90" t="str">
            <v>RIEGO DE LIGA CON EMULSION MODIFICADA CON POLIMEROS CRR-2M</v>
          </cell>
          <cell r="F90" t="str">
            <v>M²</v>
          </cell>
          <cell r="G90">
            <v>1483</v>
          </cell>
        </row>
        <row r="91">
          <cell r="A91" t="str">
            <v xml:space="preserve">ARTICULO 430 - TRATAMIENTO SUPERFICIAL SIMPLE </v>
          </cell>
          <cell r="E91" t="str">
            <v>3.6.4.5.1</v>
          </cell>
        </row>
        <row r="92">
          <cell r="A92">
            <v>430.1</v>
          </cell>
          <cell r="B92" t="str">
            <v>430-07</v>
          </cell>
          <cell r="D92" t="str">
            <v>TRATAMIENTO SUPERFICIAL SIMPLE CON EMULSION CRR-2</v>
          </cell>
          <cell r="E92" t="str">
            <v>3.6.4.5.2</v>
          </cell>
          <cell r="F92" t="str">
            <v>M²</v>
          </cell>
          <cell r="G92">
            <v>7346</v>
          </cell>
        </row>
        <row r="93">
          <cell r="A93">
            <v>430.2</v>
          </cell>
          <cell r="B93" t="str">
            <v>430-07</v>
          </cell>
          <cell r="D93" t="str">
            <v>TRATAMIENTO SUPERFICIAL SIMPLE CON EMULSION CRR-2M</v>
          </cell>
          <cell r="F93" t="str">
            <v>M²</v>
          </cell>
          <cell r="G93">
            <v>7931</v>
          </cell>
        </row>
        <row r="94">
          <cell r="A94" t="str">
            <v>ARTICULO 431 - TRATAMIENTO SUPERFICIAL DOBLE</v>
          </cell>
          <cell r="E94" t="str">
            <v>3.6.4.6.1</v>
          </cell>
        </row>
        <row r="95">
          <cell r="A95">
            <v>431.1</v>
          </cell>
          <cell r="B95" t="str">
            <v>431-07</v>
          </cell>
          <cell r="D95" t="str">
            <v>TRATAMIENTO SUPERFICIAL DOBLE CON EMULSION CRR-2</v>
          </cell>
          <cell r="E95" t="str">
            <v>3.6.4.6.2</v>
          </cell>
          <cell r="F95" t="str">
            <v>M²</v>
          </cell>
          <cell r="G95">
            <v>15928</v>
          </cell>
        </row>
        <row r="96">
          <cell r="A96">
            <v>431.2</v>
          </cell>
          <cell r="B96" t="str">
            <v>431-07</v>
          </cell>
          <cell r="D96" t="str">
            <v>TRATAMIENTO SUPERFICIAL DOBLE CON EMULSION CRR-2M</v>
          </cell>
          <cell r="F96" t="str">
            <v>M²</v>
          </cell>
          <cell r="G96">
            <v>16565</v>
          </cell>
        </row>
        <row r="97">
          <cell r="A97" t="str">
            <v xml:space="preserve">ARTICULO 432 - SELLO DE ARENA - ASFALTO </v>
          </cell>
          <cell r="E97" t="str">
            <v>3.6.4.7.1</v>
          </cell>
        </row>
        <row r="98">
          <cell r="A98">
            <v>432.1</v>
          </cell>
          <cell r="B98" t="str">
            <v>432-07</v>
          </cell>
          <cell r="D98" t="str">
            <v xml:space="preserve">SELLO DE ARENA-ASFALTO CON EMULSIÓN CRR-2 </v>
          </cell>
          <cell r="E98" t="str">
            <v>3.6.4.7.1</v>
          </cell>
          <cell r="F98" t="str">
            <v>M²</v>
          </cell>
          <cell r="G98">
            <v>4636</v>
          </cell>
        </row>
        <row r="99">
          <cell r="A99">
            <v>432.2</v>
          </cell>
          <cell r="B99" t="str">
            <v>432-07</v>
          </cell>
          <cell r="D99" t="str">
            <v>SELLO DE ARENA-ASFALTO CON EMULSIÓN CRR-2m</v>
          </cell>
          <cell r="F99" t="str">
            <v>M²</v>
          </cell>
          <cell r="G99">
            <v>5546</v>
          </cell>
        </row>
        <row r="100">
          <cell r="A100" t="str">
            <v xml:space="preserve">ARTICULO 433 - LECHADA ASFÁLTICA </v>
          </cell>
          <cell r="E100" t="str">
            <v>3.6.4.8.1</v>
          </cell>
        </row>
        <row r="101">
          <cell r="A101">
            <v>433.1</v>
          </cell>
          <cell r="B101" t="str">
            <v>433-07</v>
          </cell>
          <cell r="D101" t="str">
            <v>LECHADA ASFÁLTICA CON EMULSIÓN CRL-1H, TIPO LA-1</v>
          </cell>
          <cell r="E101" t="str">
            <v>3.6.4.8.2</v>
          </cell>
          <cell r="F101" t="str">
            <v>M²</v>
          </cell>
          <cell r="G101">
            <v>4524</v>
          </cell>
        </row>
        <row r="102">
          <cell r="A102">
            <v>433.2</v>
          </cell>
          <cell r="B102" t="str">
            <v>433-07</v>
          </cell>
          <cell r="D102" t="str">
            <v xml:space="preserve">LECHADA ASFÁLTICA CON EMULSIÓN CRL-1H, TIPO LA-2 </v>
          </cell>
          <cell r="E102" t="str">
            <v>3.6.4.8.3</v>
          </cell>
          <cell r="F102" t="str">
            <v>M²</v>
          </cell>
          <cell r="G102">
            <v>7023</v>
          </cell>
        </row>
        <row r="103">
          <cell r="A103">
            <v>433.3</v>
          </cell>
          <cell r="B103" t="str">
            <v>433-07</v>
          </cell>
          <cell r="D103" t="str">
            <v>LECHADA ASFÁLTICA CON EMULSIÓN CRL-1H, TIPO LA-3</v>
          </cell>
          <cell r="E103" t="str">
            <v>3.6.4.8.4</v>
          </cell>
          <cell r="F103" t="str">
            <v>M²</v>
          </cell>
          <cell r="G103">
            <v>7529</v>
          </cell>
        </row>
        <row r="104">
          <cell r="A104">
            <v>433.4</v>
          </cell>
          <cell r="B104" t="str">
            <v>433-07</v>
          </cell>
          <cell r="D104" t="str">
            <v>LECHADA ASFÁLTICA CON EMULSIÓN CRL-1H, TIPO LA-4</v>
          </cell>
          <cell r="E104" t="str">
            <v>3.6.4.8.5</v>
          </cell>
          <cell r="F104" t="str">
            <v>M²</v>
          </cell>
          <cell r="G104">
            <v>8542</v>
          </cell>
        </row>
        <row r="105">
          <cell r="A105">
            <v>433.5</v>
          </cell>
          <cell r="B105" t="str">
            <v>433-07</v>
          </cell>
          <cell r="D105" t="str">
            <v xml:space="preserve">LECHADA ASFÁLTICA CON EMULSIÓN CRL-1HM ,TIPO LA-1  </v>
          </cell>
          <cell r="E105" t="str">
            <v>3.6.4.8.6</v>
          </cell>
          <cell r="F105" t="str">
            <v>M²</v>
          </cell>
          <cell r="G105">
            <v>5425</v>
          </cell>
        </row>
        <row r="106">
          <cell r="A106">
            <v>433.6</v>
          </cell>
          <cell r="B106" t="str">
            <v>433-07</v>
          </cell>
          <cell r="D106" t="str">
            <v xml:space="preserve">LECHADA ASFÁLTICA CON EMULSIÓN CRL-1HM ,TIPO LA-2 </v>
          </cell>
          <cell r="E106" t="str">
            <v>3.6.4.8.7</v>
          </cell>
          <cell r="F106" t="str">
            <v>M²</v>
          </cell>
          <cell r="G106">
            <v>8567</v>
          </cell>
        </row>
        <row r="107">
          <cell r="A107">
            <v>433.7</v>
          </cell>
          <cell r="B107" t="str">
            <v>433-07</v>
          </cell>
          <cell r="D107" t="str">
            <v xml:space="preserve">LECHADA ASFÁLTICA CON EMULSIÓN CRL-1HM ,TIPO LA-3 </v>
          </cell>
          <cell r="E107" t="str">
            <v>3.6.4.8.8</v>
          </cell>
          <cell r="F107" t="str">
            <v>M²</v>
          </cell>
          <cell r="G107">
            <v>9202</v>
          </cell>
        </row>
        <row r="108">
          <cell r="A108">
            <v>433.8</v>
          </cell>
          <cell r="B108" t="str">
            <v>433-07</v>
          </cell>
          <cell r="D108" t="str">
            <v xml:space="preserve">LECHADA ASFÁLTICA CON EMULSIÓN CRL-1HM ,TIPO LA-4 </v>
          </cell>
          <cell r="F108" t="str">
            <v>M²</v>
          </cell>
          <cell r="G108">
            <v>10473</v>
          </cell>
        </row>
        <row r="109">
          <cell r="A109" t="str">
            <v>ARTICULO 440 - MEZCLA DENSA EN FRÍO</v>
          </cell>
          <cell r="E109" t="str">
            <v>3.6.4.9.1</v>
          </cell>
        </row>
        <row r="110">
          <cell r="A110">
            <v>440.1</v>
          </cell>
          <cell r="B110" t="str">
            <v>440-07</v>
          </cell>
          <cell r="D110" t="str">
            <v xml:space="preserve">MEZCLA DENSA EN FRÍO TIPO MDF-1 </v>
          </cell>
          <cell r="E110" t="str">
            <v>3.6.4.9.2</v>
          </cell>
          <cell r="F110" t="str">
            <v>M³</v>
          </cell>
          <cell r="G110">
            <v>460617</v>
          </cell>
        </row>
        <row r="111">
          <cell r="A111">
            <v>440.2</v>
          </cell>
          <cell r="B111" t="str">
            <v>440-07</v>
          </cell>
          <cell r="D111" t="str">
            <v xml:space="preserve">MEZCLA DENSA EN FRÍO TIPO MDF-2  </v>
          </cell>
          <cell r="E111" t="str">
            <v>3.6.4.9.3</v>
          </cell>
          <cell r="F111" t="str">
            <v>M³</v>
          </cell>
          <cell r="G111">
            <v>469327</v>
          </cell>
        </row>
        <row r="112">
          <cell r="A112">
            <v>440.3</v>
          </cell>
          <cell r="B112" t="str">
            <v>440-07</v>
          </cell>
          <cell r="D112" t="str">
            <v xml:space="preserve">MEZCLA DENSA EN FRÍO TIPO MDF-3 </v>
          </cell>
          <cell r="E112" t="str">
            <v>3.6.4.9.4</v>
          </cell>
          <cell r="F112" t="str">
            <v>M³</v>
          </cell>
          <cell r="G112">
            <v>469327</v>
          </cell>
        </row>
        <row r="113">
          <cell r="A113">
            <v>440.4</v>
          </cell>
          <cell r="B113" t="str">
            <v>440-07</v>
          </cell>
          <cell r="D113" t="str">
            <v xml:space="preserve">MEZCLA DENSA EN FRÍO PARA BACHEO  </v>
          </cell>
          <cell r="F113" t="str">
            <v>M³</v>
          </cell>
          <cell r="G113">
            <v>527280</v>
          </cell>
        </row>
        <row r="114">
          <cell r="A114" t="str">
            <v>ARTICULO 441 - MEZCLA ABIERTA EN FRÍO</v>
          </cell>
          <cell r="E114" t="str">
            <v>3.6.4.10.1</v>
          </cell>
        </row>
        <row r="115">
          <cell r="A115">
            <v>441.1</v>
          </cell>
          <cell r="B115" t="str">
            <v>441-07</v>
          </cell>
          <cell r="D115" t="str">
            <v>MEZCLA ABIERTA EN FRIO TIPO MAF-1</v>
          </cell>
          <cell r="E115" t="str">
            <v>3.6.4.10.2</v>
          </cell>
          <cell r="F115" t="str">
            <v>M³</v>
          </cell>
          <cell r="G115">
            <v>478834</v>
          </cell>
        </row>
        <row r="116">
          <cell r="A116">
            <v>441.2</v>
          </cell>
          <cell r="B116" t="str">
            <v>441-07</v>
          </cell>
          <cell r="D116" t="str">
            <v>MEZCLA ABIERTA EN FRIO TIPO MAF-2</v>
          </cell>
          <cell r="E116" t="str">
            <v>3.6.4.10.3</v>
          </cell>
          <cell r="F116" t="str">
            <v>M³</v>
          </cell>
          <cell r="G116">
            <v>478227</v>
          </cell>
        </row>
        <row r="117">
          <cell r="A117">
            <v>441.3</v>
          </cell>
          <cell r="B117" t="str">
            <v>441-07</v>
          </cell>
          <cell r="D117" t="str">
            <v>MEZCLA ABIERTA EN FRIO TIPO MAF-3</v>
          </cell>
          <cell r="E117" t="str">
            <v>3.6.4.10.4</v>
          </cell>
          <cell r="F117" t="str">
            <v>M³</v>
          </cell>
          <cell r="G117">
            <v>478227</v>
          </cell>
        </row>
        <row r="118">
          <cell r="A118">
            <v>441.4</v>
          </cell>
          <cell r="B118" t="str">
            <v>441-07</v>
          </cell>
          <cell r="D118" t="str">
            <v>MEZCLA ABIERTA EN FRIO PARA BACHEO</v>
          </cell>
          <cell r="F118" t="str">
            <v>M³</v>
          </cell>
          <cell r="G118">
            <v>494963</v>
          </cell>
        </row>
        <row r="119">
          <cell r="A119" t="str">
            <v xml:space="preserve">ARTICULO 441 - MEZCLAS ASFÁLTICAS EN CALIENTE (CONCRETO ASFÁLTICO Y MEZCLA DE ALTO MÓDULO) </v>
          </cell>
          <cell r="E119" t="str">
            <v>3.6.4.11.2</v>
          </cell>
        </row>
        <row r="120">
          <cell r="A120">
            <v>450.1</v>
          </cell>
          <cell r="B120" t="str">
            <v>450-07</v>
          </cell>
          <cell r="D120" t="str">
            <v>MEZCLA DENSA EN CALIENTE MDC-1</v>
          </cell>
          <cell r="E120" t="str">
            <v>3.6.4.11.3</v>
          </cell>
          <cell r="F120" t="str">
            <v>M³</v>
          </cell>
          <cell r="G120">
            <v>558143</v>
          </cell>
        </row>
        <row r="121">
          <cell r="A121">
            <v>450.2</v>
          </cell>
          <cell r="B121" t="str">
            <v>450-07</v>
          </cell>
          <cell r="D121" t="str">
            <v>MEZCLA DENSA EN CALIENTE MDC-2</v>
          </cell>
          <cell r="E121" t="str">
            <v>3.6.4.11.4</v>
          </cell>
          <cell r="F121" t="str">
            <v>M³</v>
          </cell>
          <cell r="G121">
            <v>590767</v>
          </cell>
        </row>
        <row r="122">
          <cell r="A122">
            <v>450.3</v>
          </cell>
          <cell r="B122" t="str">
            <v>450-07</v>
          </cell>
          <cell r="D122" t="str">
            <v>MEZCLA DENSA EN CALIENTE MDC-3</v>
          </cell>
          <cell r="E122" t="str">
            <v>3.6.4.11.5</v>
          </cell>
          <cell r="F122" t="str">
            <v>M³</v>
          </cell>
          <cell r="G122">
            <v>628759</v>
          </cell>
        </row>
        <row r="123">
          <cell r="A123" t="str">
            <v>450.9P</v>
          </cell>
          <cell r="B123" t="str">
            <v>450-07</v>
          </cell>
          <cell r="C123" t="str">
            <v>450-9P</v>
          </cell>
          <cell r="D123" t="str">
            <v xml:space="preserve">MEZCLA EN CALIENTE TIPO MDC - 2 PARA BACHEO  </v>
          </cell>
          <cell r="F123" t="str">
            <v>M³</v>
          </cell>
          <cell r="G123">
            <v>617956.76041666663</v>
          </cell>
        </row>
        <row r="124">
          <cell r="A124" t="str">
            <v>450.1.1</v>
          </cell>
          <cell r="B124" t="str">
            <v>450-07</v>
          </cell>
          <cell r="D124" t="str">
            <v>MEZCLA DENSA EN CALIENTE TIPO MDC-1, PARA CAPA DE RODADURA.</v>
          </cell>
          <cell r="F124" t="str">
            <v>M³</v>
          </cell>
          <cell r="G124">
            <v>561991</v>
          </cell>
        </row>
        <row r="125">
          <cell r="A125" t="str">
            <v>450.1.2</v>
          </cell>
          <cell r="B125" t="str">
            <v>450-07</v>
          </cell>
          <cell r="D125" t="str">
            <v>MEZCLA DENSA EN CALIENTE TIPO MDC-1, PARA CAPA INTERMEDIA.</v>
          </cell>
          <cell r="F125" t="str">
            <v>M³</v>
          </cell>
          <cell r="G125">
            <v>555578</v>
          </cell>
        </row>
        <row r="126">
          <cell r="A126" t="str">
            <v>ARTICULO 451 - MEZCLA ABIERTA EN CALIENTE</v>
          </cell>
          <cell r="E126" t="str">
            <v>3.6.4.12.1</v>
          </cell>
        </row>
        <row r="127">
          <cell r="A127">
            <v>451.1</v>
          </cell>
          <cell r="B127" t="str">
            <v>451-07</v>
          </cell>
          <cell r="D127" t="str">
            <v>MEZCLA ABIERTA EN CALIENTE TIPO MAC-1</v>
          </cell>
          <cell r="E127" t="str">
            <v>3.6.4.12.2</v>
          </cell>
          <cell r="F127" t="str">
            <v>M³</v>
          </cell>
          <cell r="G127">
            <v>544328</v>
          </cell>
        </row>
        <row r="128">
          <cell r="A128">
            <v>451.2</v>
          </cell>
          <cell r="B128" t="str">
            <v>451-07</v>
          </cell>
          <cell r="D128" t="str">
            <v>MEZCLA ABIERTA EN CALIENTE TIPO MAC-2</v>
          </cell>
          <cell r="E128" t="str">
            <v>3.6.4.12.3</v>
          </cell>
          <cell r="F128" t="str">
            <v>M³</v>
          </cell>
          <cell r="G128">
            <v>553824</v>
          </cell>
        </row>
        <row r="129">
          <cell r="A129">
            <v>451.3</v>
          </cell>
          <cell r="B129" t="str">
            <v>451-07</v>
          </cell>
          <cell r="D129" t="str">
            <v>MEZCLA ABIERTA EN CALIENTE TIPO MAC-3</v>
          </cell>
          <cell r="F129" t="str">
            <v>M³</v>
          </cell>
          <cell r="G129">
            <v>563510</v>
          </cell>
        </row>
        <row r="130">
          <cell r="A130" t="str">
            <v xml:space="preserve">ARTICULO 452 - MEZCLA DISCONTINUA EN CALIENTE PARA CAPA DE RODADURA (MICROAGLOMERADO EN CALIENTE) </v>
          </cell>
        </row>
        <row r="131">
          <cell r="A131">
            <v>452.1</v>
          </cell>
          <cell r="B131" t="str">
            <v>452-07</v>
          </cell>
          <cell r="D131" t="str">
            <v>MEZCLA DISCONTINUA EN CALIENTE TIPO M-1</v>
          </cell>
          <cell r="E131" t="str">
            <v>3.6.4.13.1</v>
          </cell>
          <cell r="F131" t="str">
            <v>M³</v>
          </cell>
          <cell r="G131">
            <v>313568</v>
          </cell>
        </row>
        <row r="132">
          <cell r="A132">
            <v>452.2</v>
          </cell>
          <cell r="B132" t="str">
            <v>452-07</v>
          </cell>
          <cell r="D132" t="str">
            <v>MEZCLA DISCONTINUA EN CALIENTE TIPO M-2</v>
          </cell>
          <cell r="E132" t="str">
            <v>3.6.4.13.2</v>
          </cell>
          <cell r="F132" t="str">
            <v>M³</v>
          </cell>
          <cell r="G132">
            <v>313568</v>
          </cell>
        </row>
        <row r="133">
          <cell r="A133">
            <v>452.3</v>
          </cell>
          <cell r="B133" t="str">
            <v>452-07</v>
          </cell>
          <cell r="D133" t="str">
            <v>MEZCLA DISCONTINUA EN CALIENTE TIPO F-1</v>
          </cell>
          <cell r="E133" t="str">
            <v>3.6.4.13.7</v>
          </cell>
          <cell r="F133" t="str">
            <v>M³</v>
          </cell>
          <cell r="G133">
            <v>316112</v>
          </cell>
        </row>
        <row r="134">
          <cell r="A134">
            <v>452.4</v>
          </cell>
          <cell r="B134" t="str">
            <v>452-07</v>
          </cell>
          <cell r="D134" t="str">
            <v>MEZCLA DISCONTINUA EN CALIENTE TIPO F-2</v>
          </cell>
          <cell r="E134" t="str">
            <v>3.6.4.13.8</v>
          </cell>
          <cell r="F134" t="str">
            <v>M³</v>
          </cell>
          <cell r="G134">
            <v>316112</v>
          </cell>
        </row>
        <row r="135">
          <cell r="A135" t="str">
            <v>ARTICULO 453 - MEZCLA DRENANTE</v>
          </cell>
        </row>
        <row r="136">
          <cell r="A136">
            <v>453.1</v>
          </cell>
          <cell r="B136" t="str">
            <v>453-07</v>
          </cell>
          <cell r="D136" t="str">
            <v>MEZCLA DRENANTE</v>
          </cell>
          <cell r="F136" t="str">
            <v>M³</v>
          </cell>
          <cell r="G136">
            <v>196462</v>
          </cell>
        </row>
        <row r="137">
          <cell r="A137" t="str">
            <v xml:space="preserve">ARTICULO 460 - FRESADO DE PAVIMENTO ASFÁLTICO </v>
          </cell>
        </row>
        <row r="138">
          <cell r="A138">
            <v>460.1</v>
          </cell>
          <cell r="B138" t="str">
            <v>460-07</v>
          </cell>
          <cell r="D138" t="str">
            <v>FRESADO DE PAVIMENTO ASFÁLTICO EN ESPESOR DE 10 CM</v>
          </cell>
          <cell r="E138" t="str">
            <v>3.6.4.15.2</v>
          </cell>
          <cell r="F138" t="str">
            <v>M2</v>
          </cell>
          <cell r="G138">
            <v>2716</v>
          </cell>
        </row>
        <row r="139">
          <cell r="A139" t="str">
            <v>ARTICULO 461 - RECICLADO DE PAVIMENTO ASFÁLTICO EN FRÍO EN EL LUGAR EMPLEANDO LIGANTES BITUMINOSOS</v>
          </cell>
        </row>
        <row r="140">
          <cell r="A140">
            <v>461.1</v>
          </cell>
          <cell r="B140" t="str">
            <v>461-07</v>
          </cell>
          <cell r="D140" t="str">
            <v>PAVIMENTO RECICLADO EN FRÍO EN EL LUGAR CON EMULSIÓN ASFÁLTICA CON CEMENTO ASFÁLTICO ESPUMADO</v>
          </cell>
          <cell r="E140" t="str">
            <v>3.6.4.16.1</v>
          </cell>
          <cell r="F140" t="str">
            <v>M³</v>
          </cell>
          <cell r="G140">
            <v>96150</v>
          </cell>
        </row>
        <row r="141">
          <cell r="A141">
            <v>461.2</v>
          </cell>
          <cell r="B141" t="str">
            <v>461-07</v>
          </cell>
          <cell r="D141" t="str">
            <v>PAVIMENTO RECICLADO EN FRÍO EN EL LUGAR CON CEMENTO ASFÁLTICO ESPUMADO</v>
          </cell>
          <cell r="E141" t="str">
            <v>3.6.4.16.2</v>
          </cell>
          <cell r="F141" t="str">
            <v>M³</v>
          </cell>
          <cell r="G141">
            <v>72668</v>
          </cell>
        </row>
        <row r="142">
          <cell r="A142" t="str">
            <v xml:space="preserve">ARTICULO 462 - RECICLADO DE PAVIMENTO ASFÁLTICO EN PLANTA Y EN CALIENTE </v>
          </cell>
        </row>
        <row r="143">
          <cell r="A143" t="str">
            <v>462.1.1</v>
          </cell>
          <cell r="B143" t="str">
            <v>462-07</v>
          </cell>
          <cell r="D143" t="str">
            <v>MEZCLA ASFÁLTICA RECICLADA EN CALIENTE DEL TIPO MDC-1</v>
          </cell>
          <cell r="E143" t="str">
            <v>3.6.4.17.3</v>
          </cell>
          <cell r="F143" t="str">
            <v>M³</v>
          </cell>
          <cell r="G143">
            <v>90777</v>
          </cell>
        </row>
        <row r="144">
          <cell r="A144" t="str">
            <v>462.1.2</v>
          </cell>
          <cell r="B144" t="str">
            <v>462-07</v>
          </cell>
          <cell r="D144" t="str">
            <v>MEZCLA ASFÁLTICA RECICLADA EN CALIENTE DEL TIPO MDC-2</v>
          </cell>
          <cell r="E144" t="str">
            <v>3.6.4.17.4</v>
          </cell>
          <cell r="F144" t="str">
            <v>M³</v>
          </cell>
          <cell r="G144">
            <v>100322</v>
          </cell>
        </row>
        <row r="145">
          <cell r="A145" t="str">
            <v>462.1.3</v>
          </cell>
          <cell r="B145" t="str">
            <v>462-07</v>
          </cell>
          <cell r="D145" t="str">
            <v>MEZCLA ASFÁLTICA RECICLADA EN CALIENTE DEL TIPO MDC-3</v>
          </cell>
          <cell r="F145" t="str">
            <v>M³</v>
          </cell>
          <cell r="G145">
            <v>95211</v>
          </cell>
        </row>
        <row r="146">
          <cell r="A146" t="str">
            <v>ARTICULO 464 - REAHABILITACIÓN DE PAVIMENTOS ASFÁLTICOS CON GEOTEXTILES</v>
          </cell>
        </row>
        <row r="147">
          <cell r="A147">
            <v>464.1</v>
          </cell>
          <cell r="B147" t="str">
            <v>464-07</v>
          </cell>
          <cell r="D147" t="str">
            <v xml:space="preserve">GEOTEXTIL PARA REHABILITACIÓN DE PAVIMENTOS ASFÁLTICOS  </v>
          </cell>
          <cell r="F147" t="str">
            <v>M2</v>
          </cell>
          <cell r="G147">
            <v>6568</v>
          </cell>
        </row>
        <row r="148">
          <cell r="A148">
            <v>464.2</v>
          </cell>
          <cell r="B148" t="str">
            <v>464-07</v>
          </cell>
          <cell r="D148" t="str">
            <v xml:space="preserve">SUMINISTRO DE CEMENTO ASFÁLTICO </v>
          </cell>
          <cell r="F148" t="str">
            <v>KG</v>
          </cell>
          <cell r="G148">
            <v>2829</v>
          </cell>
        </row>
        <row r="149">
          <cell r="A149">
            <v>464.3</v>
          </cell>
          <cell r="B149" t="str">
            <v>464-07</v>
          </cell>
          <cell r="D149" t="str">
            <v xml:space="preserve">SUMINISTRO DE EMULSIÓN ASFÁLTICA CONVENCIONAL  </v>
          </cell>
          <cell r="F149" t="str">
            <v>LT</v>
          </cell>
          <cell r="G149">
            <v>3435</v>
          </cell>
        </row>
        <row r="150">
          <cell r="A150">
            <v>464.4</v>
          </cell>
          <cell r="B150" t="str">
            <v>464-07</v>
          </cell>
          <cell r="D150" t="str">
            <v>SUMINISTRO DE EMULSIÓN ASFÁLTICA MODIFICADA CON POLÍMEROS</v>
          </cell>
          <cell r="F150" t="str">
            <v>LT</v>
          </cell>
          <cell r="G150">
            <v>4538</v>
          </cell>
        </row>
        <row r="151">
          <cell r="A151" t="str">
            <v>ARTICULO 465 - EXCAVACIÓN PARA REPARACIÓN DE PAVIMENTO ASFÁLTICO EXISTENTE</v>
          </cell>
          <cell r="E151" t="str">
            <v>3.6.2.1</v>
          </cell>
        </row>
        <row r="152">
          <cell r="A152">
            <v>465.1</v>
          </cell>
          <cell r="B152" t="str">
            <v>465-07</v>
          </cell>
          <cell r="D152" t="str">
            <v>EXCAVACIONES PARA REPARACION DE PAVIMENTO ASFALTICO EXISTENTE</v>
          </cell>
          <cell r="F152" t="str">
            <v>M³</v>
          </cell>
          <cell r="G152">
            <v>63242</v>
          </cell>
        </row>
        <row r="153">
          <cell r="A153" t="str">
            <v>ARTICULO 466 - SELLO DE GRIETAS EN PAVIMENTOS ASFÁLTICOS</v>
          </cell>
        </row>
        <row r="154">
          <cell r="A154">
            <v>466.1</v>
          </cell>
          <cell r="B154" t="str">
            <v>466-07</v>
          </cell>
          <cell r="D154" t="str">
            <v>SELLO DE GRIETAS EN PAVIMENTO ASFÁLTICO SIN RUTEO</v>
          </cell>
          <cell r="F154" t="str">
            <v>ML</v>
          </cell>
          <cell r="G154">
            <v>2219</v>
          </cell>
        </row>
        <row r="155">
          <cell r="A155">
            <v>466.2</v>
          </cell>
          <cell r="B155" t="str">
            <v>466-07</v>
          </cell>
          <cell r="D155" t="str">
            <v xml:space="preserve">SELLO DE GRIETAS EN PAVIMENTO ASFÁLTICO CON RUTEO </v>
          </cell>
          <cell r="F155" t="str">
            <v>ML</v>
          </cell>
          <cell r="G155">
            <v>2346</v>
          </cell>
        </row>
        <row r="156">
          <cell r="A156" t="str">
            <v>ARTICULO 500 - PAVIMENTO DE CONCRETO HIDRÁULICO</v>
          </cell>
          <cell r="E156" t="str">
            <v>3.6.5.1</v>
          </cell>
        </row>
        <row r="157">
          <cell r="A157">
            <v>500.1</v>
          </cell>
          <cell r="B157" t="str">
            <v>500-07</v>
          </cell>
          <cell r="D157" t="str">
            <v>PAVIMENTO DE CONCRETO HIDRAULICO</v>
          </cell>
          <cell r="F157" t="str">
            <v>M³</v>
          </cell>
          <cell r="G157">
            <v>647213</v>
          </cell>
        </row>
        <row r="158">
          <cell r="A158" t="str">
            <v>ARTICULO 501 - SUMINISTRO DE CEMENTO PORTLAND NORMAL</v>
          </cell>
          <cell r="E158" t="str">
            <v>3.6.5.2</v>
          </cell>
        </row>
        <row r="159">
          <cell r="A159">
            <v>501.1</v>
          </cell>
          <cell r="B159" t="str">
            <v>501-07</v>
          </cell>
          <cell r="D159" t="str">
            <v>CEMENTO PORTLAND NORMAL</v>
          </cell>
          <cell r="F159" t="str">
            <v>Kg</v>
          </cell>
          <cell r="G159">
            <v>546</v>
          </cell>
        </row>
        <row r="160">
          <cell r="A160" t="str">
            <v>ARTICULO 510 - PAVIMENTO DE ADOQUINES DE CONCRETO</v>
          </cell>
          <cell r="E160" t="str">
            <v>3.6.6.1.9</v>
          </cell>
        </row>
        <row r="161">
          <cell r="A161">
            <v>510.1</v>
          </cell>
          <cell r="B161" t="str">
            <v>510-07</v>
          </cell>
          <cell r="D161" t="str">
            <v>PAVIMENTO DE ADOQUINES DE CONCRETO</v>
          </cell>
          <cell r="E161" t="str">
            <v>3.6.6.1.9</v>
          </cell>
          <cell r="F161" t="str">
            <v>M²</v>
          </cell>
          <cell r="G161">
            <v>73305</v>
          </cell>
        </row>
        <row r="162">
          <cell r="A162" t="str">
            <v>ARTICULO 600 - EXCAVACIONES  VARIAS</v>
          </cell>
          <cell r="E162" t="str">
            <v>3.6.6.1.9</v>
          </cell>
        </row>
        <row r="163">
          <cell r="A163">
            <v>600.1</v>
          </cell>
          <cell r="B163" t="str">
            <v>600-07</v>
          </cell>
          <cell r="D163" t="str">
            <v>EXCAVACIONES VARIAS SIN CLASIFICAR</v>
          </cell>
          <cell r="E163" t="str">
            <v xml:space="preserve">3.6.6.1.10  </v>
          </cell>
          <cell r="F163" t="str">
            <v>M³</v>
          </cell>
          <cell r="G163">
            <v>11543</v>
          </cell>
        </row>
        <row r="164">
          <cell r="A164">
            <v>600.20000000000005</v>
          </cell>
          <cell r="B164" t="str">
            <v>600-07</v>
          </cell>
          <cell r="D164" t="str">
            <v>EXCAVACIONES VARIAS EN ROCA EN SECO</v>
          </cell>
          <cell r="E164" t="str">
            <v>3.6.6.1.11</v>
          </cell>
          <cell r="F164" t="str">
            <v>M³</v>
          </cell>
          <cell r="G164">
            <v>69395</v>
          </cell>
        </row>
        <row r="165">
          <cell r="A165">
            <v>600.29999999999995</v>
          </cell>
          <cell r="B165" t="str">
            <v>600-07</v>
          </cell>
          <cell r="D165" t="str">
            <v>EXCAVACIONES VARIAS EN ROCA BAJO AGUA</v>
          </cell>
          <cell r="F165" t="str">
            <v>M³</v>
          </cell>
          <cell r="G165">
            <v>81971</v>
          </cell>
        </row>
        <row r="166">
          <cell r="A166">
            <v>600.4</v>
          </cell>
          <cell r="B166" t="str">
            <v>600-07</v>
          </cell>
          <cell r="D166" t="str">
            <v>EXCAVACIONES VARIAS EN MATERIAL COMÚN EN SECO</v>
          </cell>
          <cell r="E166" t="str">
            <v xml:space="preserve">3.6.6.2.1   </v>
          </cell>
          <cell r="F166" t="str">
            <v>M³</v>
          </cell>
          <cell r="G166">
            <v>9779</v>
          </cell>
        </row>
        <row r="167">
          <cell r="A167">
            <v>600.5</v>
          </cell>
          <cell r="B167" t="str">
            <v>600-07</v>
          </cell>
          <cell r="D167" t="str">
            <v>EXCAVACIONES VARIAS EN MATERIAL COMÚN BAJO AGUA</v>
          </cell>
          <cell r="E167" t="str">
            <v>3.6.6.19.2</v>
          </cell>
          <cell r="F167" t="str">
            <v>M³</v>
          </cell>
          <cell r="G167">
            <v>24436</v>
          </cell>
        </row>
        <row r="168">
          <cell r="A168" t="str">
            <v>ARTICULO 610 - RELLENOS PARA ESTRUCTURAS</v>
          </cell>
        </row>
        <row r="169">
          <cell r="A169">
            <v>610.1</v>
          </cell>
          <cell r="B169" t="str">
            <v>610-07</v>
          </cell>
          <cell r="D169" t="str">
            <v>RELLENO PARA ESTRUCTURAS</v>
          </cell>
          <cell r="E169" t="str">
            <v>3.6.6.3.1</v>
          </cell>
          <cell r="F169" t="str">
            <v>M³</v>
          </cell>
          <cell r="G169">
            <v>45577</v>
          </cell>
        </row>
        <row r="170">
          <cell r="A170">
            <v>610.20000000000005</v>
          </cell>
          <cell r="B170" t="str">
            <v>610-07</v>
          </cell>
          <cell r="D170" t="str">
            <v xml:space="preserve">RELLENOS CON MATERIAL FILTRANTE </v>
          </cell>
          <cell r="E170" t="str">
            <v>3.6.6.3.2</v>
          </cell>
          <cell r="F170" t="str">
            <v>M³</v>
          </cell>
          <cell r="G170">
            <v>109081</v>
          </cell>
        </row>
        <row r="171">
          <cell r="A171" t="str">
            <v>ARTICULO 620 - PILOTES PREFABRICADOS DE CONCRETO</v>
          </cell>
        </row>
        <row r="172">
          <cell r="A172">
            <v>620.1</v>
          </cell>
          <cell r="B172" t="str">
            <v>620-07</v>
          </cell>
          <cell r="D172" t="str">
            <v>PILOTES PREFABRICADOS DE CONCRETO</v>
          </cell>
          <cell r="E172" t="str">
            <v>3.6.6.4.1</v>
          </cell>
          <cell r="F172" t="str">
            <v>ML</v>
          </cell>
          <cell r="G172">
            <v>274542</v>
          </cell>
        </row>
        <row r="173">
          <cell r="A173" t="str">
            <v>ARTICULO 621 - PILOTES  PREEXCAVADOS</v>
          </cell>
          <cell r="E173" t="str">
            <v>3.6.6.4.2</v>
          </cell>
        </row>
        <row r="174">
          <cell r="A174">
            <v>621.1</v>
          </cell>
          <cell r="B174" t="str">
            <v>621-07</v>
          </cell>
          <cell r="D174" t="str">
            <v xml:space="preserve">PILOTE DE CONCRETO FUNDIDO IN SITU, DE DIÁMETRO 1.30 m </v>
          </cell>
          <cell r="F174" t="str">
            <v>ML</v>
          </cell>
          <cell r="G174">
            <v>2135041</v>
          </cell>
        </row>
        <row r="175">
          <cell r="A175">
            <v>621.20000000000005</v>
          </cell>
          <cell r="B175" t="str">
            <v>621-07</v>
          </cell>
          <cell r="D175" t="str">
            <v xml:space="preserve">BASE ACAMPANADA </v>
          </cell>
          <cell r="E175" t="str">
            <v>3.6.6.5.1</v>
          </cell>
          <cell r="F175" t="str">
            <v>M³</v>
          </cell>
          <cell r="G175">
            <v>1116478</v>
          </cell>
        </row>
        <row r="176">
          <cell r="A176">
            <v>621.5</v>
          </cell>
          <cell r="B176" t="str">
            <v>621-07</v>
          </cell>
          <cell r="D176" t="str">
            <v xml:space="preserve">CAMISA PERMANENTE DE DIÁMETRO EXTERIOR ______ </v>
          </cell>
          <cell r="E176" t="str">
            <v>3.6.6.5.5</v>
          </cell>
          <cell r="F176" t="str">
            <v>ML</v>
          </cell>
          <cell r="G176">
            <v>3265558</v>
          </cell>
        </row>
        <row r="177">
          <cell r="A177">
            <v>621.6</v>
          </cell>
          <cell r="B177" t="str">
            <v>621-07</v>
          </cell>
          <cell r="D177" t="str">
            <v>PRUEBA DE CARGA</v>
          </cell>
          <cell r="F177" t="str">
            <v>UN</v>
          </cell>
          <cell r="G177">
            <v>107063858</v>
          </cell>
        </row>
        <row r="178">
          <cell r="A178" t="str">
            <v xml:space="preserve">ARTICULO 622 - TABLESTACADOS </v>
          </cell>
        </row>
        <row r="179">
          <cell r="A179">
            <v>622.1</v>
          </cell>
          <cell r="B179" t="str">
            <v>622-07</v>
          </cell>
          <cell r="D179" t="str">
            <v>TABLESTACADO DE MADERA</v>
          </cell>
          <cell r="F179" t="str">
            <v>M²</v>
          </cell>
          <cell r="G179">
            <v>68212</v>
          </cell>
        </row>
        <row r="180">
          <cell r="A180">
            <v>622.5</v>
          </cell>
          <cell r="B180" t="str">
            <v>622-07</v>
          </cell>
          <cell r="D180" t="str">
            <v>CORTE DEL EXTREMO SUPERIOR DEL ELEMENTO</v>
          </cell>
          <cell r="F180" t="str">
            <v>ML</v>
          </cell>
          <cell r="G180">
            <v>34261.624130793462</v>
          </cell>
        </row>
        <row r="181">
          <cell r="A181" t="str">
            <v xml:space="preserve">ARTICULO 623 - ANCLAJES </v>
          </cell>
          <cell r="E181" t="str">
            <v>3.6.6.6.8</v>
          </cell>
        </row>
        <row r="182">
          <cell r="A182">
            <v>623.1</v>
          </cell>
          <cell r="B182" t="str">
            <v>623-07</v>
          </cell>
          <cell r="D182" t="str">
            <v>ANCLAJE TIPO</v>
          </cell>
          <cell r="E182" t="str">
            <v>3.6.6.6.17</v>
          </cell>
          <cell r="F182" t="str">
            <v>ML</v>
          </cell>
          <cell r="G182">
            <v>369479</v>
          </cell>
        </row>
        <row r="183">
          <cell r="A183" t="str">
            <v>ARTICULO 630 - CONCRETO ESTRUCTURAL</v>
          </cell>
          <cell r="E183" t="str">
            <v xml:space="preserve"> 3.6.6.6.26</v>
          </cell>
        </row>
        <row r="184">
          <cell r="A184">
            <v>630.1</v>
          </cell>
          <cell r="B184" t="str">
            <v>630-07</v>
          </cell>
          <cell r="D184" t="str">
            <v xml:space="preserve">CONCRETO CLASE A </v>
          </cell>
          <cell r="E184" t="str">
            <v xml:space="preserve">3.6.6.6.35 </v>
          </cell>
          <cell r="F184" t="str">
            <v>M³</v>
          </cell>
          <cell r="G184">
            <v>926963</v>
          </cell>
        </row>
        <row r="185">
          <cell r="A185">
            <v>630.20000000000005</v>
          </cell>
          <cell r="B185" t="str">
            <v>630-07</v>
          </cell>
          <cell r="D185" t="str">
            <v xml:space="preserve">CONCRETO CLASE B </v>
          </cell>
          <cell r="E185" t="str">
            <v>3.6.6.6.44</v>
          </cell>
          <cell r="F185" t="str">
            <v>M³</v>
          </cell>
          <cell r="G185">
            <v>894662</v>
          </cell>
        </row>
        <row r="186">
          <cell r="A186">
            <v>630.29999999999995</v>
          </cell>
          <cell r="B186" t="str">
            <v>630-07</v>
          </cell>
          <cell r="D186" t="str">
            <v xml:space="preserve">CONCRETO CLASE C </v>
          </cell>
          <cell r="E186" t="str">
            <v>3.6.6.6.46</v>
          </cell>
          <cell r="F186" t="str">
            <v>M³</v>
          </cell>
          <cell r="G186">
            <v>565662</v>
          </cell>
        </row>
        <row r="187">
          <cell r="A187">
            <v>630.4</v>
          </cell>
          <cell r="B187" t="str">
            <v>630-07</v>
          </cell>
          <cell r="D187" t="str">
            <v xml:space="preserve">CONCRETO CLASE D  </v>
          </cell>
          <cell r="E187" t="str">
            <v>3.6.6.6.47</v>
          </cell>
          <cell r="F187" t="str">
            <v>M³</v>
          </cell>
          <cell r="G187">
            <v>508472</v>
          </cell>
        </row>
        <row r="188">
          <cell r="A188">
            <v>630.5</v>
          </cell>
          <cell r="B188" t="str">
            <v>630-07</v>
          </cell>
          <cell r="D188" t="str">
            <v xml:space="preserve">CONCRETO CLASE E  </v>
          </cell>
          <cell r="F188" t="str">
            <v>M³</v>
          </cell>
          <cell r="G188">
            <v>495733</v>
          </cell>
        </row>
        <row r="189">
          <cell r="A189">
            <v>630.6</v>
          </cell>
          <cell r="B189" t="str">
            <v>630-07</v>
          </cell>
          <cell r="D189" t="str">
            <v xml:space="preserve">CONCRETO CLASE F </v>
          </cell>
          <cell r="F189" t="str">
            <v>M³</v>
          </cell>
          <cell r="G189">
            <v>389247</v>
          </cell>
        </row>
        <row r="190">
          <cell r="A190">
            <v>630.70000000000005</v>
          </cell>
          <cell r="B190" t="str">
            <v>630-07</v>
          </cell>
          <cell r="D190" t="str">
            <v xml:space="preserve">CONCRETO CLASE G </v>
          </cell>
          <cell r="F190" t="str">
            <v>M³</v>
          </cell>
          <cell r="G190">
            <v>331040</v>
          </cell>
        </row>
        <row r="191">
          <cell r="A191" t="str">
            <v xml:space="preserve">ARTICULO 631 - BARANDAS DE CONCRETO </v>
          </cell>
          <cell r="E191" t="str">
            <v xml:space="preserve">3.6.6.8.3 </v>
          </cell>
        </row>
        <row r="192">
          <cell r="A192">
            <v>632.1</v>
          </cell>
          <cell r="B192" t="str">
            <v>632-07</v>
          </cell>
          <cell r="D192" t="str">
            <v>BARANDA DE CONCRETO</v>
          </cell>
          <cell r="F192" t="str">
            <v>ML</v>
          </cell>
          <cell r="G192">
            <v>256800</v>
          </cell>
        </row>
        <row r="193">
          <cell r="A193" t="str">
            <v xml:space="preserve">ARTICULO 640 - ACERO DE REFUERZO </v>
          </cell>
        </row>
        <row r="194">
          <cell r="A194">
            <v>640.1</v>
          </cell>
          <cell r="B194" t="str">
            <v>640-07</v>
          </cell>
          <cell r="D194" t="str">
            <v xml:space="preserve">ACERO DE REFUERZO fy 4200 MPA  </v>
          </cell>
          <cell r="E194" t="str">
            <v>3.6.6.9.1</v>
          </cell>
          <cell r="F194" t="str">
            <v>KG</v>
          </cell>
          <cell r="G194">
            <v>3572</v>
          </cell>
        </row>
        <row r="195">
          <cell r="A195">
            <v>640.20000000000005</v>
          </cell>
          <cell r="B195" t="str">
            <v>640-07</v>
          </cell>
          <cell r="D195" t="str">
            <v xml:space="preserve">MALLA DE REFUERZO fy 4200 MPA  </v>
          </cell>
          <cell r="F195" t="str">
            <v>KG</v>
          </cell>
          <cell r="G195">
            <v>3695</v>
          </cell>
        </row>
        <row r="196">
          <cell r="A196" t="str">
            <v>ARTICULO 641 - ACERO DE PREESFUERZO</v>
          </cell>
          <cell r="E196" t="str">
            <v>3.6.6.10.1</v>
          </cell>
        </row>
        <row r="197">
          <cell r="A197">
            <v>641.1</v>
          </cell>
          <cell r="B197" t="str">
            <v>641-07</v>
          </cell>
          <cell r="D197" t="str">
            <v>ACERO DE PREESFUERZO</v>
          </cell>
          <cell r="E197" t="str">
            <v>3.6.6.10.2</v>
          </cell>
          <cell r="F197" t="str">
            <v>TON-M</v>
          </cell>
          <cell r="G197">
            <v>1328</v>
          </cell>
        </row>
        <row r="198">
          <cell r="A198" t="str">
            <v xml:space="preserve">ARTICULO 642 - APOYOS Y SELLOS PARA JUNTAS DE PUENTES </v>
          </cell>
        </row>
        <row r="199">
          <cell r="A199">
            <v>642.1</v>
          </cell>
          <cell r="B199" t="str">
            <v>642-07</v>
          </cell>
          <cell r="D199" t="str">
            <v>APOYO ELASTOMÉRICO</v>
          </cell>
          <cell r="E199" t="str">
            <v>3.6.6.11.1</v>
          </cell>
          <cell r="F199" t="str">
            <v>U (DM3)</v>
          </cell>
          <cell r="G199">
            <v>346207</v>
          </cell>
        </row>
        <row r="200">
          <cell r="A200">
            <v>642.20000000000005</v>
          </cell>
          <cell r="B200" t="str">
            <v>642-07</v>
          </cell>
          <cell r="D200" t="str">
            <v>SELLO PARA JUNTAS DE PUENTES</v>
          </cell>
          <cell r="E200" t="str">
            <v>3.6.6.11.2</v>
          </cell>
          <cell r="F200" t="str">
            <v>ML</v>
          </cell>
          <cell r="G200">
            <v>42572</v>
          </cell>
        </row>
        <row r="201">
          <cell r="A201" t="str">
            <v>ARTICULO 650 - ESTRUCTURAS DE ACERO</v>
          </cell>
          <cell r="E201" t="str">
            <v>3.6.6.11.7</v>
          </cell>
        </row>
        <row r="202">
          <cell r="A202">
            <v>650.20000000000005</v>
          </cell>
          <cell r="B202" t="str">
            <v>650-07</v>
          </cell>
          <cell r="D202" t="str">
            <v>FABRICACION DE LA ESTRUCTURA METALICA</v>
          </cell>
          <cell r="E202" t="str">
            <v>3.6.6.11.6</v>
          </cell>
          <cell r="F202" t="str">
            <v>KG</v>
          </cell>
          <cell r="G202">
            <v>8269</v>
          </cell>
        </row>
        <row r="203">
          <cell r="A203">
            <v>650.29999999999995</v>
          </cell>
          <cell r="B203" t="str">
            <v>650-07</v>
          </cell>
          <cell r="D203" t="str">
            <v>TRANSPORTE DE LA ESTRUCTURA METALICA</v>
          </cell>
          <cell r="F203" t="str">
            <v>KG</v>
          </cell>
          <cell r="G203">
            <v>265</v>
          </cell>
        </row>
        <row r="204">
          <cell r="A204">
            <v>650.29999999999995</v>
          </cell>
          <cell r="B204" t="str">
            <v>650-07</v>
          </cell>
          <cell r="C204" t="str">
            <v>650.3 OTRO</v>
          </cell>
          <cell r="D204" t="str">
            <v>TRANSPORTE DE LA ESTRUCTURA METALICA</v>
          </cell>
          <cell r="E204" t="str">
            <v>3.6.6.12.7</v>
          </cell>
          <cell r="F204" t="str">
            <v>KG</v>
          </cell>
          <cell r="G204">
            <v>354</v>
          </cell>
        </row>
        <row r="205">
          <cell r="A205">
            <v>650.4</v>
          </cell>
          <cell r="B205" t="str">
            <v>650-07</v>
          </cell>
          <cell r="D205" t="str">
            <v>MONTAJE Y PINTURA DE ESTRUCTURA METALICA</v>
          </cell>
          <cell r="E205" t="str">
            <v>3.6.6.12.8</v>
          </cell>
          <cell r="F205" t="str">
            <v>KG</v>
          </cell>
          <cell r="G205">
            <v>1394</v>
          </cell>
        </row>
        <row r="206">
          <cell r="A206" t="str">
            <v xml:space="preserve">ARTICULO 660 - TUBERÍA DE CONCRETO SIMPLE </v>
          </cell>
          <cell r="E206" t="str">
            <v>3.6.6.12.9</v>
          </cell>
        </row>
        <row r="207">
          <cell r="A207">
            <v>660.1</v>
          </cell>
          <cell r="B207" t="str">
            <v>660-07</v>
          </cell>
          <cell r="D207" t="str">
            <v xml:space="preserve">TUBERÍA DE CONCRETO SIMPLE DE DIÁMETRO 450 MM  </v>
          </cell>
          <cell r="F207" t="str">
            <v>ML</v>
          </cell>
          <cell r="G207">
            <v>201280</v>
          </cell>
        </row>
        <row r="208">
          <cell r="A208">
            <v>660.2</v>
          </cell>
          <cell r="B208" t="str">
            <v>660-07</v>
          </cell>
          <cell r="D208" t="str">
            <v xml:space="preserve">TUBERÍA DE CONCRETO SIMPLE DE DIÁMETRO 500 MM  </v>
          </cell>
          <cell r="E208" t="str">
            <v>3.6.6.13.1</v>
          </cell>
          <cell r="F208" t="str">
            <v>ML</v>
          </cell>
          <cell r="G208">
            <v>232970</v>
          </cell>
        </row>
        <row r="209">
          <cell r="A209">
            <v>660.3</v>
          </cell>
          <cell r="B209" t="str">
            <v>660-07</v>
          </cell>
          <cell r="D209" t="str">
            <v xml:space="preserve">TUBERÍA DE CONCRETO SIMPLE DE DIÁMETRO 600 MM </v>
          </cell>
          <cell r="F209" t="str">
            <v>ML</v>
          </cell>
          <cell r="G209">
            <v>341848</v>
          </cell>
        </row>
        <row r="210">
          <cell r="A210" t="str">
            <v xml:space="preserve">ARTICULO 661 - TUBERÍA DE CONCRETO REFORZADO </v>
          </cell>
        </row>
        <row r="211">
          <cell r="A211">
            <v>661.1</v>
          </cell>
          <cell r="B211" t="str">
            <v>661-07</v>
          </cell>
          <cell r="D211" t="str">
            <v>TUBERÍA DE CONCRETO REFORZADO DE 900 mm DE DIÁMETRO INTERIOR</v>
          </cell>
          <cell r="F211" t="str">
            <v>ML</v>
          </cell>
          <cell r="G211">
            <v>494575</v>
          </cell>
        </row>
        <row r="212">
          <cell r="A212">
            <v>661.1</v>
          </cell>
          <cell r="B212" t="str">
            <v>661-07</v>
          </cell>
          <cell r="D212" t="str">
            <v>TUBERÍA DE CONCRETO REFORZADO DE 900 mm DE DIÁMETRO INTERIOR (TIPO 2)</v>
          </cell>
          <cell r="E212" t="str">
            <v>3.3.14.19.1</v>
          </cell>
          <cell r="F212" t="str">
            <v>ML</v>
          </cell>
          <cell r="G212">
            <v>481120</v>
          </cell>
        </row>
        <row r="213">
          <cell r="A213">
            <v>661.1</v>
          </cell>
          <cell r="B213" t="str">
            <v>661-07</v>
          </cell>
          <cell r="C213" t="str">
            <v>661 OTRO</v>
          </cell>
          <cell r="D213" t="str">
            <v>TUBERÍA DE CONCRETO REFORZADO DE 900 mm DE DIÁMETRO INTERIOR (HECHO EN OBRA)</v>
          </cell>
          <cell r="F213" t="str">
            <v>ML</v>
          </cell>
          <cell r="G213">
            <v>299285</v>
          </cell>
        </row>
        <row r="214">
          <cell r="A214" t="str">
            <v>ARTICULO 662 - TUBERÍA METÁLICA CORRUGADA</v>
          </cell>
          <cell r="E214" t="str">
            <v>3.6.6.15.2</v>
          </cell>
        </row>
        <row r="215">
          <cell r="A215">
            <v>662.1</v>
          </cell>
          <cell r="B215" t="str">
            <v>662-07</v>
          </cell>
          <cell r="D215" t="str">
            <v xml:space="preserve">TUBERÍA CORRUGADA DE ACERO GALVANIZADO, DE LÁMINA CALIBRE ___ Y DIÁMETRO ___ (MM) </v>
          </cell>
          <cell r="E215" t="str">
            <v>3.6.6.15.2</v>
          </cell>
          <cell r="F215" t="str">
            <v>ML</v>
          </cell>
          <cell r="G215">
            <v>445142</v>
          </cell>
        </row>
        <row r="216">
          <cell r="A216" t="str">
            <v>ARTICULO 670 - DISIPADORES DE ENERGÍA Y SEDIMENTADORES</v>
          </cell>
        </row>
        <row r="217">
          <cell r="A217">
            <v>670.1</v>
          </cell>
          <cell r="B217" t="str">
            <v>670-07</v>
          </cell>
          <cell r="D217" t="str">
            <v>DISIPADORES DE ENERGÍA Y SEDIMENTADORES EN GAVIONES.</v>
          </cell>
          <cell r="E217" t="str">
            <v>3.6.6.16.1</v>
          </cell>
          <cell r="F217" t="str">
            <v>M³</v>
          </cell>
          <cell r="G217">
            <v>288249</v>
          </cell>
        </row>
        <row r="218">
          <cell r="A218">
            <v>670.2</v>
          </cell>
          <cell r="B218" t="str">
            <v>670-07</v>
          </cell>
          <cell r="D218" t="str">
            <v>DISIPADORES DE ENERGÍA Y SEDIMENTADORES EN CONCRETO CICLÓPEO</v>
          </cell>
          <cell r="F218" t="str">
            <v>M³</v>
          </cell>
          <cell r="G218">
            <v>412756</v>
          </cell>
        </row>
        <row r="219">
          <cell r="A219" t="str">
            <v xml:space="preserve">ARTICULO 671 - CUNETAS REVESTIDAS EN CONCRETO </v>
          </cell>
          <cell r="E219" t="str">
            <v>3.6.6.17</v>
          </cell>
        </row>
        <row r="220">
          <cell r="A220">
            <v>671.1</v>
          </cell>
          <cell r="B220" t="str">
            <v>671-07</v>
          </cell>
          <cell r="D220" t="str">
            <v>CUNETA DE CONCRETO FUNDIDA EN EL LUGAR</v>
          </cell>
          <cell r="F220" t="str">
            <v>M³</v>
          </cell>
          <cell r="G220">
            <v>442996</v>
          </cell>
        </row>
        <row r="221">
          <cell r="A221" t="str">
            <v xml:space="preserve">ARTICULO 672 - BORDILLOS DE CONCRETO </v>
          </cell>
          <cell r="E221" t="str">
            <v>3.6.6.19.2</v>
          </cell>
        </row>
        <row r="222">
          <cell r="A222">
            <v>672.1</v>
          </cell>
          <cell r="B222" t="str">
            <v>672-07</v>
          </cell>
          <cell r="D222" t="str">
            <v xml:space="preserve">BORDILLO DE CONCRETO </v>
          </cell>
          <cell r="E222" t="str">
            <v>3.6.8.1.2</v>
          </cell>
          <cell r="F222" t="str">
            <v>ML</v>
          </cell>
          <cell r="G222">
            <v>66168</v>
          </cell>
        </row>
        <row r="223">
          <cell r="A223" t="str">
            <v>ARTICULO 673 - SUBDRENES CON GEOTEXTIL Y MATERIAL GRANULAR</v>
          </cell>
          <cell r="E223" t="str">
            <v>3.6.8.1.2</v>
          </cell>
        </row>
        <row r="224">
          <cell r="A224">
            <v>673.1</v>
          </cell>
          <cell r="B224" t="str">
            <v>673-07</v>
          </cell>
          <cell r="D224" t="str">
            <v>MATERIAL GRANULAR FILTRANTE</v>
          </cell>
          <cell r="F224" t="str">
            <v>M³</v>
          </cell>
          <cell r="G224">
            <v>93784</v>
          </cell>
        </row>
        <row r="225">
          <cell r="A225">
            <v>673.2</v>
          </cell>
          <cell r="B225" t="str">
            <v>673-07</v>
          </cell>
          <cell r="D225" t="str">
            <v>GEOTEXTIL</v>
          </cell>
          <cell r="F225" t="str">
            <v>M²</v>
          </cell>
          <cell r="G225">
            <v>7231</v>
          </cell>
        </row>
        <row r="226">
          <cell r="A226">
            <v>673.3</v>
          </cell>
          <cell r="B226" t="str">
            <v>673-07</v>
          </cell>
          <cell r="D226" t="str">
            <v>MATERIAL DE COBERTURA</v>
          </cell>
          <cell r="F226" t="str">
            <v>M³</v>
          </cell>
          <cell r="G226">
            <v>34966</v>
          </cell>
        </row>
        <row r="227">
          <cell r="A227" t="str">
            <v>ARTICULO 674 - DRENES HORIZONTALES EN TALUDES</v>
          </cell>
        </row>
        <row r="228">
          <cell r="A228">
            <v>674.1</v>
          </cell>
          <cell r="B228" t="str">
            <v>674-07</v>
          </cell>
          <cell r="D228" t="str">
            <v>DREN HORIZONTAL DE LONGITUD MENOR O IGUAL A DIEZ (10) METROS</v>
          </cell>
          <cell r="E228" t="str">
            <v>3.6.6.20.1</v>
          </cell>
          <cell r="F228" t="str">
            <v>ML</v>
          </cell>
          <cell r="G228">
            <v>157165</v>
          </cell>
        </row>
        <row r="229">
          <cell r="A229">
            <v>674.2</v>
          </cell>
          <cell r="B229" t="str">
            <v>674-07</v>
          </cell>
          <cell r="D229" t="str">
            <v>DREN HORIZONTAL DE LONGITUD MAYOR A DIEZ (10) METROS.</v>
          </cell>
          <cell r="E229" t="str">
            <v>3.6.6.20.2</v>
          </cell>
          <cell r="F229" t="str">
            <v>ML</v>
          </cell>
          <cell r="G229">
            <v>172304</v>
          </cell>
        </row>
        <row r="230">
          <cell r="A230" t="str">
            <v>ARTICULO 680 - TIERRA ARMADA</v>
          </cell>
          <cell r="E230" t="str">
            <v>3.6.6.20.3</v>
          </cell>
        </row>
        <row r="231">
          <cell r="A231">
            <v>680.1</v>
          </cell>
          <cell r="B231" t="str">
            <v>680-07</v>
          </cell>
          <cell r="D231" t="str">
            <v>ESCAMAS EN CONCRETO</v>
          </cell>
          <cell r="F231" t="str">
            <v>M²</v>
          </cell>
          <cell r="G231">
            <v>220438</v>
          </cell>
        </row>
        <row r="232">
          <cell r="A232">
            <v>680.3</v>
          </cell>
          <cell r="B232" t="str">
            <v>680-07</v>
          </cell>
          <cell r="D232" t="str">
            <v>RELLENO GRANULAR PARA TIERRA ARMADA</v>
          </cell>
          <cell r="E232" t="str">
            <v xml:space="preserve">3.6.6.21.1  </v>
          </cell>
          <cell r="F232" t="str">
            <v>M³</v>
          </cell>
          <cell r="G232">
            <v>86647</v>
          </cell>
        </row>
        <row r="233">
          <cell r="A233" t="str">
            <v>ARTICULO 681 - GAVIÓN</v>
          </cell>
        </row>
        <row r="234">
          <cell r="A234">
            <v>681.1</v>
          </cell>
          <cell r="B234" t="str">
            <v>681-07</v>
          </cell>
          <cell r="D234" t="str">
            <v>GAVIÓN</v>
          </cell>
          <cell r="E234" t="str">
            <v>3.2.7.5.3</v>
          </cell>
          <cell r="F234" t="str">
            <v>M³</v>
          </cell>
          <cell r="G234">
            <v>176457</v>
          </cell>
        </row>
        <row r="235">
          <cell r="A235" t="str">
            <v>ARTICULO 682 - COLCHOGAVIONES</v>
          </cell>
        </row>
        <row r="236">
          <cell r="A236">
            <v>682.1</v>
          </cell>
          <cell r="B236" t="str">
            <v>682-07</v>
          </cell>
          <cell r="D236" t="str">
            <v xml:space="preserve">COLCHOGAVIÓN  </v>
          </cell>
          <cell r="F236" t="str">
            <v>M³</v>
          </cell>
          <cell r="G236">
            <v>226777</v>
          </cell>
        </row>
        <row r="237">
          <cell r="A237" t="str">
            <v>ARTICULO 690 - IMPERMEABILIZACIÓN DE ESTRUCTURAS</v>
          </cell>
        </row>
        <row r="238">
          <cell r="A238">
            <v>690.1</v>
          </cell>
          <cell r="B238" t="str">
            <v>690-07</v>
          </cell>
          <cell r="D238" t="str">
            <v xml:space="preserve">IMPERMEABILIZACIÓN DE ESTRUCTURAS  </v>
          </cell>
          <cell r="E238" t="str">
            <v>3.6.7.1.1</v>
          </cell>
          <cell r="F238" t="str">
            <v>M²</v>
          </cell>
          <cell r="G238">
            <v>18100</v>
          </cell>
        </row>
        <row r="239">
          <cell r="A239" t="str">
            <v>ARTICULO 700 - LÍNEAS DE DEMARCACIÓN Y MARCAS VIALES</v>
          </cell>
          <cell r="E239" t="str">
            <v>3.6.7.1</v>
          </cell>
        </row>
        <row r="240">
          <cell r="A240">
            <v>700.1</v>
          </cell>
          <cell r="B240" t="str">
            <v>700-07</v>
          </cell>
          <cell r="D240" t="str">
            <v xml:space="preserve">LÍNEA DE DEMARCACIÓN CON PINTURA EN FRÍO </v>
          </cell>
          <cell r="F240" t="str">
            <v>ML</v>
          </cell>
          <cell r="G240">
            <v>1527</v>
          </cell>
        </row>
        <row r="241">
          <cell r="A241">
            <v>700.2</v>
          </cell>
          <cell r="B241" t="str">
            <v>700-07</v>
          </cell>
          <cell r="D241" t="str">
            <v xml:space="preserve">LÍNEA DE DEMARCACIÓN CON RESINA TERMOPLÁSTICA  </v>
          </cell>
          <cell r="E241" t="str">
            <v>3.6.7.1.6</v>
          </cell>
          <cell r="F241" t="str">
            <v>ML</v>
          </cell>
          <cell r="G241">
            <v>4190</v>
          </cell>
        </row>
        <row r="242">
          <cell r="A242">
            <v>700.3</v>
          </cell>
          <cell r="B242" t="str">
            <v>700-07</v>
          </cell>
          <cell r="D242" t="str">
            <v xml:space="preserve">MARCA VIAL CON PINTURA EN FRÍO </v>
          </cell>
          <cell r="F242" t="str">
            <v>M²</v>
          </cell>
          <cell r="G242">
            <v>22966</v>
          </cell>
        </row>
        <row r="243">
          <cell r="A243">
            <v>700.4</v>
          </cell>
          <cell r="B243" t="str">
            <v>700-07</v>
          </cell>
          <cell r="D243" t="str">
            <v xml:space="preserve">MARCA VIAL CON RESINA TERMOPLÁSTICA  </v>
          </cell>
          <cell r="E243" t="str">
            <v>3.6.7.2.1</v>
          </cell>
          <cell r="F243" t="str">
            <v>M²</v>
          </cell>
          <cell r="G243">
            <v>22966</v>
          </cell>
        </row>
        <row r="244">
          <cell r="A244" t="str">
            <v xml:space="preserve">ARTICULO 701 - TACHAS REFLECTIVAS </v>
          </cell>
        </row>
        <row r="245">
          <cell r="A245">
            <v>701.1</v>
          </cell>
          <cell r="B245" t="str">
            <v>701-07</v>
          </cell>
          <cell r="D245" t="str">
            <v>TACHAS REFLECTIVAS</v>
          </cell>
          <cell r="F245" t="str">
            <v>UN</v>
          </cell>
          <cell r="G245">
            <v>9513</v>
          </cell>
        </row>
        <row r="246">
          <cell r="A246" t="str">
            <v>ARTICULO 710 - SEÑALES VERTICALES DE TRÁNSITO</v>
          </cell>
          <cell r="E246" t="str">
            <v>3.6.7.3.13</v>
          </cell>
        </row>
        <row r="247">
          <cell r="A247">
            <v>710.1</v>
          </cell>
          <cell r="B247" t="str">
            <v>710-07</v>
          </cell>
          <cell r="D247" t="str">
            <v>SEÑAL VERTICAL DE TRÁNSITO GRUPO 1 (0.75x0.75 m)</v>
          </cell>
          <cell r="E247" t="str">
            <v>3.6.7.3.39</v>
          </cell>
          <cell r="F247" t="str">
            <v>UN</v>
          </cell>
          <cell r="G247">
            <v>308873</v>
          </cell>
        </row>
        <row r="248">
          <cell r="A248">
            <v>710.1</v>
          </cell>
          <cell r="B248" t="str">
            <v>710-07</v>
          </cell>
          <cell r="D248" t="str">
            <v>SEÑAL VERTICAL DE TRÁNSITO GRUPO 1 (0.90x0.90 m)</v>
          </cell>
          <cell r="E248" t="str">
            <v>3.6.7.3</v>
          </cell>
          <cell r="F248" t="str">
            <v>UN</v>
          </cell>
          <cell r="G248">
            <v>342673</v>
          </cell>
        </row>
        <row r="249">
          <cell r="A249">
            <v>710.1</v>
          </cell>
          <cell r="B249" t="str">
            <v>710-07</v>
          </cell>
          <cell r="D249" t="str">
            <v>SEÑAL VERTICAL DE TRÁNSITO GRUPO 2 (1.20x0.40 m)</v>
          </cell>
          <cell r="F249" t="str">
            <v>UN</v>
          </cell>
          <cell r="G249">
            <v>298603</v>
          </cell>
        </row>
        <row r="250">
          <cell r="A250">
            <v>710.1</v>
          </cell>
          <cell r="B250" t="str">
            <v>710-07</v>
          </cell>
          <cell r="D250" t="str">
            <v>SEÑAL VERTICAL DE TRÁNSITO GRUPO 3 (2.40*0.30 m)</v>
          </cell>
          <cell r="F250" t="str">
            <v>UN</v>
          </cell>
          <cell r="G250">
            <v>371533</v>
          </cell>
        </row>
        <row r="251">
          <cell r="A251">
            <v>710.1</v>
          </cell>
          <cell r="B251" t="str">
            <v>710-07</v>
          </cell>
          <cell r="D251" t="str">
            <v>SEÑAL VERTICAL DE TRÁNSITO GRUPO 4 (Delineadores de curva)</v>
          </cell>
          <cell r="F251" t="str">
            <v>UN</v>
          </cell>
          <cell r="G251">
            <v>320573</v>
          </cell>
        </row>
        <row r="252">
          <cell r="A252">
            <v>710.1</v>
          </cell>
          <cell r="B252" t="str">
            <v>710-07</v>
          </cell>
          <cell r="D252" t="str">
            <v>SEÑAL VERTICAL DE TRÁNSITO GRUPO 5 (Informativas)</v>
          </cell>
          <cell r="F252" t="str">
            <v>UN</v>
          </cell>
          <cell r="G252">
            <v>561319</v>
          </cell>
        </row>
        <row r="253">
          <cell r="A253" t="str">
            <v xml:space="preserve">ARTICULO 720 - POSTES DE REFERENCIA </v>
          </cell>
          <cell r="E253" t="str">
            <v>3.6.7.4.1</v>
          </cell>
        </row>
        <row r="254">
          <cell r="A254">
            <v>720.1</v>
          </cell>
          <cell r="B254" t="str">
            <v>720-07</v>
          </cell>
          <cell r="D254" t="str">
            <v xml:space="preserve">POSTE DE REFERENCIA  </v>
          </cell>
          <cell r="F254" t="str">
            <v>UN</v>
          </cell>
          <cell r="G254">
            <v>122606</v>
          </cell>
        </row>
        <row r="255">
          <cell r="A255" t="str">
            <v>ARTICULO 730 - DEFENSAS METÁLICAS</v>
          </cell>
          <cell r="E255" t="str">
            <v>3.6.7.5.1</v>
          </cell>
        </row>
        <row r="256">
          <cell r="A256">
            <v>730.1</v>
          </cell>
          <cell r="B256" t="str">
            <v>730-07</v>
          </cell>
          <cell r="D256" t="str">
            <v xml:space="preserve">DEFENSA METÁLICA  </v>
          </cell>
          <cell r="E256" t="str">
            <v>3.6.7.5.2</v>
          </cell>
          <cell r="F256" t="str">
            <v>ML</v>
          </cell>
          <cell r="G256">
            <v>115890</v>
          </cell>
        </row>
        <row r="257">
          <cell r="A257">
            <v>730.2</v>
          </cell>
          <cell r="B257" t="str">
            <v>730-07</v>
          </cell>
          <cell r="D257" t="str">
            <v xml:space="preserve">SECCIÓN FINAL </v>
          </cell>
          <cell r="E257" t="str">
            <v>3.6.7.5.3</v>
          </cell>
          <cell r="F257" t="str">
            <v>UN</v>
          </cell>
          <cell r="G257">
            <v>53817</v>
          </cell>
        </row>
        <row r="258">
          <cell r="A258">
            <v>730.3</v>
          </cell>
          <cell r="B258" t="str">
            <v>730-07</v>
          </cell>
          <cell r="D258" t="str">
            <v xml:space="preserve">SECCIÓN DE TOPE </v>
          </cell>
          <cell r="F258" t="str">
            <v>UN</v>
          </cell>
          <cell r="G258">
            <v>53817</v>
          </cell>
        </row>
        <row r="259">
          <cell r="A259" t="str">
            <v>ARTICULO 740 - CAPTAFAROS</v>
          </cell>
          <cell r="E259" t="str">
            <v>3.6.7.6.1</v>
          </cell>
        </row>
        <row r="260">
          <cell r="A260">
            <v>740.1</v>
          </cell>
          <cell r="B260" t="str">
            <v>740-07</v>
          </cell>
          <cell r="D260" t="str">
            <v>CAPTAFAROS</v>
          </cell>
          <cell r="F260" t="str">
            <v>UN</v>
          </cell>
          <cell r="G260">
            <v>14336</v>
          </cell>
        </row>
        <row r="261">
          <cell r="A261" t="str">
            <v xml:space="preserve">ARTICULO 800 - CERCAS DE ALAMBRE </v>
          </cell>
          <cell r="E261" t="str">
            <v>3.6.9.1.4</v>
          </cell>
        </row>
        <row r="262">
          <cell r="A262">
            <v>800.1</v>
          </cell>
          <cell r="B262" t="str">
            <v>800-07</v>
          </cell>
          <cell r="D262" t="str">
            <v>CERCA DE ALAMBRE DE PUAS CON POSTES DE MADERA</v>
          </cell>
          <cell r="E262" t="str">
            <v>3.6.9.1.10</v>
          </cell>
          <cell r="F262" t="str">
            <v>ML</v>
          </cell>
          <cell r="G262">
            <v>9435</v>
          </cell>
        </row>
        <row r="263">
          <cell r="A263">
            <v>800.2</v>
          </cell>
          <cell r="B263" t="str">
            <v>800-07</v>
          </cell>
          <cell r="D263" t="str">
            <v>CERCA DE ALAMBRE DE PUAS CON POSTES DE CONCRETO</v>
          </cell>
          <cell r="E263" t="str">
            <v>3.6.9.1.6</v>
          </cell>
          <cell r="F263" t="str">
            <v>ML</v>
          </cell>
          <cell r="G263">
            <v>17911</v>
          </cell>
        </row>
        <row r="264">
          <cell r="A264">
            <v>800.3</v>
          </cell>
          <cell r="B264" t="str">
            <v>800-07</v>
          </cell>
          <cell r="D264" t="str">
            <v>CERCAS DE MALLA CON POSTES DE MADERA</v>
          </cell>
          <cell r="E264" t="str">
            <v>3.6.9.1.13</v>
          </cell>
          <cell r="F264" t="str">
            <v>ML</v>
          </cell>
          <cell r="G264">
            <v>29786</v>
          </cell>
        </row>
        <row r="265">
          <cell r="A265">
            <v>800.4</v>
          </cell>
          <cell r="B265" t="str">
            <v>800-07</v>
          </cell>
          <cell r="D265" t="str">
            <v>CERCAS DE MALLA CON POSTES DE CONCRETO</v>
          </cell>
          <cell r="F265" t="str">
            <v>ML</v>
          </cell>
          <cell r="G265">
            <v>36486</v>
          </cell>
        </row>
        <row r="266">
          <cell r="A266" t="str">
            <v xml:space="preserve">ARTICULO 801 - MANTENIMIENTO  RUTINARIO DE VÍAS </v>
          </cell>
        </row>
        <row r="267">
          <cell r="A267">
            <v>801.1</v>
          </cell>
          <cell r="B267" t="str">
            <v>801-07</v>
          </cell>
          <cell r="D267" t="str">
            <v>ROCERÍA</v>
          </cell>
          <cell r="F267" t="str">
            <v>Ha</v>
          </cell>
          <cell r="G267">
            <v>340354</v>
          </cell>
        </row>
        <row r="268">
          <cell r="A268">
            <v>801.2</v>
          </cell>
          <cell r="B268" t="str">
            <v>801-07</v>
          </cell>
          <cell r="D268" t="str">
            <v xml:space="preserve">LIMPIEZA DE BERMAS </v>
          </cell>
          <cell r="E268" t="str">
            <v>3.6.9.4.12</v>
          </cell>
          <cell r="F268" t="str">
            <v>M²</v>
          </cell>
          <cell r="G268">
            <v>728</v>
          </cell>
        </row>
        <row r="269">
          <cell r="A269">
            <v>801.3</v>
          </cell>
          <cell r="B269" t="str">
            <v>801-07</v>
          </cell>
          <cell r="D269" t="str">
            <v xml:space="preserve">LIMPIEZA A MANO DE CUNETAS EN TIERRA </v>
          </cell>
          <cell r="E269" t="str">
            <v>3.6.9.4.12</v>
          </cell>
          <cell r="F269" t="str">
            <v>ML</v>
          </cell>
          <cell r="G269">
            <v>1698</v>
          </cell>
        </row>
        <row r="270">
          <cell r="A270">
            <v>801.4</v>
          </cell>
          <cell r="B270" t="str">
            <v>801-07</v>
          </cell>
          <cell r="D270" t="str">
            <v xml:space="preserve">LIMPIEZA A MANO DE CUNETAS EN CONCRETO </v>
          </cell>
          <cell r="E270" t="str">
            <v>3.6.9.4.8</v>
          </cell>
          <cell r="F270" t="str">
            <v>ML</v>
          </cell>
          <cell r="G270">
            <v>1019</v>
          </cell>
        </row>
        <row r="271">
          <cell r="A271">
            <v>801.5</v>
          </cell>
          <cell r="B271" t="str">
            <v>801-07</v>
          </cell>
          <cell r="D271" t="str">
            <v xml:space="preserve">LIMPIEZA A MANO DE ENCOLES Y DESCOLES  </v>
          </cell>
          <cell r="E271" t="str">
            <v>3.6.9.4.10</v>
          </cell>
          <cell r="F271" t="str">
            <v>ML</v>
          </cell>
          <cell r="G271">
            <v>2037</v>
          </cell>
        </row>
        <row r="272">
          <cell r="A272">
            <v>801.6</v>
          </cell>
          <cell r="B272" t="str">
            <v>801-07</v>
          </cell>
          <cell r="D272" t="str">
            <v xml:space="preserve">LIMPIEZA A MANO DE ALCANTARILLAS DE TUBO DE 600 Ó 900 MM  </v>
          </cell>
          <cell r="F272" t="str">
            <v>UN</v>
          </cell>
          <cell r="G272">
            <v>4630</v>
          </cell>
        </row>
        <row r="273">
          <cell r="A273">
            <v>801.7</v>
          </cell>
          <cell r="B273" t="str">
            <v>801-07</v>
          </cell>
          <cell r="D273" t="str">
            <v xml:space="preserve">LIMPIEZA A MANO DE PONTONES Y PUENTES </v>
          </cell>
          <cell r="F273" t="str">
            <v>ML</v>
          </cell>
          <cell r="G273">
            <v>10185</v>
          </cell>
        </row>
        <row r="274">
          <cell r="A274" t="str">
            <v xml:space="preserve">ARTICULO 810 - PROTECCIÓN VEGETAL DE TALUDES </v>
          </cell>
          <cell r="E274" t="str">
            <v>3.6.9.2.1</v>
          </cell>
        </row>
        <row r="275">
          <cell r="A275">
            <v>810.1</v>
          </cell>
          <cell r="B275" t="str">
            <v>810-07</v>
          </cell>
          <cell r="D275" t="str">
            <v xml:space="preserve">PROTECCIÓN DE TALUDES CON BLOQUES DE CÉSPED </v>
          </cell>
          <cell r="E275" t="str">
            <v>3.6.9.2.2</v>
          </cell>
          <cell r="F275" t="str">
            <v>M²</v>
          </cell>
          <cell r="G275">
            <v>8877</v>
          </cell>
        </row>
        <row r="276">
          <cell r="A276">
            <v>810.2</v>
          </cell>
          <cell r="B276" t="str">
            <v>810-07</v>
          </cell>
          <cell r="D276" t="str">
            <v xml:space="preserve">PROTECCIÓN DE TALUDES CON TIERRA ORGÁNICA </v>
          </cell>
          <cell r="E276" t="str">
            <v>3.2.9.1.1</v>
          </cell>
          <cell r="F276" t="str">
            <v>M²</v>
          </cell>
          <cell r="G276">
            <v>12213</v>
          </cell>
        </row>
        <row r="277">
          <cell r="A277">
            <v>810.3</v>
          </cell>
          <cell r="B277" t="str">
            <v>810-07</v>
          </cell>
          <cell r="D277" t="str">
            <v xml:space="preserve">PROTECCIÓN DE TALUDES CON HIDROSIEMBRA CONTROLADA  </v>
          </cell>
          <cell r="F277" t="str">
            <v>M²</v>
          </cell>
          <cell r="G277">
            <v>12348</v>
          </cell>
        </row>
        <row r="278">
          <cell r="A278" t="str">
            <v xml:space="preserve">ARTICULO 900 - TRANSPORTE DE MATERIALES PROVENIENTES DE EXCAVACIONES Y DERRUMBES </v>
          </cell>
          <cell r="E278" t="str">
            <v xml:space="preserve">3.6.9.3.1   </v>
          </cell>
        </row>
        <row r="279">
          <cell r="A279">
            <v>900.1</v>
          </cell>
          <cell r="B279" t="str">
            <v>900-07</v>
          </cell>
          <cell r="D279" t="str">
            <v xml:space="preserve">TRANSPORTE DE MATERIALES PROVENIENTES DE LA EXCAVACIÓN DE LA EXPLANACIÓN, CANALES Y PRÉSTAMOS, ENTRE CIEN METROS (100 m) Y MIL METROS (1.000 m) DE DISTANCIA. </v>
          </cell>
          <cell r="E279" t="str">
            <v xml:space="preserve">3.6.9.3.1   </v>
          </cell>
          <cell r="F279" t="str">
            <v>M³-estacion</v>
          </cell>
          <cell r="G279">
            <v>1950</v>
          </cell>
        </row>
        <row r="280">
          <cell r="A280">
            <v>900.2</v>
          </cell>
          <cell r="B280" t="str">
            <v>900-07</v>
          </cell>
          <cell r="D280" t="str">
            <v xml:space="preserve">TRANSPORTE DE MATERIALES PROVENIENTES DE LA EXCAVACIÓN DE LA EXPLANACIÓN, CANALES Y PRÉSTAMOS PARA DISTANCIAS MAYORES DE MIL METROS (1.000 m) </v>
          </cell>
          <cell r="E280" t="str">
            <v xml:space="preserve">3.6.9.3.1   </v>
          </cell>
          <cell r="F280" t="str">
            <v>M³-KM</v>
          </cell>
          <cell r="G280">
            <v>1170</v>
          </cell>
        </row>
        <row r="281">
          <cell r="A281">
            <v>900.3</v>
          </cell>
          <cell r="B281" t="str">
            <v>900-07</v>
          </cell>
          <cell r="D281" t="str">
            <v xml:space="preserve">TRANSPORTE DE MATERIALES PROVENIENTES DE DERRUMBES </v>
          </cell>
          <cell r="E281" t="str">
            <v>3.6.9.3.1</v>
          </cell>
          <cell r="F281" t="str">
            <v>M³-KM</v>
          </cell>
          <cell r="G281">
            <v>1219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3 APU"/>
      <sheetName val="PRECIOS BÁSICOS"/>
      <sheetName val="FORMATO 7 AIU"/>
      <sheetName val="FORMATO  6"/>
      <sheetName val="INVERSIÓN"/>
      <sheetName val="DATOS GENERALES"/>
      <sheetName val="PROGRAMA"/>
      <sheetName val="PROGRAMA INGRESOS Y GASTOS"/>
    </sheetNames>
    <sheetDataSet>
      <sheetData sheetId="0" refreshError="1"/>
      <sheetData sheetId="1" refreshError="1">
        <row r="9">
          <cell r="A9">
            <v>0</v>
          </cell>
        </row>
        <row r="10">
          <cell r="A10">
            <v>1</v>
          </cell>
          <cell r="B10" t="str">
            <v>Ayudante</v>
          </cell>
          <cell r="C10" t="str">
            <v>DIA</v>
          </cell>
          <cell r="D10">
            <v>11000</v>
          </cell>
        </row>
        <row r="11">
          <cell r="A11">
            <v>2</v>
          </cell>
          <cell r="B11" t="str">
            <v>Oficial</v>
          </cell>
          <cell r="C11" t="str">
            <v>DIA</v>
          </cell>
          <cell r="D11">
            <v>17000</v>
          </cell>
        </row>
        <row r="12">
          <cell r="A12">
            <v>3</v>
          </cell>
          <cell r="B12" t="str">
            <v>Maestro</v>
          </cell>
          <cell r="C12" t="str">
            <v>DIA</v>
          </cell>
          <cell r="D12">
            <v>35000</v>
          </cell>
        </row>
        <row r="13">
          <cell r="A13">
            <v>4</v>
          </cell>
          <cell r="B13" t="str">
            <v>Topógrafo</v>
          </cell>
          <cell r="C13" t="str">
            <v>DIA</v>
          </cell>
          <cell r="D13">
            <v>35000</v>
          </cell>
        </row>
        <row r="14">
          <cell r="A14">
            <v>5</v>
          </cell>
          <cell r="B14" t="str">
            <v>Cadenero</v>
          </cell>
          <cell r="C14" t="str">
            <v>DIA</v>
          </cell>
          <cell r="D14">
            <v>14000</v>
          </cell>
        </row>
        <row r="15">
          <cell r="A15">
            <v>6</v>
          </cell>
          <cell r="B15" t="str">
            <v>Cuadrilla 1-2</v>
          </cell>
          <cell r="C15" t="str">
            <v>DIA</v>
          </cell>
          <cell r="D15">
            <v>39000</v>
          </cell>
          <cell r="E15" t="str">
            <v>Conformada por un oficial y dos ayudantes</v>
          </cell>
        </row>
        <row r="16">
          <cell r="A16">
            <v>7</v>
          </cell>
          <cell r="B16" t="str">
            <v>Cuadrilla 1-4</v>
          </cell>
          <cell r="C16" t="str">
            <v>DIA</v>
          </cell>
          <cell r="D16">
            <v>61000</v>
          </cell>
          <cell r="E16" t="str">
            <v>Conformada por un oficial y cuatro ayudantes</v>
          </cell>
        </row>
        <row r="17">
          <cell r="A17">
            <v>8</v>
          </cell>
          <cell r="B17" t="str">
            <v>Cuadrilla 1-6</v>
          </cell>
          <cell r="C17" t="str">
            <v>DIA</v>
          </cell>
          <cell r="D17">
            <v>83000</v>
          </cell>
          <cell r="E17" t="str">
            <v>Conformada por un oficial y seis ayudantes</v>
          </cell>
        </row>
        <row r="18">
          <cell r="A18">
            <v>9</v>
          </cell>
          <cell r="B18" t="str">
            <v>Cuadrilla 2-7</v>
          </cell>
          <cell r="C18" t="str">
            <v>DIA</v>
          </cell>
          <cell r="D18">
            <v>111000</v>
          </cell>
          <cell r="E18" t="str">
            <v>Conformada por dos oficiales y siete ayudantes</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 val="materiales"/>
    </sheetNames>
    <sheetDataSet>
      <sheetData sheetId="0" refreshError="1"/>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NTANAS"/>
      <sheetName val="MUEBLES"/>
      <sheetName val="PUERTAS"/>
      <sheetName val="BAÑOS"/>
      <sheetName val="PRESUPUESTO"/>
      <sheetName val="INSUMOS"/>
      <sheetName val="LISTA DE CANTIDADES"/>
      <sheetName val="CAPITULACION"/>
      <sheetName val="P y V"/>
      <sheetName val="Hoja1"/>
      <sheetName val="APUS"/>
      <sheetName val="Hoja3"/>
    </sheetNames>
    <sheetDataSet>
      <sheetData sheetId="0"/>
      <sheetData sheetId="1"/>
      <sheetData sheetId="2"/>
      <sheetData sheetId="3"/>
      <sheetData sheetId="4"/>
      <sheetData sheetId="5"/>
      <sheetData sheetId="6">
        <row r="7">
          <cell r="A7" t="str">
            <v xml:space="preserve">II. DATOS DEL CLIENTE, PREDIO Y GENERALES </v>
          </cell>
          <cell r="C7" t="str">
            <v>BLOQUE 1</v>
          </cell>
          <cell r="G7" t="str">
            <v>BLO 1</v>
          </cell>
          <cell r="H7" t="str">
            <v>BLOQUE 2</v>
          </cell>
          <cell r="J7" t="str">
            <v>BLO 2</v>
          </cell>
          <cell r="K7" t="str">
            <v>BLOQUE 2A</v>
          </cell>
          <cell r="M7" t="str">
            <v>BLO 2A</v>
          </cell>
          <cell r="N7" t="str">
            <v>BLOQUE 3</v>
          </cell>
          <cell r="P7" t="str">
            <v>BLO 3</v>
          </cell>
          <cell r="Q7" t="str">
            <v>BLOQUE 4</v>
          </cell>
          <cell r="S7" t="str">
            <v>BLO 4</v>
          </cell>
          <cell r="T7" t="str">
            <v>BLOQUE 5</v>
          </cell>
          <cell r="V7" t="str">
            <v>O EXT</v>
          </cell>
          <cell r="W7" t="str">
            <v>TOTAL CONJUNTO</v>
          </cell>
        </row>
        <row r="8">
          <cell r="A8" t="str">
            <v>Nombre del cliente</v>
          </cell>
          <cell r="C8" t="str">
            <v>EDIFICIO PPAL</v>
          </cell>
          <cell r="H8" t="str">
            <v>EDIFICIO SERVICIOS</v>
          </cell>
          <cell r="K8" t="str">
            <v>EDIFICIO SERVICIOS</v>
          </cell>
          <cell r="N8" t="str">
            <v>CAFETERIA Y COCINA</v>
          </cell>
          <cell r="Q8" t="str">
            <v xml:space="preserve">SUB ESTACION, GASES </v>
          </cell>
          <cell r="T8" t="str">
            <v>OBRAS EXTERIORES</v>
          </cell>
          <cell r="W8" t="str">
            <v>INCREMENTO</v>
          </cell>
        </row>
        <row r="9">
          <cell r="C9" t="str">
            <v>H MUROS BLOQUE :</v>
          </cell>
          <cell r="D9">
            <v>3.8</v>
          </cell>
          <cell r="E9" t="str">
            <v>H MUROS :</v>
          </cell>
          <cell r="F9">
            <v>4.4800000000000004</v>
          </cell>
          <cell r="H9" t="str">
            <v>H MUROS FACHADA :</v>
          </cell>
          <cell r="I9">
            <v>4.42</v>
          </cell>
          <cell r="K9" t="str">
            <v>H MUROS FACHADA :</v>
          </cell>
          <cell r="L9">
            <v>4.42</v>
          </cell>
          <cell r="N9" t="str">
            <v>H MUROS BLOQUE :</v>
          </cell>
          <cell r="O9">
            <v>3.8</v>
          </cell>
          <cell r="Q9" t="str">
            <v>H MUROS BLOQUE:</v>
          </cell>
          <cell r="R9">
            <v>3.8</v>
          </cell>
          <cell r="T9" t="str">
            <v>H MUROS :</v>
          </cell>
          <cell r="U9">
            <v>2.48</v>
          </cell>
          <cell r="W9">
            <v>1</v>
          </cell>
        </row>
        <row r="10">
          <cell r="A10" t="str">
            <v>MUROS EDIFICIO 2 Y 2A EN MAMPOSTERIA Y SUPER</v>
          </cell>
          <cell r="C10" t="str">
            <v>H MUROS  LIVIANO</v>
          </cell>
          <cell r="D10">
            <v>3</v>
          </cell>
          <cell r="E10" t="str">
            <v>H MUROS  LIVIANO</v>
          </cell>
          <cell r="F10">
            <v>3.25</v>
          </cell>
          <cell r="H10" t="str">
            <v>H MURO  INT</v>
          </cell>
          <cell r="I10">
            <v>3.05</v>
          </cell>
          <cell r="K10" t="str">
            <v>H MURO PANEL INT</v>
          </cell>
          <cell r="L10">
            <v>3.05</v>
          </cell>
          <cell r="N10" t="str">
            <v>H MUROS  LIVIANO</v>
          </cell>
          <cell r="O10">
            <v>3</v>
          </cell>
          <cell r="Q10" t="str">
            <v>H  PAÑETE FACHADA</v>
          </cell>
          <cell r="R10">
            <v>4.05</v>
          </cell>
          <cell r="T10" t="str">
            <v>H=PAÑETES</v>
          </cell>
          <cell r="U10">
            <v>2.48</v>
          </cell>
        </row>
        <row r="11">
          <cell r="A11" t="str">
            <v>MODIFICACION  RED CONTRAINCENDIO POR GABINETES</v>
          </cell>
          <cell r="C11" t="str">
            <v>H MURO  DOBLE</v>
          </cell>
          <cell r="D11">
            <v>3.8</v>
          </cell>
          <cell r="E11" t="str">
            <v>H ENCHAPES</v>
          </cell>
          <cell r="F11">
            <v>3</v>
          </cell>
          <cell r="H11" t="str">
            <v>H  PAÑETE FACHADA</v>
          </cell>
          <cell r="I11">
            <v>4.05</v>
          </cell>
          <cell r="K11" t="str">
            <v>H  PAÑETE FACHADA</v>
          </cell>
          <cell r="L11">
            <v>4.05</v>
          </cell>
          <cell r="N11" t="str">
            <v>H  PAÑETE FACHADA</v>
          </cell>
          <cell r="O11">
            <v>4.05</v>
          </cell>
          <cell r="Q11" t="str">
            <v>H= PAÑETE LISO INT</v>
          </cell>
          <cell r="R11">
            <v>3.25</v>
          </cell>
          <cell r="T11" t="str">
            <v>H ENCHAPES</v>
          </cell>
          <cell r="U11">
            <v>2.46</v>
          </cell>
        </row>
        <row r="12">
          <cell r="C12" t="str">
            <v>H  PAÑETE FACHADA</v>
          </cell>
          <cell r="D12">
            <v>4.05</v>
          </cell>
          <cell r="E12" t="str">
            <v>H  PAÑETE FACHADA</v>
          </cell>
          <cell r="F12">
            <v>5.75</v>
          </cell>
          <cell r="H12" t="str">
            <v>H= PAÑETE LISO INT</v>
          </cell>
          <cell r="I12">
            <v>3.25</v>
          </cell>
          <cell r="K12" t="str">
            <v>H= PAÑETE LISO INT</v>
          </cell>
          <cell r="L12">
            <v>3.25</v>
          </cell>
          <cell r="N12" t="str">
            <v>H= PAÑETE LISO INT</v>
          </cell>
          <cell r="O12">
            <v>3.25</v>
          </cell>
        </row>
        <row r="13">
          <cell r="C13" t="str">
            <v>H= PAÑETE LISO INT</v>
          </cell>
          <cell r="D13">
            <v>3.25</v>
          </cell>
          <cell r="E13" t="str">
            <v>H= PAÑETE LISO INT</v>
          </cell>
          <cell r="F13">
            <v>3.25</v>
          </cell>
          <cell r="H13" t="str">
            <v>H  ENCHAPES</v>
          </cell>
          <cell r="I13">
            <v>2.75</v>
          </cell>
          <cell r="K13" t="str">
            <v>H  ENCHAPES</v>
          </cell>
          <cell r="L13">
            <v>2.75</v>
          </cell>
          <cell r="N13" t="str">
            <v>H  ENCHAPES</v>
          </cell>
          <cell r="O13">
            <v>2.75</v>
          </cell>
        </row>
        <row r="14">
          <cell r="C14" t="str">
            <v>H  ENCHAPES</v>
          </cell>
          <cell r="D14">
            <v>2.75</v>
          </cell>
        </row>
        <row r="15">
          <cell r="C15" t="str">
            <v>ALTURA FACHADA PERSIANA</v>
          </cell>
          <cell r="D15">
            <v>11</v>
          </cell>
        </row>
        <row r="18">
          <cell r="C18" t="str">
            <v>AREA</v>
          </cell>
          <cell r="D18">
            <v>1387.93</v>
          </cell>
          <cell r="E18" t="str">
            <v>AREA</v>
          </cell>
          <cell r="F18">
            <v>1320.94</v>
          </cell>
          <cell r="G18">
            <v>2708.87</v>
          </cell>
          <cell r="H18" t="str">
            <v>AREA</v>
          </cell>
          <cell r="I18">
            <v>304.57</v>
          </cell>
          <cell r="J18">
            <v>304.57</v>
          </cell>
          <cell r="K18" t="str">
            <v>AREA</v>
          </cell>
          <cell r="L18">
            <v>192.08</v>
          </cell>
          <cell r="M18">
            <v>192.08</v>
          </cell>
          <cell r="N18" t="str">
            <v>AREA</v>
          </cell>
          <cell r="O18">
            <v>125.37</v>
          </cell>
          <cell r="P18">
            <v>125.37</v>
          </cell>
          <cell r="R18">
            <v>202.95</v>
          </cell>
          <cell r="S18">
            <v>202.95</v>
          </cell>
          <cell r="T18" t="str">
            <v>AREA</v>
          </cell>
          <cell r="U18">
            <v>3424.51</v>
          </cell>
          <cell r="V18">
            <v>3424.51</v>
          </cell>
          <cell r="W18" t="str">
            <v>AREA</v>
          </cell>
          <cell r="X18">
            <v>3533.8399999999997</v>
          </cell>
        </row>
        <row r="19">
          <cell r="A19" t="str">
            <v>CAPITULO
ITEM</v>
          </cell>
          <cell r="B19" t="str">
            <v>ACTIVIDAD</v>
          </cell>
          <cell r="C19" t="str">
            <v>PISO 1</v>
          </cell>
          <cell r="D19" t="str">
            <v>PISO 1</v>
          </cell>
          <cell r="E19" t="str">
            <v>PISO 2</v>
          </cell>
          <cell r="F19" t="str">
            <v>PISO 2</v>
          </cell>
          <cell r="H19" t="str">
            <v>PISO 1</v>
          </cell>
          <cell r="I19" t="str">
            <v>PISO 1</v>
          </cell>
          <cell r="K19" t="str">
            <v>PISO 1</v>
          </cell>
          <cell r="L19" t="str">
            <v>PISO 1</v>
          </cell>
          <cell r="N19" t="str">
            <v>PISO 1</v>
          </cell>
          <cell r="O19" t="str">
            <v>PISO 1</v>
          </cell>
          <cell r="Q19" t="str">
            <v>PISO 2</v>
          </cell>
          <cell r="R19" t="str">
            <v>PISO 2</v>
          </cell>
          <cell r="T19" t="str">
            <v>O.EXT</v>
          </cell>
          <cell r="U19" t="str">
            <v>O.EXT</v>
          </cell>
          <cell r="W19" t="str">
            <v>UND</v>
          </cell>
          <cell r="X19" t="str">
            <v xml:space="preserve">TOTAL  </v>
          </cell>
        </row>
        <row r="20">
          <cell r="A20">
            <v>1</v>
          </cell>
          <cell r="B20" t="str">
            <v>PRELIMINARES</v>
          </cell>
        </row>
        <row r="21">
          <cell r="A21">
            <v>1001</v>
          </cell>
          <cell r="B21" t="str">
            <v xml:space="preserve">Descapote mecánico, hasta e=20cms </v>
          </cell>
          <cell r="C21">
            <v>1387.93</v>
          </cell>
          <cell r="D21">
            <v>1387.93</v>
          </cell>
          <cell r="F21">
            <v>0</v>
          </cell>
          <cell r="G21">
            <v>1387.93</v>
          </cell>
          <cell r="H21">
            <v>304.57</v>
          </cell>
          <cell r="I21">
            <v>304.57</v>
          </cell>
          <cell r="J21">
            <v>304.57</v>
          </cell>
          <cell r="K21">
            <v>192.08</v>
          </cell>
          <cell r="L21">
            <v>192.08</v>
          </cell>
          <cell r="M21">
            <v>192.08</v>
          </cell>
          <cell r="N21">
            <v>125.37</v>
          </cell>
          <cell r="O21">
            <v>125.37</v>
          </cell>
          <cell r="P21">
            <v>125.37</v>
          </cell>
          <cell r="Q21">
            <v>93.45</v>
          </cell>
          <cell r="R21">
            <v>93.45</v>
          </cell>
          <cell r="S21">
            <v>93.45</v>
          </cell>
          <cell r="U21">
            <v>0</v>
          </cell>
          <cell r="V21">
            <v>0</v>
          </cell>
          <cell r="W21" t="str">
            <v>M2</v>
          </cell>
          <cell r="X21">
            <v>2103.3999999999996</v>
          </cell>
        </row>
        <row r="22">
          <cell r="A22">
            <v>1002</v>
          </cell>
          <cell r="B22" t="str">
            <v xml:space="preserve">Replanteo manual de cimientos </v>
          </cell>
          <cell r="C22">
            <v>1387.93</v>
          </cell>
          <cell r="D22">
            <v>1387.93</v>
          </cell>
          <cell r="F22">
            <v>0</v>
          </cell>
          <cell r="G22">
            <v>1387.93</v>
          </cell>
          <cell r="H22">
            <v>304.57</v>
          </cell>
          <cell r="I22">
            <v>304.57</v>
          </cell>
          <cell r="J22">
            <v>304.57</v>
          </cell>
          <cell r="K22">
            <v>192.08</v>
          </cell>
          <cell r="L22">
            <v>192.08</v>
          </cell>
          <cell r="M22">
            <v>192.08</v>
          </cell>
          <cell r="N22">
            <v>125.37</v>
          </cell>
          <cell r="O22">
            <v>125.37</v>
          </cell>
          <cell r="P22">
            <v>125.37</v>
          </cell>
          <cell r="Q22">
            <v>93.45</v>
          </cell>
          <cell r="R22">
            <v>93.45</v>
          </cell>
          <cell r="S22">
            <v>93.45</v>
          </cell>
          <cell r="U22">
            <v>0</v>
          </cell>
          <cell r="V22">
            <v>0</v>
          </cell>
          <cell r="W22" t="str">
            <v>M2</v>
          </cell>
          <cell r="X22">
            <v>2103.3999999999996</v>
          </cell>
        </row>
        <row r="23">
          <cell r="A23">
            <v>1003</v>
          </cell>
          <cell r="B23" t="str">
            <v xml:space="preserve">Cerramiento provisional en polisombra, altura 2.1 </v>
          </cell>
          <cell r="C23">
            <v>18.763249999999999</v>
          </cell>
          <cell r="D23">
            <v>18.763249999999999</v>
          </cell>
          <cell r="F23">
            <v>0</v>
          </cell>
          <cell r="G23">
            <v>18.763249999999999</v>
          </cell>
          <cell r="H23">
            <v>9.3816249999999997</v>
          </cell>
          <cell r="I23">
            <v>9.3816249999999997</v>
          </cell>
          <cell r="J23">
            <v>9.3816249999999997</v>
          </cell>
          <cell r="K23">
            <v>9.3816249999999997</v>
          </cell>
          <cell r="L23">
            <v>9.3816249999999997</v>
          </cell>
          <cell r="M23">
            <v>9.3816249999999997</v>
          </cell>
          <cell r="N23">
            <v>18.763249999999999</v>
          </cell>
          <cell r="O23">
            <v>18.763249999999999</v>
          </cell>
          <cell r="P23">
            <v>18.763249999999999</v>
          </cell>
          <cell r="Q23">
            <v>18.763249999999999</v>
          </cell>
          <cell r="R23">
            <v>18.763249999999999</v>
          </cell>
          <cell r="S23">
            <v>18.763249999999999</v>
          </cell>
          <cell r="U23">
            <v>0</v>
          </cell>
          <cell r="V23">
            <v>0</v>
          </cell>
          <cell r="W23" t="str">
            <v>Ml</v>
          </cell>
          <cell r="X23">
            <v>75.052999999999997</v>
          </cell>
        </row>
        <row r="24">
          <cell r="A24">
            <v>1004</v>
          </cell>
          <cell r="B24" t="str">
            <v xml:space="preserve">Cargue mecánico y retiro hasta 2 kms </v>
          </cell>
          <cell r="C24">
            <v>0</v>
          </cell>
          <cell r="D24">
            <v>0</v>
          </cell>
          <cell r="F24">
            <v>0</v>
          </cell>
          <cell r="G24">
            <v>0</v>
          </cell>
          <cell r="I24">
            <v>0</v>
          </cell>
          <cell r="J24">
            <v>0</v>
          </cell>
          <cell r="L24">
            <v>0</v>
          </cell>
          <cell r="M24">
            <v>0</v>
          </cell>
          <cell r="O24">
            <v>0</v>
          </cell>
          <cell r="P24">
            <v>0</v>
          </cell>
          <cell r="R24">
            <v>0</v>
          </cell>
          <cell r="S24">
            <v>0</v>
          </cell>
          <cell r="U24">
            <v>0</v>
          </cell>
          <cell r="V24">
            <v>0</v>
          </cell>
          <cell r="W24" t="str">
            <v>M3</v>
          </cell>
          <cell r="X24">
            <v>0</v>
          </cell>
        </row>
        <row r="25">
          <cell r="A25">
            <v>1005</v>
          </cell>
          <cell r="B25" t="str">
            <v>Cerramiento provisional en  teja de zinc H=2.00m</v>
          </cell>
          <cell r="C25">
            <v>61.59975</v>
          </cell>
          <cell r="D25">
            <v>61.59975</v>
          </cell>
          <cell r="F25">
            <v>0</v>
          </cell>
          <cell r="G25">
            <v>61.59975</v>
          </cell>
          <cell r="H25">
            <v>30.799875</v>
          </cell>
          <cell r="I25">
            <v>30.799875</v>
          </cell>
          <cell r="J25">
            <v>30.799875</v>
          </cell>
          <cell r="K25">
            <v>30.799875</v>
          </cell>
          <cell r="L25">
            <v>30.799875</v>
          </cell>
          <cell r="M25">
            <v>30.799875</v>
          </cell>
          <cell r="N25">
            <v>61.59975</v>
          </cell>
          <cell r="O25">
            <v>61.59975</v>
          </cell>
          <cell r="P25">
            <v>61.59975</v>
          </cell>
          <cell r="Q25">
            <v>61.59975</v>
          </cell>
          <cell r="R25">
            <v>61.59975</v>
          </cell>
          <cell r="S25">
            <v>61.59975</v>
          </cell>
          <cell r="U25">
            <v>0</v>
          </cell>
          <cell r="V25">
            <v>0</v>
          </cell>
          <cell r="W25" t="str">
            <v>Ml</v>
          </cell>
          <cell r="X25">
            <v>246.399</v>
          </cell>
        </row>
        <row r="26">
          <cell r="A26">
            <v>2</v>
          </cell>
          <cell r="B26" t="str">
            <v>EXCAVACIONES Y RELLENOS</v>
          </cell>
          <cell r="X26">
            <v>0</v>
          </cell>
        </row>
        <row r="27">
          <cell r="A27">
            <v>2001</v>
          </cell>
          <cell r="B27" t="str">
            <v xml:space="preserve">Excavación mecánica material común, incluye cargue hasta 2 km </v>
          </cell>
          <cell r="C27">
            <v>930</v>
          </cell>
          <cell r="D27">
            <v>930</v>
          </cell>
          <cell r="F27">
            <v>0</v>
          </cell>
          <cell r="G27">
            <v>930</v>
          </cell>
          <cell r="I27">
            <v>0</v>
          </cell>
          <cell r="J27">
            <v>0</v>
          </cell>
          <cell r="L27">
            <v>0</v>
          </cell>
          <cell r="M27">
            <v>0</v>
          </cell>
          <cell r="O27">
            <v>0</v>
          </cell>
          <cell r="P27">
            <v>0</v>
          </cell>
          <cell r="R27">
            <v>0</v>
          </cell>
          <cell r="S27">
            <v>0</v>
          </cell>
          <cell r="U27">
            <v>0</v>
          </cell>
          <cell r="V27">
            <v>0</v>
          </cell>
          <cell r="W27" t="str">
            <v>M3</v>
          </cell>
          <cell r="X27">
            <v>930</v>
          </cell>
        </row>
        <row r="28">
          <cell r="A28">
            <v>2002</v>
          </cell>
          <cell r="B28" t="str">
            <v xml:space="preserve">Relleno en recebo común para estructuras, compactación mecánica </v>
          </cell>
          <cell r="C28">
            <v>228</v>
          </cell>
          <cell r="D28">
            <v>228</v>
          </cell>
          <cell r="F28">
            <v>0</v>
          </cell>
          <cell r="G28">
            <v>228</v>
          </cell>
          <cell r="H28">
            <v>60.54</v>
          </cell>
          <cell r="I28">
            <v>60.54</v>
          </cell>
          <cell r="J28">
            <v>60.54</v>
          </cell>
          <cell r="K28">
            <v>38.35</v>
          </cell>
          <cell r="L28">
            <v>38.35</v>
          </cell>
          <cell r="M28">
            <v>38.35</v>
          </cell>
          <cell r="N28">
            <v>25.16</v>
          </cell>
          <cell r="O28">
            <v>25.16</v>
          </cell>
          <cell r="P28">
            <v>25.16</v>
          </cell>
          <cell r="Q28">
            <v>7.4</v>
          </cell>
          <cell r="R28">
            <v>7.4</v>
          </cell>
          <cell r="S28">
            <v>7.4</v>
          </cell>
          <cell r="U28">
            <v>0</v>
          </cell>
          <cell r="V28">
            <v>0</v>
          </cell>
          <cell r="W28" t="str">
            <v>M3</v>
          </cell>
          <cell r="X28">
            <v>359.45000000000005</v>
          </cell>
        </row>
        <row r="29">
          <cell r="A29">
            <v>2003</v>
          </cell>
          <cell r="B29" t="str">
            <v xml:space="preserve">Excavación Manual zanja en tierra, H=1.0mt </v>
          </cell>
          <cell r="D29">
            <v>0</v>
          </cell>
          <cell r="F29">
            <v>0</v>
          </cell>
          <cell r="G29">
            <v>0</v>
          </cell>
          <cell r="I29">
            <v>0</v>
          </cell>
          <cell r="J29">
            <v>0</v>
          </cell>
          <cell r="L29">
            <v>0</v>
          </cell>
          <cell r="M29">
            <v>0</v>
          </cell>
          <cell r="O29">
            <v>0</v>
          </cell>
          <cell r="P29">
            <v>0</v>
          </cell>
          <cell r="R29">
            <v>0</v>
          </cell>
          <cell r="S29">
            <v>0</v>
          </cell>
          <cell r="U29">
            <v>0</v>
          </cell>
          <cell r="V29">
            <v>0</v>
          </cell>
          <cell r="W29" t="str">
            <v>M3</v>
          </cell>
          <cell r="X29">
            <v>0</v>
          </cell>
        </row>
        <row r="30">
          <cell r="A30">
            <v>2004</v>
          </cell>
          <cell r="B30" t="str">
            <v xml:space="preserve">Excavación Manual tierra,H=1.0mt, inc cargue y retiro 2Km </v>
          </cell>
          <cell r="C30">
            <v>180</v>
          </cell>
          <cell r="D30">
            <v>180</v>
          </cell>
          <cell r="F30">
            <v>0</v>
          </cell>
          <cell r="G30">
            <v>180</v>
          </cell>
          <cell r="H30">
            <v>104.23</v>
          </cell>
          <cell r="I30">
            <v>104.23</v>
          </cell>
          <cell r="J30">
            <v>104.23</v>
          </cell>
          <cell r="K30">
            <v>61.48</v>
          </cell>
          <cell r="L30">
            <v>61.48</v>
          </cell>
          <cell r="M30">
            <v>61.48</v>
          </cell>
          <cell r="N30">
            <v>40.9</v>
          </cell>
          <cell r="O30">
            <v>40.9</v>
          </cell>
          <cell r="P30">
            <v>40.9</v>
          </cell>
          <cell r="Q30">
            <v>9.07</v>
          </cell>
          <cell r="R30">
            <v>9.07</v>
          </cell>
          <cell r="S30">
            <v>9.07</v>
          </cell>
          <cell r="U30">
            <v>0</v>
          </cell>
          <cell r="V30">
            <v>0</v>
          </cell>
          <cell r="W30" t="str">
            <v>M3</v>
          </cell>
          <cell r="X30">
            <v>395.68</v>
          </cell>
        </row>
        <row r="31">
          <cell r="A31">
            <v>2006</v>
          </cell>
          <cell r="B31" t="str">
            <v>Geotextil nt-3000</v>
          </cell>
          <cell r="C31">
            <v>1397.33</v>
          </cell>
          <cell r="D31">
            <v>1397.33</v>
          </cell>
          <cell r="F31">
            <v>0</v>
          </cell>
          <cell r="G31">
            <v>1397.33</v>
          </cell>
          <cell r="I31">
            <v>0</v>
          </cell>
          <cell r="J31">
            <v>0</v>
          </cell>
          <cell r="L31">
            <v>0</v>
          </cell>
          <cell r="M31">
            <v>0</v>
          </cell>
          <cell r="O31">
            <v>0</v>
          </cell>
          <cell r="P31">
            <v>0</v>
          </cell>
          <cell r="R31">
            <v>0</v>
          </cell>
          <cell r="S31">
            <v>0</v>
          </cell>
          <cell r="U31">
            <v>0</v>
          </cell>
          <cell r="V31">
            <v>0</v>
          </cell>
          <cell r="W31" t="str">
            <v>M2</v>
          </cell>
          <cell r="X31">
            <v>1397.33</v>
          </cell>
        </row>
        <row r="32">
          <cell r="A32">
            <v>2008</v>
          </cell>
          <cell r="B32" t="str">
            <v>Voladura de roca  incl. Desembombe</v>
          </cell>
          <cell r="C32">
            <v>50</v>
          </cell>
          <cell r="D32">
            <v>50</v>
          </cell>
          <cell r="F32">
            <v>0</v>
          </cell>
          <cell r="G32">
            <v>50</v>
          </cell>
          <cell r="I32">
            <v>0</v>
          </cell>
          <cell r="J32">
            <v>0</v>
          </cell>
          <cell r="L32">
            <v>0</v>
          </cell>
          <cell r="M32">
            <v>0</v>
          </cell>
          <cell r="O32">
            <v>0</v>
          </cell>
          <cell r="P32">
            <v>0</v>
          </cell>
          <cell r="R32">
            <v>0</v>
          </cell>
          <cell r="S32">
            <v>0</v>
          </cell>
          <cell r="U32">
            <v>0</v>
          </cell>
          <cell r="V32">
            <v>0</v>
          </cell>
          <cell r="W32" t="str">
            <v>Tiro</v>
          </cell>
          <cell r="X32">
            <v>50</v>
          </cell>
        </row>
        <row r="33">
          <cell r="A33">
            <v>3</v>
          </cell>
          <cell r="B33" t="str">
            <v>CIMENTACIÓN</v>
          </cell>
          <cell r="X33">
            <v>0</v>
          </cell>
        </row>
        <row r="34">
          <cell r="A34">
            <v>3001</v>
          </cell>
          <cell r="B34" t="str">
            <v xml:space="preserve">Base en concreto pobre 1500 psi </v>
          </cell>
          <cell r="C34">
            <v>22.288</v>
          </cell>
          <cell r="D34">
            <v>22.288</v>
          </cell>
          <cell r="F34">
            <v>0</v>
          </cell>
          <cell r="G34">
            <v>22.288</v>
          </cell>
          <cell r="H34">
            <v>5.6625000000000005</v>
          </cell>
          <cell r="I34">
            <v>5.6625000000000005</v>
          </cell>
          <cell r="J34">
            <v>5.6625000000000005</v>
          </cell>
          <cell r="K34">
            <v>3.4260000000000002</v>
          </cell>
          <cell r="L34">
            <v>3.4260000000000002</v>
          </cell>
          <cell r="M34">
            <v>3.4260000000000002</v>
          </cell>
          <cell r="N34">
            <v>2.3570000000000002</v>
          </cell>
          <cell r="O34">
            <v>2.3570000000000002</v>
          </cell>
          <cell r="P34">
            <v>2.3570000000000002</v>
          </cell>
          <cell r="Q34">
            <v>0.64749999999999996</v>
          </cell>
          <cell r="R34">
            <v>0.64749999999999996</v>
          </cell>
          <cell r="S34">
            <v>0.64749999999999996</v>
          </cell>
          <cell r="U34">
            <v>0</v>
          </cell>
          <cell r="V34">
            <v>0</v>
          </cell>
          <cell r="W34" t="str">
            <v>M3</v>
          </cell>
          <cell r="X34">
            <v>34.381</v>
          </cell>
        </row>
        <row r="35">
          <cell r="A35">
            <v>3002</v>
          </cell>
          <cell r="B35" t="str">
            <v xml:space="preserve">Concretos viga de cimiento, 3500 psi </v>
          </cell>
          <cell r="C35">
            <v>112.04</v>
          </cell>
          <cell r="D35">
            <v>112.04</v>
          </cell>
          <cell r="F35">
            <v>0</v>
          </cell>
          <cell r="G35">
            <v>112.04</v>
          </cell>
          <cell r="H35">
            <v>24.893000000000001</v>
          </cell>
          <cell r="I35">
            <v>24.893000000000001</v>
          </cell>
          <cell r="J35">
            <v>24.893000000000001</v>
          </cell>
          <cell r="K35">
            <v>13.035</v>
          </cell>
          <cell r="L35">
            <v>13.035</v>
          </cell>
          <cell r="M35">
            <v>13.035</v>
          </cell>
          <cell r="N35">
            <v>9.8450000000000006</v>
          </cell>
          <cell r="O35">
            <v>9.8450000000000006</v>
          </cell>
          <cell r="P35">
            <v>9.8450000000000006</v>
          </cell>
          <cell r="Q35">
            <v>2.2549999999999999</v>
          </cell>
          <cell r="R35">
            <v>2.2549999999999999</v>
          </cell>
          <cell r="S35">
            <v>2.2549999999999999</v>
          </cell>
          <cell r="U35">
            <v>0</v>
          </cell>
          <cell r="V35">
            <v>0</v>
          </cell>
          <cell r="W35" t="str">
            <v>M3</v>
          </cell>
          <cell r="X35">
            <v>162.06799999999998</v>
          </cell>
        </row>
        <row r="36">
          <cell r="A36">
            <v>3003</v>
          </cell>
          <cell r="B36" t="str">
            <v xml:space="preserve">Concreto para zapatas, 3500 psi </v>
          </cell>
          <cell r="C36">
            <v>109.25</v>
          </cell>
          <cell r="D36">
            <v>109.25</v>
          </cell>
          <cell r="F36">
            <v>0</v>
          </cell>
          <cell r="G36">
            <v>109.25</v>
          </cell>
          <cell r="H36">
            <v>29.92</v>
          </cell>
          <cell r="I36">
            <v>29.92</v>
          </cell>
          <cell r="J36">
            <v>29.92</v>
          </cell>
          <cell r="K36">
            <v>17.105</v>
          </cell>
          <cell r="L36">
            <v>17.105</v>
          </cell>
          <cell r="M36">
            <v>17.105</v>
          </cell>
          <cell r="N36">
            <v>10.89</v>
          </cell>
          <cell r="O36">
            <v>10.89</v>
          </cell>
          <cell r="P36">
            <v>10.89</v>
          </cell>
          <cell r="R36">
            <v>0</v>
          </cell>
          <cell r="U36">
            <v>0</v>
          </cell>
          <cell r="V36">
            <v>0</v>
          </cell>
          <cell r="W36" t="str">
            <v>M3</v>
          </cell>
          <cell r="X36">
            <v>167.16500000000002</v>
          </cell>
        </row>
        <row r="37">
          <cell r="A37">
            <v>3004</v>
          </cell>
          <cell r="B37" t="str">
            <v>Concreto ciclopeo  (concreto 2500psi)</v>
          </cell>
          <cell r="C37">
            <v>10</v>
          </cell>
          <cell r="D37">
            <v>10</v>
          </cell>
          <cell r="F37">
            <v>0</v>
          </cell>
          <cell r="G37">
            <v>10</v>
          </cell>
          <cell r="I37">
            <v>0</v>
          </cell>
          <cell r="J37">
            <v>0</v>
          </cell>
          <cell r="L37">
            <v>0</v>
          </cell>
          <cell r="M37">
            <v>0</v>
          </cell>
          <cell r="O37">
            <v>0</v>
          </cell>
          <cell r="P37">
            <v>0</v>
          </cell>
          <cell r="Q37">
            <v>8.5470000000000006</v>
          </cell>
          <cell r="R37">
            <v>8.5470000000000006</v>
          </cell>
          <cell r="S37">
            <v>8.5470000000000006</v>
          </cell>
          <cell r="U37">
            <v>0</v>
          </cell>
          <cell r="V37">
            <v>0</v>
          </cell>
          <cell r="W37" t="str">
            <v>M3</v>
          </cell>
          <cell r="X37">
            <v>18.547000000000001</v>
          </cell>
        </row>
        <row r="38">
          <cell r="A38">
            <v>3005</v>
          </cell>
          <cell r="B38" t="str">
            <v>Pedestales en concreto 3000psi</v>
          </cell>
          <cell r="D38">
            <v>0</v>
          </cell>
          <cell r="F38">
            <v>0</v>
          </cell>
          <cell r="G38">
            <v>0</v>
          </cell>
          <cell r="I38">
            <v>0</v>
          </cell>
          <cell r="J38">
            <v>0</v>
          </cell>
          <cell r="L38">
            <v>0</v>
          </cell>
          <cell r="M38">
            <v>0</v>
          </cell>
          <cell r="O38">
            <v>0</v>
          </cell>
          <cell r="P38">
            <v>0</v>
          </cell>
          <cell r="R38">
            <v>0</v>
          </cell>
          <cell r="S38">
            <v>0</v>
          </cell>
          <cell r="U38">
            <v>0</v>
          </cell>
          <cell r="V38">
            <v>0</v>
          </cell>
          <cell r="W38" t="str">
            <v>M3</v>
          </cell>
          <cell r="X38">
            <v>0</v>
          </cell>
        </row>
        <row r="39">
          <cell r="A39">
            <v>3006</v>
          </cell>
          <cell r="B39" t="str">
            <v>Muro de contencion de concreto  3000psi</v>
          </cell>
          <cell r="C39">
            <v>19.95</v>
          </cell>
          <cell r="D39">
            <v>19.95</v>
          </cell>
          <cell r="F39">
            <v>0</v>
          </cell>
          <cell r="G39">
            <v>19.95</v>
          </cell>
          <cell r="I39">
            <v>0</v>
          </cell>
          <cell r="J39">
            <v>0</v>
          </cell>
          <cell r="L39">
            <v>0</v>
          </cell>
          <cell r="M39">
            <v>0</v>
          </cell>
          <cell r="O39">
            <v>0</v>
          </cell>
          <cell r="P39">
            <v>0</v>
          </cell>
          <cell r="R39">
            <v>0</v>
          </cell>
          <cell r="S39">
            <v>0</v>
          </cell>
          <cell r="U39">
            <v>0</v>
          </cell>
          <cell r="V39">
            <v>0</v>
          </cell>
          <cell r="W39" t="str">
            <v>M3</v>
          </cell>
          <cell r="X39">
            <v>19.95</v>
          </cell>
        </row>
        <row r="40">
          <cell r="A40">
            <v>4</v>
          </cell>
          <cell r="B40" t="str">
            <v>ESTRUCTURA EN CONCRETO</v>
          </cell>
          <cell r="X40">
            <v>0</v>
          </cell>
        </row>
        <row r="41">
          <cell r="A41">
            <v>4001</v>
          </cell>
          <cell r="B41" t="str">
            <v xml:space="preserve">Concreto escaleras, 3500 psi </v>
          </cell>
          <cell r="C41">
            <v>3.5</v>
          </cell>
          <cell r="D41">
            <v>3.5</v>
          </cell>
          <cell r="F41">
            <v>0</v>
          </cell>
          <cell r="G41">
            <v>3.5</v>
          </cell>
          <cell r="I41">
            <v>0</v>
          </cell>
          <cell r="J41">
            <v>0</v>
          </cell>
          <cell r="L41">
            <v>0</v>
          </cell>
          <cell r="M41">
            <v>0</v>
          </cell>
          <cell r="O41">
            <v>0</v>
          </cell>
          <cell r="P41">
            <v>0</v>
          </cell>
          <cell r="R41">
            <v>0</v>
          </cell>
          <cell r="S41">
            <v>0</v>
          </cell>
          <cell r="U41">
            <v>0</v>
          </cell>
          <cell r="V41">
            <v>0</v>
          </cell>
          <cell r="W41" t="str">
            <v>M3</v>
          </cell>
          <cell r="X41">
            <v>3.5</v>
          </cell>
        </row>
        <row r="42">
          <cell r="A42">
            <v>4002</v>
          </cell>
          <cell r="B42" t="str">
            <v xml:space="preserve">Concreto para viga canal, 3500psi </v>
          </cell>
          <cell r="C42">
            <v>2.76</v>
          </cell>
          <cell r="D42">
            <v>2.76</v>
          </cell>
          <cell r="F42">
            <v>0</v>
          </cell>
          <cell r="G42">
            <v>2.76</v>
          </cell>
          <cell r="H42">
            <v>3.6190000000000002</v>
          </cell>
          <cell r="I42">
            <v>3.6190000000000002</v>
          </cell>
          <cell r="J42">
            <v>3.6190000000000002</v>
          </cell>
          <cell r="K42">
            <v>2.2400000000000002</v>
          </cell>
          <cell r="L42">
            <v>2.2400000000000002</v>
          </cell>
          <cell r="M42">
            <v>2.2400000000000002</v>
          </cell>
          <cell r="N42">
            <v>1.42</v>
          </cell>
          <cell r="O42">
            <v>1.42</v>
          </cell>
          <cell r="P42">
            <v>1.42</v>
          </cell>
          <cell r="R42">
            <v>0</v>
          </cell>
          <cell r="S42">
            <v>0</v>
          </cell>
          <cell r="U42">
            <v>0</v>
          </cell>
          <cell r="V42">
            <v>0</v>
          </cell>
          <cell r="W42" t="str">
            <v>M3</v>
          </cell>
          <cell r="X42">
            <v>10.039</v>
          </cell>
        </row>
        <row r="43">
          <cell r="A43">
            <v>4003</v>
          </cell>
          <cell r="B43" t="str">
            <v xml:space="preserve">Concreto para muros b=25, 3500psi </v>
          </cell>
          <cell r="D43">
            <v>0</v>
          </cell>
          <cell r="F43">
            <v>0</v>
          </cell>
          <cell r="G43">
            <v>0</v>
          </cell>
          <cell r="I43">
            <v>0</v>
          </cell>
          <cell r="J43">
            <v>0</v>
          </cell>
          <cell r="L43">
            <v>0</v>
          </cell>
          <cell r="M43">
            <v>0</v>
          </cell>
          <cell r="O43">
            <v>0</v>
          </cell>
          <cell r="P43">
            <v>0</v>
          </cell>
          <cell r="R43">
            <v>0</v>
          </cell>
          <cell r="S43">
            <v>0</v>
          </cell>
          <cell r="U43">
            <v>0</v>
          </cell>
          <cell r="V43">
            <v>0</v>
          </cell>
          <cell r="W43" t="str">
            <v>M3</v>
          </cell>
          <cell r="X43">
            <v>0</v>
          </cell>
        </row>
        <row r="44">
          <cell r="A44">
            <v>4004</v>
          </cell>
          <cell r="B44" t="str">
            <v xml:space="preserve">Placa contrapiso c:3000psi; h=10 </v>
          </cell>
          <cell r="C44">
            <v>1397.33</v>
          </cell>
          <cell r="D44">
            <v>1397.33</v>
          </cell>
          <cell r="F44">
            <v>0</v>
          </cell>
          <cell r="G44">
            <v>1397.33</v>
          </cell>
          <cell r="H44">
            <v>302.7</v>
          </cell>
          <cell r="I44">
            <v>302.7</v>
          </cell>
          <cell r="J44">
            <v>302.7</v>
          </cell>
          <cell r="K44">
            <v>191.76</v>
          </cell>
          <cell r="L44">
            <v>191.76</v>
          </cell>
          <cell r="M44">
            <v>191.76</v>
          </cell>
          <cell r="N44">
            <v>125.82</v>
          </cell>
          <cell r="O44">
            <v>125.82</v>
          </cell>
          <cell r="P44">
            <v>125.82</v>
          </cell>
          <cell r="Q44">
            <v>37</v>
          </cell>
          <cell r="R44">
            <v>37</v>
          </cell>
          <cell r="S44">
            <v>37</v>
          </cell>
          <cell r="U44">
            <v>0</v>
          </cell>
          <cell r="V44">
            <v>0</v>
          </cell>
          <cell r="W44" t="str">
            <v>M2</v>
          </cell>
          <cell r="X44">
            <v>2054.6099999999997</v>
          </cell>
        </row>
        <row r="45">
          <cell r="A45">
            <v>4005</v>
          </cell>
          <cell r="B45" t="str">
            <v>Concreto impermeablizado 4000 psi Tanque de Agua</v>
          </cell>
          <cell r="D45">
            <v>0</v>
          </cell>
          <cell r="F45">
            <v>0</v>
          </cell>
          <cell r="G45">
            <v>0</v>
          </cell>
          <cell r="I45">
            <v>0</v>
          </cell>
          <cell r="J45">
            <v>0</v>
          </cell>
          <cell r="L45">
            <v>0</v>
          </cell>
          <cell r="M45">
            <v>0</v>
          </cell>
          <cell r="O45">
            <v>0</v>
          </cell>
          <cell r="P45">
            <v>0</v>
          </cell>
          <cell r="Q45">
            <v>84.38</v>
          </cell>
          <cell r="R45">
            <v>84.38</v>
          </cell>
          <cell r="S45">
            <v>84.38</v>
          </cell>
          <cell r="U45">
            <v>0</v>
          </cell>
          <cell r="V45">
            <v>0</v>
          </cell>
          <cell r="W45" t="str">
            <v>M3</v>
          </cell>
          <cell r="X45">
            <v>84.38</v>
          </cell>
        </row>
        <row r="46">
          <cell r="A46">
            <v>4006</v>
          </cell>
          <cell r="B46" t="str">
            <v>Muros laterales en concreto para tanque  4000psi, e =0.25</v>
          </cell>
          <cell r="D46">
            <v>0</v>
          </cell>
          <cell r="F46">
            <v>0</v>
          </cell>
          <cell r="G46">
            <v>0</v>
          </cell>
          <cell r="I46">
            <v>0</v>
          </cell>
          <cell r="J46">
            <v>0</v>
          </cell>
          <cell r="L46">
            <v>0</v>
          </cell>
          <cell r="M46">
            <v>0</v>
          </cell>
          <cell r="O46">
            <v>0</v>
          </cell>
          <cell r="P46">
            <v>0</v>
          </cell>
          <cell r="R46">
            <v>0</v>
          </cell>
          <cell r="S46">
            <v>0</v>
          </cell>
          <cell r="U46">
            <v>0</v>
          </cell>
          <cell r="V46">
            <v>0</v>
          </cell>
          <cell r="W46" t="str">
            <v>M3</v>
          </cell>
          <cell r="X46">
            <v>0</v>
          </cell>
        </row>
        <row r="47">
          <cell r="A47">
            <v>4007</v>
          </cell>
          <cell r="B47" t="str">
            <v>Losa superior para tanques e: 0.15  3000psi</v>
          </cell>
          <cell r="D47">
            <v>0</v>
          </cell>
          <cell r="F47">
            <v>0</v>
          </cell>
          <cell r="G47">
            <v>0</v>
          </cell>
          <cell r="I47">
            <v>0</v>
          </cell>
          <cell r="J47">
            <v>0</v>
          </cell>
          <cell r="L47">
            <v>0</v>
          </cell>
          <cell r="M47">
            <v>0</v>
          </cell>
          <cell r="O47">
            <v>0</v>
          </cell>
          <cell r="P47">
            <v>0</v>
          </cell>
          <cell r="R47">
            <v>0</v>
          </cell>
          <cell r="S47">
            <v>0</v>
          </cell>
          <cell r="U47">
            <v>0</v>
          </cell>
          <cell r="V47">
            <v>0</v>
          </cell>
          <cell r="W47" t="str">
            <v>M2</v>
          </cell>
          <cell r="X47">
            <v>0</v>
          </cell>
        </row>
        <row r="48">
          <cell r="A48">
            <v>4008</v>
          </cell>
          <cell r="B48" t="str">
            <v>Pantallas ascensor E=0.25 mt. F'c= 4.000 psi.</v>
          </cell>
          <cell r="C48">
            <v>52.42</v>
          </cell>
          <cell r="D48">
            <v>52.42</v>
          </cell>
          <cell r="F48">
            <v>0</v>
          </cell>
          <cell r="G48">
            <v>52.42</v>
          </cell>
          <cell r="I48">
            <v>0</v>
          </cell>
          <cell r="J48">
            <v>0</v>
          </cell>
          <cell r="L48">
            <v>0</v>
          </cell>
          <cell r="M48">
            <v>0</v>
          </cell>
          <cell r="O48">
            <v>0</v>
          </cell>
          <cell r="P48">
            <v>0</v>
          </cell>
          <cell r="R48">
            <v>0</v>
          </cell>
          <cell r="S48">
            <v>0</v>
          </cell>
          <cell r="U48">
            <v>0</v>
          </cell>
          <cell r="V48">
            <v>0</v>
          </cell>
          <cell r="W48" t="str">
            <v>M3</v>
          </cell>
          <cell r="X48">
            <v>52.42</v>
          </cell>
        </row>
        <row r="49">
          <cell r="A49">
            <v>4009</v>
          </cell>
          <cell r="B49" t="str">
            <v>Foso ascensor, losa en concreto de 3000psi</v>
          </cell>
          <cell r="D49">
            <v>0</v>
          </cell>
          <cell r="F49">
            <v>0</v>
          </cell>
          <cell r="G49">
            <v>0</v>
          </cell>
          <cell r="I49">
            <v>0</v>
          </cell>
          <cell r="J49">
            <v>0</v>
          </cell>
          <cell r="L49">
            <v>0</v>
          </cell>
          <cell r="M49">
            <v>0</v>
          </cell>
          <cell r="O49">
            <v>0</v>
          </cell>
          <cell r="P49">
            <v>0</v>
          </cell>
          <cell r="R49">
            <v>0</v>
          </cell>
          <cell r="S49">
            <v>0</v>
          </cell>
          <cell r="U49">
            <v>0</v>
          </cell>
          <cell r="V49">
            <v>0</v>
          </cell>
          <cell r="W49" t="str">
            <v>M3</v>
          </cell>
          <cell r="X49">
            <v>0</v>
          </cell>
        </row>
        <row r="50">
          <cell r="A50">
            <v>4010</v>
          </cell>
          <cell r="B50" t="str">
            <v>Placa aerea en concreto de 3000 psi  e=0.50  incluye riostras (aligerada con caseton recuperable)</v>
          </cell>
          <cell r="D50">
            <v>0</v>
          </cell>
          <cell r="F50">
            <v>0</v>
          </cell>
          <cell r="G50">
            <v>0</v>
          </cell>
          <cell r="I50">
            <v>0</v>
          </cell>
          <cell r="J50">
            <v>0</v>
          </cell>
          <cell r="L50">
            <v>0</v>
          </cell>
          <cell r="M50">
            <v>0</v>
          </cell>
          <cell r="O50">
            <v>0</v>
          </cell>
          <cell r="P50">
            <v>0</v>
          </cell>
          <cell r="R50">
            <v>0</v>
          </cell>
          <cell r="S50">
            <v>0</v>
          </cell>
          <cell r="U50">
            <v>0</v>
          </cell>
          <cell r="V50">
            <v>0</v>
          </cell>
          <cell r="W50" t="str">
            <v>M2</v>
          </cell>
          <cell r="X50">
            <v>0</v>
          </cell>
        </row>
        <row r="51">
          <cell r="A51">
            <v>4011</v>
          </cell>
          <cell r="B51" t="str">
            <v xml:space="preserve">Columnas en concreto de 4000 psi </v>
          </cell>
          <cell r="C51">
            <v>90.12</v>
          </cell>
          <cell r="D51">
            <v>90.12</v>
          </cell>
          <cell r="F51">
            <v>0</v>
          </cell>
          <cell r="G51">
            <v>90.12</v>
          </cell>
          <cell r="H51">
            <v>15.257</v>
          </cell>
          <cell r="I51">
            <v>15.257</v>
          </cell>
          <cell r="J51">
            <v>15.257</v>
          </cell>
          <cell r="K51">
            <v>7.0730000000000004</v>
          </cell>
          <cell r="L51">
            <v>7.0730000000000004</v>
          </cell>
          <cell r="M51">
            <v>7.0730000000000004</v>
          </cell>
          <cell r="N51">
            <v>6.4790000000000001</v>
          </cell>
          <cell r="O51">
            <v>6.4790000000000001</v>
          </cell>
          <cell r="P51">
            <v>6.4790000000000001</v>
          </cell>
          <cell r="Q51">
            <v>2.915</v>
          </cell>
          <cell r="R51">
            <v>2.915</v>
          </cell>
          <cell r="S51">
            <v>2.915</v>
          </cell>
          <cell r="U51">
            <v>0</v>
          </cell>
          <cell r="V51">
            <v>0</v>
          </cell>
          <cell r="W51" t="str">
            <v>M3</v>
          </cell>
          <cell r="X51">
            <v>121.84400000000002</v>
          </cell>
        </row>
        <row r="52">
          <cell r="A52">
            <v>4012</v>
          </cell>
          <cell r="B52" t="str">
            <v>Vigas  aereas en concreto 4000psi</v>
          </cell>
          <cell r="C52">
            <v>327.9</v>
          </cell>
          <cell r="D52">
            <v>327.9</v>
          </cell>
          <cell r="F52">
            <v>0</v>
          </cell>
          <cell r="G52">
            <v>327.9</v>
          </cell>
          <cell r="H52">
            <v>24.893000000000001</v>
          </cell>
          <cell r="I52">
            <v>24.893000000000001</v>
          </cell>
          <cell r="J52">
            <v>24.893000000000001</v>
          </cell>
          <cell r="K52">
            <v>13.035</v>
          </cell>
          <cell r="L52">
            <v>13.035</v>
          </cell>
          <cell r="M52">
            <v>13.035</v>
          </cell>
          <cell r="N52">
            <v>9.8450000000000006</v>
          </cell>
          <cell r="O52">
            <v>9.8450000000000006</v>
          </cell>
          <cell r="P52">
            <v>9.8450000000000006</v>
          </cell>
          <cell r="Q52">
            <v>2.2549999999999999</v>
          </cell>
          <cell r="R52">
            <v>2.2549999999999999</v>
          </cell>
          <cell r="S52">
            <v>2.2549999999999999</v>
          </cell>
          <cell r="U52">
            <v>0</v>
          </cell>
          <cell r="V52">
            <v>0</v>
          </cell>
          <cell r="W52" t="str">
            <v>M3</v>
          </cell>
          <cell r="X52">
            <v>377.92800000000005</v>
          </cell>
        </row>
        <row r="53">
          <cell r="A53">
            <v>4013</v>
          </cell>
          <cell r="B53" t="str">
            <v>losa maciza  en concreto de 4.000 psi e=11cm</v>
          </cell>
          <cell r="C53">
            <v>1678.72</v>
          </cell>
          <cell r="D53">
            <v>1678.72</v>
          </cell>
          <cell r="F53">
            <v>0</v>
          </cell>
          <cell r="G53">
            <v>1678.72</v>
          </cell>
          <cell r="I53">
            <v>0</v>
          </cell>
          <cell r="J53">
            <v>0</v>
          </cell>
          <cell r="L53">
            <v>0</v>
          </cell>
          <cell r="M53">
            <v>0</v>
          </cell>
          <cell r="O53">
            <v>0</v>
          </cell>
          <cell r="P53">
            <v>0</v>
          </cell>
          <cell r="R53">
            <v>0</v>
          </cell>
          <cell r="S53">
            <v>0</v>
          </cell>
          <cell r="U53">
            <v>0</v>
          </cell>
          <cell r="V53">
            <v>0</v>
          </cell>
          <cell r="W53" t="str">
            <v>M2</v>
          </cell>
          <cell r="X53">
            <v>1678.72</v>
          </cell>
        </row>
        <row r="54">
          <cell r="A54">
            <v>4014</v>
          </cell>
          <cell r="B54" t="str">
            <v xml:space="preserve">placa aerea maciza e=25 cm en concreto de 3.000 psi </v>
          </cell>
          <cell r="C54">
            <v>22.2</v>
          </cell>
          <cell r="D54">
            <v>22.2</v>
          </cell>
          <cell r="F54">
            <v>0</v>
          </cell>
          <cell r="G54">
            <v>22.2</v>
          </cell>
          <cell r="I54">
            <v>0</v>
          </cell>
          <cell r="J54">
            <v>0</v>
          </cell>
          <cell r="L54">
            <v>0</v>
          </cell>
          <cell r="M54">
            <v>0</v>
          </cell>
          <cell r="O54">
            <v>0</v>
          </cell>
          <cell r="P54">
            <v>0</v>
          </cell>
          <cell r="R54">
            <v>0</v>
          </cell>
          <cell r="S54">
            <v>0</v>
          </cell>
          <cell r="U54">
            <v>0</v>
          </cell>
          <cell r="V54">
            <v>0</v>
          </cell>
          <cell r="W54" t="str">
            <v>M2</v>
          </cell>
          <cell r="X54">
            <v>22.2</v>
          </cell>
        </row>
        <row r="55">
          <cell r="A55">
            <v>4015</v>
          </cell>
          <cell r="B55" t="str">
            <v>Torta inferior fundida sobre lamina super t. prever esquineros y goteros e=3cm</v>
          </cell>
          <cell r="C55">
            <v>136.5</v>
          </cell>
          <cell r="D55">
            <v>136.5</v>
          </cell>
          <cell r="F55">
            <v>0</v>
          </cell>
          <cell r="G55">
            <v>136.5</v>
          </cell>
          <cell r="I55">
            <v>0</v>
          </cell>
          <cell r="J55">
            <v>0</v>
          </cell>
          <cell r="L55">
            <v>0</v>
          </cell>
          <cell r="M55">
            <v>0</v>
          </cell>
          <cell r="O55">
            <v>0</v>
          </cell>
          <cell r="P55">
            <v>0</v>
          </cell>
          <cell r="R55">
            <v>0</v>
          </cell>
          <cell r="S55">
            <v>0</v>
          </cell>
          <cell r="U55">
            <v>0</v>
          </cell>
          <cell r="V55">
            <v>0</v>
          </cell>
          <cell r="W55" t="str">
            <v>M2</v>
          </cell>
          <cell r="X55">
            <v>136.5</v>
          </cell>
        </row>
        <row r="56">
          <cell r="A56">
            <v>4016</v>
          </cell>
          <cell r="B56" t="str">
            <v>Bordillo en concreto de 3.000 psi a la vista h=25cm b=10cm</v>
          </cell>
          <cell r="C56">
            <v>2.41</v>
          </cell>
          <cell r="D56">
            <v>2.41</v>
          </cell>
          <cell r="F56">
            <v>0</v>
          </cell>
          <cell r="G56">
            <v>2.41</v>
          </cell>
          <cell r="I56">
            <v>0</v>
          </cell>
          <cell r="J56">
            <v>0</v>
          </cell>
          <cell r="L56">
            <v>0</v>
          </cell>
          <cell r="M56">
            <v>0</v>
          </cell>
          <cell r="O56">
            <v>0</v>
          </cell>
          <cell r="P56">
            <v>0</v>
          </cell>
          <cell r="Q56">
            <v>0.75900000000000001</v>
          </cell>
          <cell r="R56">
            <v>0.75900000000000001</v>
          </cell>
          <cell r="S56">
            <v>0.75900000000000001</v>
          </cell>
          <cell r="U56">
            <v>0</v>
          </cell>
          <cell r="V56">
            <v>0</v>
          </cell>
          <cell r="W56" t="str">
            <v>M3</v>
          </cell>
          <cell r="X56">
            <v>3.169</v>
          </cell>
        </row>
        <row r="57">
          <cell r="A57">
            <v>4017</v>
          </cell>
          <cell r="B57" t="str">
            <v xml:space="preserve">Placa aerea maciza e=12 cm en concreto de 3.000 psi </v>
          </cell>
          <cell r="D57">
            <v>0</v>
          </cell>
          <cell r="F57">
            <v>0</v>
          </cell>
          <cell r="G57">
            <v>0</v>
          </cell>
          <cell r="I57">
            <v>0</v>
          </cell>
          <cell r="J57">
            <v>0</v>
          </cell>
          <cell r="L57">
            <v>0</v>
          </cell>
          <cell r="M57">
            <v>0</v>
          </cell>
          <cell r="O57">
            <v>0</v>
          </cell>
          <cell r="P57">
            <v>0</v>
          </cell>
          <cell r="Q57">
            <v>4.8840000000000003</v>
          </cell>
          <cell r="R57">
            <v>4.8840000000000003</v>
          </cell>
          <cell r="S57">
            <v>4.8840000000000003</v>
          </cell>
          <cell r="U57">
            <v>0</v>
          </cell>
          <cell r="V57">
            <v>0</v>
          </cell>
          <cell r="W57" t="str">
            <v>M2</v>
          </cell>
          <cell r="X57">
            <v>4.8840000000000003</v>
          </cell>
        </row>
        <row r="58">
          <cell r="A58">
            <v>5</v>
          </cell>
          <cell r="B58" t="str">
            <v>ACERO DE REFUERZO</v>
          </cell>
          <cell r="X58">
            <v>0</v>
          </cell>
        </row>
        <row r="59">
          <cell r="A59">
            <v>5001</v>
          </cell>
          <cell r="B59" t="str">
            <v xml:space="preserve">Malla de refuerzo,M-1.59, 5.5mm,15x15, placas en una dirección </v>
          </cell>
          <cell r="D59">
            <v>0</v>
          </cell>
          <cell r="F59">
            <v>0</v>
          </cell>
          <cell r="G59">
            <v>0</v>
          </cell>
          <cell r="I59">
            <v>0</v>
          </cell>
          <cell r="J59">
            <v>0</v>
          </cell>
          <cell r="L59">
            <v>0</v>
          </cell>
          <cell r="M59">
            <v>0</v>
          </cell>
          <cell r="O59">
            <v>0</v>
          </cell>
          <cell r="P59">
            <v>0</v>
          </cell>
          <cell r="R59">
            <v>0</v>
          </cell>
          <cell r="S59">
            <v>0</v>
          </cell>
          <cell r="U59">
            <v>0</v>
          </cell>
          <cell r="V59">
            <v>0</v>
          </cell>
          <cell r="W59" t="str">
            <v>M2</v>
          </cell>
          <cell r="X59">
            <v>0</v>
          </cell>
        </row>
        <row r="60">
          <cell r="A60">
            <v>5002</v>
          </cell>
          <cell r="B60" t="str">
            <v xml:space="preserve">Malla Refuerzo M-084, 4mm, 15x15, placas en una dirección </v>
          </cell>
          <cell r="D60">
            <v>0</v>
          </cell>
          <cell r="F60">
            <v>0</v>
          </cell>
          <cell r="G60">
            <v>0</v>
          </cell>
          <cell r="I60">
            <v>0</v>
          </cell>
          <cell r="J60">
            <v>0</v>
          </cell>
          <cell r="L60">
            <v>0</v>
          </cell>
          <cell r="M60">
            <v>0</v>
          </cell>
          <cell r="O60">
            <v>0</v>
          </cell>
          <cell r="P60">
            <v>0</v>
          </cell>
          <cell r="R60">
            <v>0</v>
          </cell>
          <cell r="S60">
            <v>0</v>
          </cell>
          <cell r="U60">
            <v>0</v>
          </cell>
          <cell r="V60">
            <v>0</v>
          </cell>
          <cell r="W60" t="str">
            <v>M2</v>
          </cell>
          <cell r="X60">
            <v>0</v>
          </cell>
        </row>
        <row r="61">
          <cell r="A61">
            <v>5003</v>
          </cell>
          <cell r="B61" t="str">
            <v xml:space="preserve">Acero de refz. 60000psi,1/2"-5/8" y 37000 psi1/4", </v>
          </cell>
          <cell r="C61">
            <v>115390.3168</v>
          </cell>
          <cell r="D61">
            <v>115390.3168</v>
          </cell>
          <cell r="F61">
            <v>0</v>
          </cell>
          <cell r="G61">
            <v>115390.3168</v>
          </cell>
          <cell r="H61">
            <v>18656.175999999999</v>
          </cell>
          <cell r="I61">
            <v>18656.175999999999</v>
          </cell>
          <cell r="J61">
            <v>18656.175999999999</v>
          </cell>
          <cell r="K61">
            <v>9909.7592000000004</v>
          </cell>
          <cell r="L61">
            <v>9909.7592000000004</v>
          </cell>
          <cell r="M61">
            <v>9909.7592000000004</v>
          </cell>
          <cell r="N61">
            <v>7598.3424000000005</v>
          </cell>
          <cell r="O61">
            <v>7598.3424000000005</v>
          </cell>
          <cell r="P61">
            <v>7598.3424000000005</v>
          </cell>
          <cell r="Q61">
            <v>14865.869999999999</v>
          </cell>
          <cell r="R61">
            <v>14865.869999999999</v>
          </cell>
          <cell r="S61">
            <v>14865.869999999999</v>
          </cell>
          <cell r="U61">
            <v>0</v>
          </cell>
          <cell r="V61">
            <v>0</v>
          </cell>
          <cell r="W61" t="str">
            <v>kg</v>
          </cell>
          <cell r="X61">
            <v>166420.4644</v>
          </cell>
        </row>
        <row r="62">
          <cell r="A62">
            <v>5004</v>
          </cell>
          <cell r="B62" t="str">
            <v>Malla electrosoldada estandar</v>
          </cell>
          <cell r="C62">
            <v>8300</v>
          </cell>
          <cell r="D62">
            <v>8300</v>
          </cell>
          <cell r="F62">
            <v>0</v>
          </cell>
          <cell r="G62">
            <v>8300</v>
          </cell>
          <cell r="I62">
            <v>0</v>
          </cell>
          <cell r="J62">
            <v>0</v>
          </cell>
          <cell r="L62">
            <v>0</v>
          </cell>
          <cell r="M62">
            <v>0</v>
          </cell>
          <cell r="O62">
            <v>0</v>
          </cell>
          <cell r="P62">
            <v>0</v>
          </cell>
          <cell r="R62">
            <v>0</v>
          </cell>
          <cell r="S62">
            <v>0</v>
          </cell>
          <cell r="U62">
            <v>0</v>
          </cell>
          <cell r="V62">
            <v>0</v>
          </cell>
          <cell r="W62" t="str">
            <v>kg</v>
          </cell>
          <cell r="X62">
            <v>8300</v>
          </cell>
        </row>
        <row r="63">
          <cell r="A63">
            <v>6</v>
          </cell>
          <cell r="B63" t="str">
            <v>ESTRUCTURA METÁLICA</v>
          </cell>
          <cell r="X63">
            <v>0</v>
          </cell>
        </row>
        <row r="64">
          <cell r="A64">
            <v>6001</v>
          </cell>
          <cell r="B64" t="str">
            <v xml:space="preserve">Placa steel deck 2",calb. 22,h=12,incl. Malla de refz. Concreto 3500psi </v>
          </cell>
          <cell r="D64">
            <v>0</v>
          </cell>
          <cell r="F64">
            <v>0</v>
          </cell>
          <cell r="G64">
            <v>0</v>
          </cell>
          <cell r="I64">
            <v>0</v>
          </cell>
          <cell r="J64">
            <v>0</v>
          </cell>
          <cell r="L64">
            <v>0</v>
          </cell>
          <cell r="M64">
            <v>0</v>
          </cell>
          <cell r="O64">
            <v>0</v>
          </cell>
          <cell r="P64">
            <v>0</v>
          </cell>
          <cell r="R64">
            <v>0</v>
          </cell>
          <cell r="S64">
            <v>0</v>
          </cell>
          <cell r="U64">
            <v>0</v>
          </cell>
          <cell r="V64">
            <v>0</v>
          </cell>
          <cell r="W64" t="str">
            <v>M2</v>
          </cell>
          <cell r="X64">
            <v>0</v>
          </cell>
        </row>
        <row r="65">
          <cell r="A65">
            <v>6002</v>
          </cell>
          <cell r="B65" t="str">
            <v xml:space="preserve">Estructura en acero </v>
          </cell>
          <cell r="C65">
            <v>12421.65</v>
          </cell>
          <cell r="D65">
            <v>12421.65</v>
          </cell>
          <cell r="F65">
            <v>0</v>
          </cell>
          <cell r="G65">
            <v>12421.65</v>
          </cell>
          <cell r="H65">
            <v>4261.2460000000001</v>
          </cell>
          <cell r="I65">
            <v>4261.2460000000001</v>
          </cell>
          <cell r="J65">
            <v>4261.2460000000001</v>
          </cell>
          <cell r="K65">
            <v>3007.5430000000001</v>
          </cell>
          <cell r="L65">
            <v>3007.5430000000001</v>
          </cell>
          <cell r="M65">
            <v>3007.5430000000001</v>
          </cell>
          <cell r="N65">
            <v>1729.7280000000001</v>
          </cell>
          <cell r="O65">
            <v>1729.7280000000001</v>
          </cell>
          <cell r="P65">
            <v>1729.7280000000001</v>
          </cell>
          <cell r="Q65">
            <v>0</v>
          </cell>
          <cell r="R65">
            <v>0</v>
          </cell>
          <cell r="S65">
            <v>0</v>
          </cell>
          <cell r="U65">
            <v>0</v>
          </cell>
          <cell r="V65">
            <v>0</v>
          </cell>
          <cell r="W65" t="str">
            <v>kg</v>
          </cell>
          <cell r="X65">
            <v>21420.167000000001</v>
          </cell>
        </row>
        <row r="66">
          <cell r="A66">
            <v>7</v>
          </cell>
          <cell r="B66" t="str">
            <v>INSTALACIONES HIDROSANITARIAS</v>
          </cell>
          <cell r="G66">
            <v>0</v>
          </cell>
          <cell r="J66">
            <v>0</v>
          </cell>
          <cell r="M66">
            <v>0</v>
          </cell>
          <cell r="P66">
            <v>0</v>
          </cell>
          <cell r="S66">
            <v>0</v>
          </cell>
          <cell r="V66">
            <v>0</v>
          </cell>
          <cell r="X66">
            <v>0</v>
          </cell>
        </row>
        <row r="67">
          <cell r="A67">
            <v>7001</v>
          </cell>
          <cell r="B67" t="str">
            <v xml:space="preserve">Caja de inspección 1.0*1.0*1.0 </v>
          </cell>
          <cell r="C67">
            <v>0</v>
          </cell>
          <cell r="D67">
            <v>0</v>
          </cell>
          <cell r="F67">
            <v>0</v>
          </cell>
          <cell r="G67">
            <v>0</v>
          </cell>
          <cell r="I67">
            <v>0</v>
          </cell>
          <cell r="J67">
            <v>0</v>
          </cell>
          <cell r="L67">
            <v>0</v>
          </cell>
          <cell r="M67">
            <v>0</v>
          </cell>
          <cell r="O67">
            <v>0</v>
          </cell>
          <cell r="P67">
            <v>0</v>
          </cell>
          <cell r="R67">
            <v>0</v>
          </cell>
          <cell r="S67">
            <v>0</v>
          </cell>
          <cell r="U67">
            <v>0</v>
          </cell>
          <cell r="V67">
            <v>0</v>
          </cell>
          <cell r="W67" t="str">
            <v>Und</v>
          </cell>
          <cell r="X67">
            <v>0</v>
          </cell>
        </row>
        <row r="68">
          <cell r="A68">
            <v>7002</v>
          </cell>
          <cell r="B68" t="str">
            <v xml:space="preserve">Caja de inspección 60*60*60 </v>
          </cell>
          <cell r="C68">
            <v>39</v>
          </cell>
          <cell r="D68">
            <v>39</v>
          </cell>
          <cell r="E68">
            <v>0</v>
          </cell>
          <cell r="F68">
            <v>0</v>
          </cell>
          <cell r="G68">
            <v>39</v>
          </cell>
          <cell r="H68">
            <v>0</v>
          </cell>
          <cell r="I68">
            <v>0</v>
          </cell>
          <cell r="J68">
            <v>0</v>
          </cell>
          <cell r="K68">
            <v>0</v>
          </cell>
          <cell r="L68">
            <v>0</v>
          </cell>
          <cell r="M68">
            <v>0</v>
          </cell>
          <cell r="O68">
            <v>0</v>
          </cell>
          <cell r="P68">
            <v>0</v>
          </cell>
          <cell r="R68">
            <v>0</v>
          </cell>
          <cell r="S68">
            <v>0</v>
          </cell>
          <cell r="U68">
            <v>0</v>
          </cell>
          <cell r="V68">
            <v>0</v>
          </cell>
          <cell r="W68" t="str">
            <v>Und</v>
          </cell>
          <cell r="X68">
            <v>39</v>
          </cell>
        </row>
        <row r="69">
          <cell r="A69">
            <v>7003</v>
          </cell>
          <cell r="B69" t="str">
            <v xml:space="preserve">Tubo novafort 6" </v>
          </cell>
          <cell r="C69">
            <v>0</v>
          </cell>
          <cell r="D69">
            <v>0</v>
          </cell>
          <cell r="F69">
            <v>0</v>
          </cell>
          <cell r="G69">
            <v>0</v>
          </cell>
          <cell r="I69">
            <v>0</v>
          </cell>
          <cell r="J69">
            <v>0</v>
          </cell>
          <cell r="L69">
            <v>0</v>
          </cell>
          <cell r="M69">
            <v>0</v>
          </cell>
          <cell r="O69">
            <v>0</v>
          </cell>
          <cell r="P69">
            <v>0</v>
          </cell>
          <cell r="R69">
            <v>0</v>
          </cell>
          <cell r="S69">
            <v>0</v>
          </cell>
          <cell r="U69">
            <v>0</v>
          </cell>
          <cell r="V69">
            <v>0</v>
          </cell>
          <cell r="W69" t="str">
            <v>Ml</v>
          </cell>
          <cell r="X69">
            <v>0</v>
          </cell>
        </row>
        <row r="70">
          <cell r="A70">
            <v>7004</v>
          </cell>
          <cell r="B70" t="str">
            <v xml:space="preserve">Bajante AN pvc; 4" </v>
          </cell>
          <cell r="C70">
            <v>42.8</v>
          </cell>
          <cell r="D70">
            <v>42.8</v>
          </cell>
          <cell r="F70">
            <v>0</v>
          </cell>
          <cell r="G70">
            <v>42.8</v>
          </cell>
          <cell r="H70">
            <v>19.7</v>
          </cell>
          <cell r="I70">
            <v>19.7</v>
          </cell>
          <cell r="J70">
            <v>19.7</v>
          </cell>
          <cell r="K70">
            <v>0</v>
          </cell>
          <cell r="L70">
            <v>0</v>
          </cell>
          <cell r="M70">
            <v>0</v>
          </cell>
          <cell r="O70">
            <v>0</v>
          </cell>
          <cell r="P70">
            <v>0</v>
          </cell>
          <cell r="R70">
            <v>0</v>
          </cell>
          <cell r="S70">
            <v>0</v>
          </cell>
          <cell r="U70">
            <v>0</v>
          </cell>
          <cell r="V70">
            <v>0</v>
          </cell>
          <cell r="W70" t="str">
            <v>Ml</v>
          </cell>
          <cell r="X70">
            <v>62.5</v>
          </cell>
        </row>
        <row r="71">
          <cell r="A71">
            <v>7005</v>
          </cell>
          <cell r="B71" t="str">
            <v xml:space="preserve">Bajante AN pvc; 3" </v>
          </cell>
          <cell r="C71">
            <v>0</v>
          </cell>
          <cell r="D71">
            <v>0</v>
          </cell>
          <cell r="F71">
            <v>0</v>
          </cell>
          <cell r="G71">
            <v>0</v>
          </cell>
          <cell r="H71">
            <v>12.3</v>
          </cell>
          <cell r="I71">
            <v>12.3</v>
          </cell>
          <cell r="J71">
            <v>12.3</v>
          </cell>
          <cell r="K71">
            <v>10.6</v>
          </cell>
          <cell r="L71">
            <v>10.6</v>
          </cell>
          <cell r="M71">
            <v>10.6</v>
          </cell>
          <cell r="N71">
            <v>8.8000000000000007</v>
          </cell>
          <cell r="O71">
            <v>8.8000000000000007</v>
          </cell>
          <cell r="P71">
            <v>8.8000000000000007</v>
          </cell>
          <cell r="R71">
            <v>0</v>
          </cell>
          <cell r="S71">
            <v>0</v>
          </cell>
          <cell r="U71">
            <v>0</v>
          </cell>
          <cell r="V71">
            <v>0</v>
          </cell>
          <cell r="W71" t="str">
            <v>Ml</v>
          </cell>
          <cell r="X71">
            <v>31.7</v>
          </cell>
        </row>
        <row r="72">
          <cell r="A72">
            <v>7006</v>
          </cell>
          <cell r="B72" t="str">
            <v xml:space="preserve">Red suministro agua; pvc 2", RDE 21 </v>
          </cell>
          <cell r="C72">
            <v>67</v>
          </cell>
          <cell r="D72">
            <v>67</v>
          </cell>
          <cell r="F72">
            <v>0</v>
          </cell>
          <cell r="G72">
            <v>67</v>
          </cell>
          <cell r="H72">
            <v>0</v>
          </cell>
          <cell r="I72">
            <v>0</v>
          </cell>
          <cell r="J72">
            <v>0</v>
          </cell>
          <cell r="K72">
            <v>0</v>
          </cell>
          <cell r="L72">
            <v>0</v>
          </cell>
          <cell r="M72">
            <v>0</v>
          </cell>
          <cell r="N72">
            <v>0</v>
          </cell>
          <cell r="O72">
            <v>0</v>
          </cell>
          <cell r="P72">
            <v>0</v>
          </cell>
          <cell r="R72">
            <v>0</v>
          </cell>
          <cell r="S72">
            <v>0</v>
          </cell>
          <cell r="U72">
            <v>0</v>
          </cell>
          <cell r="V72">
            <v>0</v>
          </cell>
          <cell r="W72" t="str">
            <v>Ml</v>
          </cell>
          <cell r="X72">
            <v>67</v>
          </cell>
        </row>
        <row r="73">
          <cell r="A73">
            <v>7007</v>
          </cell>
          <cell r="B73" t="str">
            <v xml:space="preserve">Red suministro agua; pvc 1", RDE 21 </v>
          </cell>
          <cell r="C73">
            <v>24</v>
          </cell>
          <cell r="D73">
            <v>24</v>
          </cell>
          <cell r="F73">
            <v>0</v>
          </cell>
          <cell r="G73">
            <v>24</v>
          </cell>
          <cell r="H73">
            <v>11.03</v>
          </cell>
          <cell r="I73">
            <v>11.03</v>
          </cell>
          <cell r="J73">
            <v>11.03</v>
          </cell>
          <cell r="K73">
            <v>0</v>
          </cell>
          <cell r="L73">
            <v>0</v>
          </cell>
          <cell r="M73">
            <v>0</v>
          </cell>
          <cell r="N73">
            <v>6.5</v>
          </cell>
          <cell r="O73">
            <v>6.5</v>
          </cell>
          <cell r="P73">
            <v>6.5</v>
          </cell>
          <cell r="R73">
            <v>0</v>
          </cell>
          <cell r="S73">
            <v>0</v>
          </cell>
          <cell r="U73">
            <v>0</v>
          </cell>
          <cell r="V73">
            <v>0</v>
          </cell>
          <cell r="W73" t="str">
            <v>Ml</v>
          </cell>
          <cell r="X73">
            <v>41.53</v>
          </cell>
        </row>
        <row r="74">
          <cell r="A74">
            <v>7008</v>
          </cell>
          <cell r="B74" t="str">
            <v xml:space="preserve">Red suministro agua; pvc 3/4", RDE 21 </v>
          </cell>
          <cell r="C74">
            <v>0</v>
          </cell>
          <cell r="D74">
            <v>0</v>
          </cell>
          <cell r="F74">
            <v>0</v>
          </cell>
          <cell r="G74">
            <v>0</v>
          </cell>
          <cell r="I74">
            <v>0</v>
          </cell>
          <cell r="J74">
            <v>0</v>
          </cell>
          <cell r="L74">
            <v>0</v>
          </cell>
          <cell r="M74">
            <v>0</v>
          </cell>
          <cell r="O74">
            <v>0</v>
          </cell>
          <cell r="P74">
            <v>0</v>
          </cell>
          <cell r="R74">
            <v>0</v>
          </cell>
          <cell r="S74">
            <v>0</v>
          </cell>
          <cell r="U74">
            <v>0</v>
          </cell>
          <cell r="V74">
            <v>0</v>
          </cell>
          <cell r="W74" t="str">
            <v>Ml</v>
          </cell>
          <cell r="X74">
            <v>0</v>
          </cell>
        </row>
        <row r="75">
          <cell r="A75">
            <v>7009</v>
          </cell>
          <cell r="B75" t="str">
            <v xml:space="preserve">Red suministro agua; pvc 1/2", RDE 9 </v>
          </cell>
          <cell r="C75">
            <v>336.6</v>
          </cell>
          <cell r="D75">
            <v>336.6</v>
          </cell>
          <cell r="F75">
            <v>0</v>
          </cell>
          <cell r="G75">
            <v>336.6</v>
          </cell>
          <cell r="H75">
            <v>38.5</v>
          </cell>
          <cell r="I75">
            <v>38.5</v>
          </cell>
          <cell r="J75">
            <v>38.5</v>
          </cell>
          <cell r="K75">
            <v>17.8</v>
          </cell>
          <cell r="L75">
            <v>17.8</v>
          </cell>
          <cell r="M75">
            <v>17.8</v>
          </cell>
          <cell r="N75">
            <v>32.6</v>
          </cell>
          <cell r="O75">
            <v>32.6</v>
          </cell>
          <cell r="P75">
            <v>32.6</v>
          </cell>
          <cell r="R75">
            <v>0</v>
          </cell>
          <cell r="S75">
            <v>0</v>
          </cell>
          <cell r="U75">
            <v>0</v>
          </cell>
          <cell r="V75">
            <v>0</v>
          </cell>
          <cell r="W75" t="str">
            <v>Ml</v>
          </cell>
          <cell r="X75">
            <v>425.50000000000006</v>
          </cell>
        </row>
        <row r="76">
          <cell r="A76">
            <v>7010</v>
          </cell>
          <cell r="B76" t="str">
            <v xml:space="preserve">Punto desague pvc; 3 y 4" </v>
          </cell>
          <cell r="C76">
            <v>32</v>
          </cell>
          <cell r="D76">
            <v>32</v>
          </cell>
          <cell r="F76">
            <v>0</v>
          </cell>
          <cell r="G76">
            <v>32</v>
          </cell>
          <cell r="H76">
            <v>1</v>
          </cell>
          <cell r="I76">
            <v>1</v>
          </cell>
          <cell r="J76">
            <v>1</v>
          </cell>
          <cell r="K76">
            <v>0</v>
          </cell>
          <cell r="L76">
            <v>0</v>
          </cell>
          <cell r="M76">
            <v>0</v>
          </cell>
          <cell r="N76">
            <v>6</v>
          </cell>
          <cell r="O76">
            <v>6</v>
          </cell>
          <cell r="P76">
            <v>6</v>
          </cell>
          <cell r="R76">
            <v>0</v>
          </cell>
          <cell r="S76">
            <v>0</v>
          </cell>
          <cell r="U76">
            <v>0</v>
          </cell>
          <cell r="V76">
            <v>0</v>
          </cell>
          <cell r="W76" t="str">
            <v>Und</v>
          </cell>
          <cell r="X76">
            <v>39</v>
          </cell>
        </row>
        <row r="77">
          <cell r="A77">
            <v>7011</v>
          </cell>
          <cell r="B77" t="str">
            <v xml:space="preserve">Punto desague pvc 2" </v>
          </cell>
          <cell r="C77">
            <v>152</v>
          </cell>
          <cell r="D77">
            <v>152</v>
          </cell>
          <cell r="F77">
            <v>0</v>
          </cell>
          <cell r="G77">
            <v>152</v>
          </cell>
          <cell r="H77">
            <v>5</v>
          </cell>
          <cell r="I77">
            <v>5</v>
          </cell>
          <cell r="J77">
            <v>5</v>
          </cell>
          <cell r="K77">
            <v>3</v>
          </cell>
          <cell r="L77">
            <v>3</v>
          </cell>
          <cell r="M77">
            <v>3</v>
          </cell>
          <cell r="N77">
            <v>2</v>
          </cell>
          <cell r="O77">
            <v>2</v>
          </cell>
          <cell r="P77">
            <v>2</v>
          </cell>
          <cell r="R77">
            <v>0</v>
          </cell>
          <cell r="S77">
            <v>0</v>
          </cell>
          <cell r="U77">
            <v>0</v>
          </cell>
          <cell r="V77">
            <v>0</v>
          </cell>
          <cell r="W77" t="str">
            <v>Und</v>
          </cell>
          <cell r="X77">
            <v>162</v>
          </cell>
        </row>
        <row r="78">
          <cell r="A78">
            <v>7012</v>
          </cell>
          <cell r="B78" t="str">
            <v xml:space="preserve">Punto agua fria en pvc 1/2" </v>
          </cell>
          <cell r="C78">
            <v>185</v>
          </cell>
          <cell r="D78">
            <v>185</v>
          </cell>
          <cell r="F78">
            <v>0</v>
          </cell>
          <cell r="G78">
            <v>185</v>
          </cell>
          <cell r="H78">
            <v>14</v>
          </cell>
          <cell r="I78">
            <v>14</v>
          </cell>
          <cell r="J78">
            <v>14</v>
          </cell>
          <cell r="K78">
            <v>9</v>
          </cell>
          <cell r="L78">
            <v>9</v>
          </cell>
          <cell r="M78">
            <v>9</v>
          </cell>
          <cell r="N78">
            <v>17</v>
          </cell>
          <cell r="O78">
            <v>17</v>
          </cell>
          <cell r="P78">
            <v>17</v>
          </cell>
          <cell r="R78">
            <v>0</v>
          </cell>
          <cell r="S78">
            <v>0</v>
          </cell>
          <cell r="U78">
            <v>0</v>
          </cell>
          <cell r="V78">
            <v>0</v>
          </cell>
          <cell r="W78" t="str">
            <v>Und</v>
          </cell>
          <cell r="X78">
            <v>225</v>
          </cell>
        </row>
        <row r="79">
          <cell r="A79">
            <v>7013</v>
          </cell>
          <cell r="B79" t="str">
            <v xml:space="preserve">Punto agua caliente en cpvc 1/2" </v>
          </cell>
          <cell r="C79">
            <v>34.299999999999997</v>
          </cell>
          <cell r="D79">
            <v>34.299999999999997</v>
          </cell>
          <cell r="F79">
            <v>0</v>
          </cell>
          <cell r="G79">
            <v>34.299999999999997</v>
          </cell>
          <cell r="H79">
            <v>2</v>
          </cell>
          <cell r="I79">
            <v>2</v>
          </cell>
          <cell r="J79">
            <v>2</v>
          </cell>
          <cell r="K79">
            <v>1</v>
          </cell>
          <cell r="L79">
            <v>1</v>
          </cell>
          <cell r="M79">
            <v>1</v>
          </cell>
          <cell r="N79">
            <v>12</v>
          </cell>
          <cell r="O79">
            <v>12</v>
          </cell>
          <cell r="P79">
            <v>12</v>
          </cell>
          <cell r="R79">
            <v>0</v>
          </cell>
          <cell r="S79">
            <v>0</v>
          </cell>
          <cell r="U79">
            <v>0</v>
          </cell>
          <cell r="V79">
            <v>0</v>
          </cell>
          <cell r="W79" t="str">
            <v>Und</v>
          </cell>
          <cell r="X79">
            <v>49.3</v>
          </cell>
        </row>
        <row r="80">
          <cell r="A80">
            <v>7014</v>
          </cell>
          <cell r="B80" t="str">
            <v xml:space="preserve">Registro 1", redwhite </v>
          </cell>
          <cell r="C80">
            <v>2</v>
          </cell>
          <cell r="D80">
            <v>2</v>
          </cell>
          <cell r="F80">
            <v>0</v>
          </cell>
          <cell r="G80">
            <v>2</v>
          </cell>
          <cell r="H80">
            <v>0</v>
          </cell>
          <cell r="I80">
            <v>0</v>
          </cell>
          <cell r="J80">
            <v>0</v>
          </cell>
          <cell r="K80">
            <v>0</v>
          </cell>
          <cell r="L80">
            <v>0</v>
          </cell>
          <cell r="M80">
            <v>0</v>
          </cell>
          <cell r="N80">
            <v>0</v>
          </cell>
          <cell r="O80">
            <v>0</v>
          </cell>
          <cell r="P80">
            <v>0</v>
          </cell>
          <cell r="R80">
            <v>0</v>
          </cell>
          <cell r="S80">
            <v>0</v>
          </cell>
          <cell r="U80">
            <v>0</v>
          </cell>
          <cell r="V80">
            <v>0</v>
          </cell>
          <cell r="W80" t="str">
            <v>Und</v>
          </cell>
          <cell r="X80">
            <v>2</v>
          </cell>
        </row>
        <row r="81">
          <cell r="A81">
            <v>7015</v>
          </cell>
          <cell r="B81" t="str">
            <v xml:space="preserve">Registro 1/2", redwhite </v>
          </cell>
          <cell r="C81">
            <v>120</v>
          </cell>
          <cell r="D81">
            <v>120</v>
          </cell>
          <cell r="F81">
            <v>0</v>
          </cell>
          <cell r="G81">
            <v>120</v>
          </cell>
          <cell r="H81">
            <v>1</v>
          </cell>
          <cell r="I81">
            <v>1</v>
          </cell>
          <cell r="J81">
            <v>1</v>
          </cell>
          <cell r="K81">
            <v>2</v>
          </cell>
          <cell r="L81">
            <v>2</v>
          </cell>
          <cell r="M81">
            <v>2</v>
          </cell>
          <cell r="N81">
            <v>18</v>
          </cell>
          <cell r="O81">
            <v>18</v>
          </cell>
          <cell r="P81">
            <v>18</v>
          </cell>
          <cell r="R81">
            <v>0</v>
          </cell>
          <cell r="S81">
            <v>0</v>
          </cell>
          <cell r="U81">
            <v>0</v>
          </cell>
          <cell r="V81">
            <v>0</v>
          </cell>
          <cell r="W81" t="str">
            <v>Und</v>
          </cell>
          <cell r="X81">
            <v>141</v>
          </cell>
        </row>
        <row r="82">
          <cell r="A82">
            <v>7016</v>
          </cell>
          <cell r="B82" t="str">
            <v xml:space="preserve">Instalación aparato sanitarios </v>
          </cell>
          <cell r="C82">
            <v>0</v>
          </cell>
          <cell r="D82">
            <v>0</v>
          </cell>
          <cell r="F82">
            <v>0</v>
          </cell>
          <cell r="G82">
            <v>0</v>
          </cell>
          <cell r="I82">
            <v>0</v>
          </cell>
          <cell r="J82">
            <v>0</v>
          </cell>
          <cell r="L82">
            <v>0</v>
          </cell>
          <cell r="M82">
            <v>0</v>
          </cell>
          <cell r="O82">
            <v>0</v>
          </cell>
          <cell r="P82">
            <v>0</v>
          </cell>
          <cell r="R82">
            <v>0</v>
          </cell>
          <cell r="S82">
            <v>0</v>
          </cell>
          <cell r="U82">
            <v>0</v>
          </cell>
          <cell r="V82">
            <v>0</v>
          </cell>
          <cell r="W82" t="str">
            <v>Und</v>
          </cell>
          <cell r="X82">
            <v>0</v>
          </cell>
        </row>
        <row r="83">
          <cell r="A83">
            <v>7017</v>
          </cell>
          <cell r="B83" t="str">
            <v xml:space="preserve">Válvula pozuelo lavadero </v>
          </cell>
          <cell r="C83">
            <v>0</v>
          </cell>
          <cell r="D83">
            <v>0</v>
          </cell>
          <cell r="F83">
            <v>0</v>
          </cell>
          <cell r="G83">
            <v>0</v>
          </cell>
          <cell r="I83">
            <v>0</v>
          </cell>
          <cell r="J83">
            <v>0</v>
          </cell>
          <cell r="L83">
            <v>0</v>
          </cell>
          <cell r="M83">
            <v>0</v>
          </cell>
          <cell r="O83">
            <v>0</v>
          </cell>
          <cell r="P83">
            <v>0</v>
          </cell>
          <cell r="R83">
            <v>0</v>
          </cell>
          <cell r="S83">
            <v>0</v>
          </cell>
          <cell r="U83">
            <v>0</v>
          </cell>
          <cell r="V83">
            <v>0</v>
          </cell>
          <cell r="W83" t="str">
            <v>Und</v>
          </cell>
          <cell r="X83">
            <v>0</v>
          </cell>
        </row>
        <row r="84">
          <cell r="B84" t="str">
            <v>RED CONTRAINCENDIO</v>
          </cell>
          <cell r="D84">
            <v>0</v>
          </cell>
          <cell r="F84">
            <v>0</v>
          </cell>
          <cell r="G84">
            <v>0</v>
          </cell>
          <cell r="I84">
            <v>0</v>
          </cell>
          <cell r="J84">
            <v>0</v>
          </cell>
          <cell r="L84">
            <v>0</v>
          </cell>
          <cell r="M84">
            <v>0</v>
          </cell>
          <cell r="O84">
            <v>0</v>
          </cell>
          <cell r="P84">
            <v>0</v>
          </cell>
          <cell r="R84">
            <v>0</v>
          </cell>
          <cell r="S84">
            <v>0</v>
          </cell>
          <cell r="U84">
            <v>0</v>
          </cell>
          <cell r="V84">
            <v>0</v>
          </cell>
          <cell r="W84">
            <v>0</v>
          </cell>
        </row>
        <row r="85">
          <cell r="A85">
            <v>7018</v>
          </cell>
          <cell r="B85" t="str">
            <v>Accesorio acero ranurado 2 1/2"</v>
          </cell>
          <cell r="C85">
            <v>172</v>
          </cell>
          <cell r="D85">
            <v>172</v>
          </cell>
          <cell r="F85">
            <v>0</v>
          </cell>
          <cell r="G85">
            <v>172</v>
          </cell>
          <cell r="I85">
            <v>0</v>
          </cell>
          <cell r="J85">
            <v>0</v>
          </cell>
          <cell r="L85">
            <v>0</v>
          </cell>
          <cell r="M85">
            <v>0</v>
          </cell>
          <cell r="O85">
            <v>0</v>
          </cell>
          <cell r="P85">
            <v>0</v>
          </cell>
          <cell r="R85">
            <v>0</v>
          </cell>
          <cell r="S85">
            <v>0</v>
          </cell>
          <cell r="U85">
            <v>0</v>
          </cell>
          <cell r="V85">
            <v>0</v>
          </cell>
          <cell r="W85" t="str">
            <v>UN</v>
          </cell>
          <cell r="X85">
            <v>172</v>
          </cell>
        </row>
        <row r="86">
          <cell r="A86">
            <v>7019</v>
          </cell>
          <cell r="B86" t="str">
            <v>Accesorio acero ranurado 4"</v>
          </cell>
          <cell r="C86">
            <v>70</v>
          </cell>
          <cell r="D86">
            <v>70</v>
          </cell>
          <cell r="F86">
            <v>0</v>
          </cell>
          <cell r="G86">
            <v>70</v>
          </cell>
          <cell r="I86">
            <v>0</v>
          </cell>
          <cell r="J86">
            <v>0</v>
          </cell>
          <cell r="L86">
            <v>0</v>
          </cell>
          <cell r="M86">
            <v>0</v>
          </cell>
          <cell r="O86">
            <v>0</v>
          </cell>
          <cell r="P86">
            <v>0</v>
          </cell>
          <cell r="R86">
            <v>0</v>
          </cell>
          <cell r="S86">
            <v>0</v>
          </cell>
          <cell r="U86">
            <v>0</v>
          </cell>
          <cell r="V86">
            <v>0</v>
          </cell>
          <cell r="W86" t="str">
            <v>UN</v>
          </cell>
          <cell r="X86">
            <v>70</v>
          </cell>
        </row>
        <row r="87">
          <cell r="A87">
            <v>7020</v>
          </cell>
          <cell r="B87" t="str">
            <v>accesorio acero roscar 1 1/2"</v>
          </cell>
          <cell r="C87">
            <v>56</v>
          </cell>
          <cell r="D87">
            <v>56</v>
          </cell>
          <cell r="F87">
            <v>0</v>
          </cell>
          <cell r="G87">
            <v>56</v>
          </cell>
          <cell r="I87">
            <v>0</v>
          </cell>
          <cell r="J87">
            <v>0</v>
          </cell>
          <cell r="K87">
            <v>5</v>
          </cell>
          <cell r="L87">
            <v>5</v>
          </cell>
          <cell r="M87">
            <v>5</v>
          </cell>
          <cell r="O87">
            <v>0</v>
          </cell>
          <cell r="P87">
            <v>0</v>
          </cell>
          <cell r="Q87">
            <v>6</v>
          </cell>
          <cell r="R87">
            <v>6</v>
          </cell>
          <cell r="S87">
            <v>6</v>
          </cell>
          <cell r="U87">
            <v>0</v>
          </cell>
          <cell r="V87">
            <v>0</v>
          </cell>
          <cell r="W87" t="str">
            <v>un</v>
          </cell>
          <cell r="X87">
            <v>67</v>
          </cell>
        </row>
        <row r="88">
          <cell r="A88">
            <v>7021</v>
          </cell>
          <cell r="B88" t="str">
            <v>accesorio acero roscar 1"</v>
          </cell>
          <cell r="C88">
            <v>415</v>
          </cell>
          <cell r="D88">
            <v>415</v>
          </cell>
          <cell r="F88">
            <v>0</v>
          </cell>
          <cell r="G88">
            <v>415</v>
          </cell>
          <cell r="I88">
            <v>0</v>
          </cell>
          <cell r="J88">
            <v>0</v>
          </cell>
          <cell r="L88">
            <v>0</v>
          </cell>
          <cell r="M88">
            <v>0</v>
          </cell>
          <cell r="O88">
            <v>0</v>
          </cell>
          <cell r="P88">
            <v>0</v>
          </cell>
          <cell r="Q88">
            <v>6</v>
          </cell>
          <cell r="R88">
            <v>6</v>
          </cell>
          <cell r="S88">
            <v>6</v>
          </cell>
          <cell r="U88">
            <v>0</v>
          </cell>
          <cell r="V88">
            <v>0</v>
          </cell>
          <cell r="W88" t="str">
            <v>UN</v>
          </cell>
          <cell r="X88">
            <v>421</v>
          </cell>
        </row>
        <row r="89">
          <cell r="A89">
            <v>7022</v>
          </cell>
          <cell r="B89" t="str">
            <v>accesorio acero roscar 2 1/2"</v>
          </cell>
          <cell r="D89">
            <v>0</v>
          </cell>
          <cell r="F89">
            <v>0</v>
          </cell>
          <cell r="G89">
            <v>0</v>
          </cell>
          <cell r="I89">
            <v>0</v>
          </cell>
          <cell r="J89">
            <v>0</v>
          </cell>
          <cell r="L89">
            <v>0</v>
          </cell>
          <cell r="M89">
            <v>0</v>
          </cell>
          <cell r="O89">
            <v>0</v>
          </cell>
          <cell r="P89">
            <v>0</v>
          </cell>
          <cell r="R89">
            <v>0</v>
          </cell>
          <cell r="S89">
            <v>0</v>
          </cell>
          <cell r="U89">
            <v>0</v>
          </cell>
          <cell r="V89">
            <v>0</v>
          </cell>
          <cell r="W89" t="str">
            <v>UN</v>
          </cell>
          <cell r="X89">
            <v>0</v>
          </cell>
        </row>
        <row r="90">
          <cell r="A90">
            <v>7023</v>
          </cell>
          <cell r="B90" t="str">
            <v>accesorio acero roscar 2"</v>
          </cell>
          <cell r="D90">
            <v>0</v>
          </cell>
          <cell r="F90">
            <v>0</v>
          </cell>
          <cell r="G90">
            <v>0</v>
          </cell>
          <cell r="I90">
            <v>0</v>
          </cell>
          <cell r="J90">
            <v>0</v>
          </cell>
          <cell r="L90">
            <v>0</v>
          </cell>
          <cell r="M90">
            <v>0</v>
          </cell>
          <cell r="N90">
            <v>8</v>
          </cell>
          <cell r="O90">
            <v>8</v>
          </cell>
          <cell r="P90">
            <v>8</v>
          </cell>
          <cell r="R90">
            <v>0</v>
          </cell>
          <cell r="S90">
            <v>0</v>
          </cell>
          <cell r="U90">
            <v>0</v>
          </cell>
          <cell r="V90">
            <v>0</v>
          </cell>
          <cell r="W90" t="str">
            <v>UN</v>
          </cell>
          <cell r="X90">
            <v>8</v>
          </cell>
        </row>
        <row r="91">
          <cell r="A91">
            <v>7024</v>
          </cell>
          <cell r="B91" t="str">
            <v>acople rigido ranurado 1-1/2"</v>
          </cell>
          <cell r="C91">
            <v>156</v>
          </cell>
          <cell r="D91">
            <v>156</v>
          </cell>
          <cell r="F91">
            <v>0</v>
          </cell>
          <cell r="G91">
            <v>156</v>
          </cell>
          <cell r="I91">
            <v>0</v>
          </cell>
          <cell r="J91">
            <v>0</v>
          </cell>
          <cell r="L91">
            <v>0</v>
          </cell>
          <cell r="M91">
            <v>0</v>
          </cell>
          <cell r="O91">
            <v>0</v>
          </cell>
          <cell r="P91">
            <v>0</v>
          </cell>
          <cell r="Q91">
            <v>12</v>
          </cell>
          <cell r="R91">
            <v>12</v>
          </cell>
          <cell r="S91">
            <v>12</v>
          </cell>
          <cell r="U91">
            <v>0</v>
          </cell>
          <cell r="V91">
            <v>0</v>
          </cell>
          <cell r="W91" t="str">
            <v>UN</v>
          </cell>
          <cell r="X91">
            <v>168</v>
          </cell>
        </row>
        <row r="92">
          <cell r="A92">
            <v>7025</v>
          </cell>
          <cell r="B92" t="str">
            <v>acople rigido ranurado 2"</v>
          </cell>
          <cell r="D92">
            <v>0</v>
          </cell>
          <cell r="F92">
            <v>0</v>
          </cell>
          <cell r="G92">
            <v>0</v>
          </cell>
          <cell r="H92">
            <v>28</v>
          </cell>
          <cell r="I92">
            <v>28</v>
          </cell>
          <cell r="J92">
            <v>28</v>
          </cell>
          <cell r="K92">
            <v>25</v>
          </cell>
          <cell r="L92">
            <v>25</v>
          </cell>
          <cell r="M92">
            <v>25</v>
          </cell>
          <cell r="O92">
            <v>0</v>
          </cell>
          <cell r="P92">
            <v>0</v>
          </cell>
          <cell r="R92">
            <v>0</v>
          </cell>
          <cell r="S92">
            <v>0</v>
          </cell>
          <cell r="U92">
            <v>0</v>
          </cell>
          <cell r="V92">
            <v>0</v>
          </cell>
          <cell r="W92" t="str">
            <v>UN</v>
          </cell>
          <cell r="X92">
            <v>53</v>
          </cell>
        </row>
        <row r="93">
          <cell r="A93">
            <v>7026</v>
          </cell>
          <cell r="B93" t="str">
            <v>acople rigido ranurado 2-1/2"</v>
          </cell>
          <cell r="C93">
            <v>232</v>
          </cell>
          <cell r="D93">
            <v>232</v>
          </cell>
          <cell r="F93">
            <v>0</v>
          </cell>
          <cell r="G93">
            <v>232</v>
          </cell>
          <cell r="I93">
            <v>0</v>
          </cell>
          <cell r="J93">
            <v>0</v>
          </cell>
          <cell r="K93">
            <v>1.9217877094972067</v>
          </cell>
          <cell r="L93">
            <v>1.9217877094972067</v>
          </cell>
          <cell r="M93">
            <v>1.9217877094972067</v>
          </cell>
          <cell r="O93">
            <v>0</v>
          </cell>
          <cell r="P93">
            <v>0</v>
          </cell>
          <cell r="R93">
            <v>0</v>
          </cell>
          <cell r="S93">
            <v>0</v>
          </cell>
          <cell r="U93">
            <v>0</v>
          </cell>
          <cell r="V93">
            <v>0</v>
          </cell>
          <cell r="W93" t="str">
            <v>UN</v>
          </cell>
          <cell r="X93">
            <v>233.92178770949721</v>
          </cell>
        </row>
        <row r="94">
          <cell r="A94">
            <v>7027</v>
          </cell>
          <cell r="B94" t="str">
            <v>acople rigido ranurado 4"</v>
          </cell>
          <cell r="C94">
            <v>662</v>
          </cell>
          <cell r="D94">
            <v>662</v>
          </cell>
          <cell r="F94">
            <v>0</v>
          </cell>
          <cell r="G94">
            <v>662</v>
          </cell>
          <cell r="H94">
            <v>4.2168674698795181</v>
          </cell>
          <cell r="I94">
            <v>4.2168674698795181</v>
          </cell>
          <cell r="J94">
            <v>4.2168674698795181</v>
          </cell>
          <cell r="L94">
            <v>0</v>
          </cell>
          <cell r="M94">
            <v>0</v>
          </cell>
          <cell r="O94">
            <v>0</v>
          </cell>
          <cell r="P94">
            <v>0</v>
          </cell>
          <cell r="Q94">
            <v>30</v>
          </cell>
          <cell r="R94">
            <v>30</v>
          </cell>
          <cell r="S94">
            <v>30</v>
          </cell>
          <cell r="U94">
            <v>0</v>
          </cell>
          <cell r="V94">
            <v>0</v>
          </cell>
          <cell r="W94" t="str">
            <v>UN</v>
          </cell>
          <cell r="X94">
            <v>696.2168674698795</v>
          </cell>
        </row>
        <row r="95">
          <cell r="A95">
            <v>7028</v>
          </cell>
          <cell r="B95" t="str">
            <v>bases antivibratorias</v>
          </cell>
          <cell r="D95">
            <v>0</v>
          </cell>
          <cell r="F95">
            <v>0</v>
          </cell>
          <cell r="G95">
            <v>0</v>
          </cell>
          <cell r="I95">
            <v>0</v>
          </cell>
          <cell r="J95">
            <v>0</v>
          </cell>
          <cell r="L95">
            <v>0</v>
          </cell>
          <cell r="M95">
            <v>0</v>
          </cell>
          <cell r="O95">
            <v>0</v>
          </cell>
          <cell r="P95">
            <v>0</v>
          </cell>
          <cell r="Q95">
            <v>1</v>
          </cell>
          <cell r="R95">
            <v>1</v>
          </cell>
          <cell r="S95">
            <v>1</v>
          </cell>
          <cell r="U95">
            <v>0</v>
          </cell>
          <cell r="V95">
            <v>0</v>
          </cell>
          <cell r="W95" t="str">
            <v>GL</v>
          </cell>
          <cell r="X95">
            <v>1</v>
          </cell>
        </row>
        <row r="96">
          <cell r="A96">
            <v>7029</v>
          </cell>
          <cell r="B96" t="str">
            <v>brida acero roscar 4"</v>
          </cell>
          <cell r="C96">
            <v>12</v>
          </cell>
          <cell r="D96">
            <v>12</v>
          </cell>
          <cell r="F96">
            <v>0</v>
          </cell>
          <cell r="G96">
            <v>12</v>
          </cell>
          <cell r="I96">
            <v>0</v>
          </cell>
          <cell r="J96">
            <v>0</v>
          </cell>
          <cell r="L96">
            <v>0</v>
          </cell>
          <cell r="M96">
            <v>0</v>
          </cell>
          <cell r="O96">
            <v>0</v>
          </cell>
          <cell r="P96">
            <v>0</v>
          </cell>
          <cell r="Q96">
            <v>14</v>
          </cell>
          <cell r="R96">
            <v>14</v>
          </cell>
          <cell r="S96">
            <v>14</v>
          </cell>
          <cell r="U96">
            <v>0</v>
          </cell>
          <cell r="V96">
            <v>0</v>
          </cell>
          <cell r="W96" t="str">
            <v>UN</v>
          </cell>
          <cell r="X96">
            <v>26</v>
          </cell>
        </row>
        <row r="97">
          <cell r="A97">
            <v>7030</v>
          </cell>
          <cell r="B97" t="str">
            <v>brida  ranurada 2"</v>
          </cell>
          <cell r="D97">
            <v>0</v>
          </cell>
          <cell r="F97">
            <v>0</v>
          </cell>
          <cell r="G97">
            <v>0</v>
          </cell>
          <cell r="H97">
            <v>4</v>
          </cell>
          <cell r="I97">
            <v>4</v>
          </cell>
          <cell r="J97">
            <v>4</v>
          </cell>
          <cell r="K97">
            <v>2</v>
          </cell>
          <cell r="L97">
            <v>2</v>
          </cell>
          <cell r="M97">
            <v>2</v>
          </cell>
          <cell r="N97">
            <v>4</v>
          </cell>
          <cell r="O97">
            <v>4</v>
          </cell>
          <cell r="P97">
            <v>4</v>
          </cell>
          <cell r="R97">
            <v>0</v>
          </cell>
          <cell r="S97">
            <v>0</v>
          </cell>
          <cell r="U97">
            <v>0</v>
          </cell>
          <cell r="V97">
            <v>0</v>
          </cell>
          <cell r="W97" t="str">
            <v>UN</v>
          </cell>
          <cell r="X97">
            <v>10</v>
          </cell>
        </row>
        <row r="98">
          <cell r="A98">
            <v>7031</v>
          </cell>
          <cell r="B98" t="str">
            <v>cheque cortina 2 1/2"</v>
          </cell>
          <cell r="D98">
            <v>0</v>
          </cell>
          <cell r="F98">
            <v>0</v>
          </cell>
          <cell r="G98">
            <v>0</v>
          </cell>
          <cell r="H98">
            <v>1</v>
          </cell>
          <cell r="I98">
            <v>1</v>
          </cell>
          <cell r="J98">
            <v>1</v>
          </cell>
          <cell r="L98">
            <v>0</v>
          </cell>
          <cell r="M98">
            <v>0</v>
          </cell>
          <cell r="O98">
            <v>0</v>
          </cell>
          <cell r="P98">
            <v>0</v>
          </cell>
          <cell r="R98">
            <v>0</v>
          </cell>
          <cell r="S98">
            <v>0</v>
          </cell>
          <cell r="U98">
            <v>0</v>
          </cell>
          <cell r="V98">
            <v>0</v>
          </cell>
          <cell r="W98" t="str">
            <v>UN</v>
          </cell>
          <cell r="X98">
            <v>1</v>
          </cell>
        </row>
        <row r="99">
          <cell r="A99">
            <v>7032</v>
          </cell>
          <cell r="B99" t="str">
            <v>cheque cortina 3"</v>
          </cell>
          <cell r="C99">
            <v>3</v>
          </cell>
          <cell r="D99">
            <v>3</v>
          </cell>
          <cell r="F99">
            <v>0</v>
          </cell>
          <cell r="G99">
            <v>3</v>
          </cell>
          <cell r="I99">
            <v>0</v>
          </cell>
          <cell r="J99">
            <v>0</v>
          </cell>
          <cell r="L99">
            <v>0</v>
          </cell>
          <cell r="M99">
            <v>0</v>
          </cell>
          <cell r="O99">
            <v>0</v>
          </cell>
          <cell r="P99">
            <v>0</v>
          </cell>
          <cell r="R99">
            <v>0</v>
          </cell>
          <cell r="S99">
            <v>0</v>
          </cell>
          <cell r="U99">
            <v>0</v>
          </cell>
          <cell r="V99">
            <v>0</v>
          </cell>
          <cell r="W99" t="str">
            <v>UN</v>
          </cell>
          <cell r="X99">
            <v>3</v>
          </cell>
        </row>
        <row r="100">
          <cell r="A100">
            <v>7033</v>
          </cell>
          <cell r="B100" t="str">
            <v>cheque cortina 4"</v>
          </cell>
          <cell r="D100">
            <v>0</v>
          </cell>
          <cell r="F100">
            <v>0</v>
          </cell>
          <cell r="G100">
            <v>0</v>
          </cell>
          <cell r="I100">
            <v>0</v>
          </cell>
          <cell r="J100">
            <v>0</v>
          </cell>
          <cell r="L100">
            <v>0</v>
          </cell>
          <cell r="M100">
            <v>0</v>
          </cell>
          <cell r="O100">
            <v>0</v>
          </cell>
          <cell r="P100">
            <v>0</v>
          </cell>
          <cell r="R100">
            <v>0</v>
          </cell>
          <cell r="S100">
            <v>0</v>
          </cell>
          <cell r="U100">
            <v>0</v>
          </cell>
          <cell r="V100">
            <v>0</v>
          </cell>
          <cell r="W100" t="str">
            <v>UN</v>
          </cell>
          <cell r="X100">
            <v>0</v>
          </cell>
        </row>
        <row r="101">
          <cell r="A101">
            <v>7034</v>
          </cell>
          <cell r="B101" t="str">
            <v>conexión lineas de sensado (preso)</v>
          </cell>
          <cell r="D101">
            <v>0</v>
          </cell>
          <cell r="F101">
            <v>0</v>
          </cell>
          <cell r="G101">
            <v>0</v>
          </cell>
          <cell r="I101">
            <v>0</v>
          </cell>
          <cell r="J101">
            <v>0</v>
          </cell>
          <cell r="L101">
            <v>0</v>
          </cell>
          <cell r="M101">
            <v>0</v>
          </cell>
          <cell r="O101">
            <v>0</v>
          </cell>
          <cell r="P101">
            <v>0</v>
          </cell>
          <cell r="Q101">
            <v>1</v>
          </cell>
          <cell r="R101">
            <v>1</v>
          </cell>
          <cell r="S101">
            <v>1</v>
          </cell>
          <cell r="U101">
            <v>0</v>
          </cell>
          <cell r="V101">
            <v>0</v>
          </cell>
          <cell r="W101" t="str">
            <v>GL</v>
          </cell>
          <cell r="X101">
            <v>1</v>
          </cell>
        </row>
        <row r="102">
          <cell r="A102">
            <v>7035</v>
          </cell>
          <cell r="B102" t="str">
            <v>elaboracion planos record</v>
          </cell>
          <cell r="C102">
            <v>4</v>
          </cell>
          <cell r="D102">
            <v>4</v>
          </cell>
          <cell r="F102">
            <v>0</v>
          </cell>
          <cell r="G102">
            <v>4</v>
          </cell>
          <cell r="I102">
            <v>0</v>
          </cell>
          <cell r="J102">
            <v>0</v>
          </cell>
          <cell r="L102">
            <v>0</v>
          </cell>
          <cell r="M102">
            <v>0</v>
          </cell>
          <cell r="O102">
            <v>0</v>
          </cell>
          <cell r="P102">
            <v>0</v>
          </cell>
          <cell r="R102">
            <v>0</v>
          </cell>
          <cell r="S102">
            <v>0</v>
          </cell>
          <cell r="U102">
            <v>0</v>
          </cell>
          <cell r="V102">
            <v>0</v>
          </cell>
          <cell r="W102" t="str">
            <v>UN</v>
          </cell>
          <cell r="X102">
            <v>4</v>
          </cell>
        </row>
        <row r="103">
          <cell r="A103">
            <v>7036</v>
          </cell>
          <cell r="B103" t="str">
            <v>extiguidor co2</v>
          </cell>
          <cell r="D103">
            <v>0</v>
          </cell>
          <cell r="F103">
            <v>0</v>
          </cell>
          <cell r="G103">
            <v>0</v>
          </cell>
          <cell r="I103">
            <v>0</v>
          </cell>
          <cell r="J103">
            <v>0</v>
          </cell>
          <cell r="L103">
            <v>0</v>
          </cell>
          <cell r="M103">
            <v>0</v>
          </cell>
          <cell r="O103">
            <v>0</v>
          </cell>
          <cell r="P103">
            <v>0</v>
          </cell>
          <cell r="Q103">
            <v>1</v>
          </cell>
          <cell r="R103">
            <v>1</v>
          </cell>
          <cell r="S103">
            <v>1</v>
          </cell>
          <cell r="U103">
            <v>0</v>
          </cell>
          <cell r="V103">
            <v>0</v>
          </cell>
          <cell r="W103" t="str">
            <v>UN</v>
          </cell>
          <cell r="X103">
            <v>1</v>
          </cell>
        </row>
        <row r="104">
          <cell r="A104">
            <v>7037</v>
          </cell>
          <cell r="B104" t="str">
            <v>gabinete contra incendio tipo i</v>
          </cell>
          <cell r="C104">
            <v>10</v>
          </cell>
          <cell r="D104">
            <v>10</v>
          </cell>
          <cell r="F104">
            <v>0</v>
          </cell>
          <cell r="G104">
            <v>10</v>
          </cell>
          <cell r="H104">
            <v>2</v>
          </cell>
          <cell r="I104">
            <v>2</v>
          </cell>
          <cell r="J104">
            <v>2</v>
          </cell>
          <cell r="K104">
            <v>1</v>
          </cell>
          <cell r="L104">
            <v>1</v>
          </cell>
          <cell r="M104">
            <v>1</v>
          </cell>
          <cell r="O104">
            <v>0</v>
          </cell>
          <cell r="P104">
            <v>0</v>
          </cell>
          <cell r="R104">
            <v>0</v>
          </cell>
          <cell r="S104">
            <v>0</v>
          </cell>
          <cell r="U104">
            <v>0</v>
          </cell>
          <cell r="V104">
            <v>0</v>
          </cell>
          <cell r="W104" t="str">
            <v>UN</v>
          </cell>
          <cell r="X104">
            <v>13</v>
          </cell>
        </row>
        <row r="105">
          <cell r="A105">
            <v>7038</v>
          </cell>
          <cell r="B105" t="str">
            <v>gabinete para 12 sprinklers</v>
          </cell>
          <cell r="D105">
            <v>0</v>
          </cell>
          <cell r="F105">
            <v>0</v>
          </cell>
          <cell r="G105">
            <v>0</v>
          </cell>
          <cell r="I105">
            <v>0</v>
          </cell>
          <cell r="J105">
            <v>0</v>
          </cell>
          <cell r="L105">
            <v>0</v>
          </cell>
          <cell r="M105">
            <v>0</v>
          </cell>
          <cell r="O105">
            <v>0</v>
          </cell>
          <cell r="P105">
            <v>0</v>
          </cell>
          <cell r="R105">
            <v>0</v>
          </cell>
          <cell r="S105">
            <v>0</v>
          </cell>
          <cell r="U105">
            <v>0</v>
          </cell>
          <cell r="V105">
            <v>0</v>
          </cell>
          <cell r="W105" t="str">
            <v>UN</v>
          </cell>
          <cell r="X105">
            <v>0</v>
          </cell>
        </row>
        <row r="106">
          <cell r="A106">
            <v>7039</v>
          </cell>
          <cell r="B106" t="str">
            <v>junta de expansion acero trenza</v>
          </cell>
          <cell r="D106">
            <v>0</v>
          </cell>
          <cell r="F106">
            <v>0</v>
          </cell>
          <cell r="G106">
            <v>0</v>
          </cell>
          <cell r="I106">
            <v>0</v>
          </cell>
          <cell r="J106">
            <v>0</v>
          </cell>
          <cell r="L106">
            <v>0</v>
          </cell>
          <cell r="M106">
            <v>0</v>
          </cell>
          <cell r="N106">
            <v>2</v>
          </cell>
          <cell r="O106">
            <v>2</v>
          </cell>
          <cell r="P106">
            <v>2</v>
          </cell>
          <cell r="R106">
            <v>0</v>
          </cell>
          <cell r="S106">
            <v>0</v>
          </cell>
          <cell r="U106">
            <v>0</v>
          </cell>
          <cell r="V106">
            <v>0</v>
          </cell>
          <cell r="W106" t="str">
            <v>UN</v>
          </cell>
          <cell r="X106">
            <v>2</v>
          </cell>
        </row>
        <row r="107">
          <cell r="A107">
            <v>7040</v>
          </cell>
          <cell r="B107" t="str">
            <v>lineas de combustible</v>
          </cell>
          <cell r="D107">
            <v>0</v>
          </cell>
          <cell r="F107">
            <v>0</v>
          </cell>
          <cell r="G107">
            <v>0</v>
          </cell>
          <cell r="I107">
            <v>0</v>
          </cell>
          <cell r="J107">
            <v>0</v>
          </cell>
          <cell r="L107">
            <v>0</v>
          </cell>
          <cell r="M107">
            <v>0</v>
          </cell>
          <cell r="O107">
            <v>0</v>
          </cell>
          <cell r="P107">
            <v>0</v>
          </cell>
          <cell r="Q107">
            <v>1</v>
          </cell>
          <cell r="R107">
            <v>1</v>
          </cell>
          <cell r="S107">
            <v>1</v>
          </cell>
          <cell r="U107">
            <v>0</v>
          </cell>
          <cell r="V107">
            <v>0</v>
          </cell>
          <cell r="W107" t="str">
            <v>GL</v>
          </cell>
          <cell r="X107">
            <v>1</v>
          </cell>
        </row>
        <row r="108">
          <cell r="A108">
            <v>7041</v>
          </cell>
          <cell r="B108" t="str">
            <v>manual operacion y mantenimiento</v>
          </cell>
          <cell r="C108">
            <v>1</v>
          </cell>
          <cell r="D108">
            <v>1</v>
          </cell>
          <cell r="F108">
            <v>0</v>
          </cell>
          <cell r="G108">
            <v>1</v>
          </cell>
          <cell r="I108">
            <v>0</v>
          </cell>
          <cell r="J108">
            <v>0</v>
          </cell>
          <cell r="L108">
            <v>0</v>
          </cell>
          <cell r="M108">
            <v>0</v>
          </cell>
          <cell r="O108">
            <v>0</v>
          </cell>
          <cell r="P108">
            <v>0</v>
          </cell>
          <cell r="R108">
            <v>0</v>
          </cell>
          <cell r="S108">
            <v>0</v>
          </cell>
          <cell r="U108">
            <v>0</v>
          </cell>
          <cell r="V108">
            <v>0</v>
          </cell>
          <cell r="W108" t="str">
            <v>UN</v>
          </cell>
          <cell r="X108">
            <v>1</v>
          </cell>
        </row>
        <row r="109">
          <cell r="A109">
            <v>7042</v>
          </cell>
          <cell r="B109" t="str">
            <v>Equipo preensamblado bomba lider + bomba jokey</v>
          </cell>
          <cell r="D109">
            <v>0</v>
          </cell>
          <cell r="F109">
            <v>0</v>
          </cell>
          <cell r="G109">
            <v>0</v>
          </cell>
          <cell r="I109">
            <v>0</v>
          </cell>
          <cell r="J109">
            <v>0</v>
          </cell>
          <cell r="L109">
            <v>0</v>
          </cell>
          <cell r="M109">
            <v>0</v>
          </cell>
          <cell r="O109">
            <v>0</v>
          </cell>
          <cell r="P109">
            <v>0</v>
          </cell>
          <cell r="Q109">
            <v>1</v>
          </cell>
          <cell r="R109">
            <v>1</v>
          </cell>
          <cell r="S109">
            <v>1</v>
          </cell>
          <cell r="U109">
            <v>0</v>
          </cell>
          <cell r="V109">
            <v>0</v>
          </cell>
          <cell r="W109" t="str">
            <v>UN</v>
          </cell>
          <cell r="X109">
            <v>1</v>
          </cell>
        </row>
        <row r="110">
          <cell r="A110">
            <v>7043</v>
          </cell>
          <cell r="B110" t="str">
            <v>montaje bomba lider</v>
          </cell>
          <cell r="D110">
            <v>0</v>
          </cell>
          <cell r="F110">
            <v>0</v>
          </cell>
          <cell r="G110">
            <v>0</v>
          </cell>
          <cell r="I110">
            <v>0</v>
          </cell>
          <cell r="J110">
            <v>0</v>
          </cell>
          <cell r="L110">
            <v>0</v>
          </cell>
          <cell r="M110">
            <v>0</v>
          </cell>
          <cell r="O110">
            <v>0</v>
          </cell>
          <cell r="P110">
            <v>0</v>
          </cell>
          <cell r="R110">
            <v>0</v>
          </cell>
          <cell r="S110">
            <v>0</v>
          </cell>
          <cell r="U110">
            <v>0</v>
          </cell>
          <cell r="V110">
            <v>0</v>
          </cell>
          <cell r="W110" t="str">
            <v>UN</v>
          </cell>
          <cell r="X110">
            <v>0</v>
          </cell>
        </row>
        <row r="111">
          <cell r="A111">
            <v>7044</v>
          </cell>
          <cell r="B111" t="str">
            <v>montaje exosto</v>
          </cell>
          <cell r="D111">
            <v>0</v>
          </cell>
          <cell r="F111">
            <v>0</v>
          </cell>
          <cell r="G111">
            <v>0</v>
          </cell>
          <cell r="I111">
            <v>0</v>
          </cell>
          <cell r="J111">
            <v>0</v>
          </cell>
          <cell r="L111">
            <v>0</v>
          </cell>
          <cell r="M111">
            <v>0</v>
          </cell>
          <cell r="O111">
            <v>0</v>
          </cell>
          <cell r="P111">
            <v>0</v>
          </cell>
          <cell r="Q111">
            <v>1</v>
          </cell>
          <cell r="R111">
            <v>1</v>
          </cell>
          <cell r="S111">
            <v>1</v>
          </cell>
          <cell r="U111">
            <v>0</v>
          </cell>
          <cell r="V111">
            <v>0</v>
          </cell>
          <cell r="W111" t="str">
            <v>UN</v>
          </cell>
          <cell r="X111">
            <v>1</v>
          </cell>
        </row>
        <row r="112">
          <cell r="A112">
            <v>7045</v>
          </cell>
          <cell r="B112" t="str">
            <v>montaje tablero control ppal</v>
          </cell>
          <cell r="D112">
            <v>0</v>
          </cell>
          <cell r="F112">
            <v>0</v>
          </cell>
          <cell r="G112">
            <v>0</v>
          </cell>
          <cell r="I112">
            <v>0</v>
          </cell>
          <cell r="J112">
            <v>0</v>
          </cell>
          <cell r="L112">
            <v>0</v>
          </cell>
          <cell r="M112">
            <v>0</v>
          </cell>
          <cell r="O112">
            <v>0</v>
          </cell>
          <cell r="P112">
            <v>0</v>
          </cell>
          <cell r="Q112">
            <v>2</v>
          </cell>
          <cell r="R112">
            <v>2</v>
          </cell>
          <cell r="S112">
            <v>2</v>
          </cell>
          <cell r="U112">
            <v>0</v>
          </cell>
          <cell r="V112">
            <v>0</v>
          </cell>
          <cell r="W112" t="str">
            <v>UN</v>
          </cell>
          <cell r="X112">
            <v>2</v>
          </cell>
        </row>
        <row r="113">
          <cell r="A113">
            <v>7046</v>
          </cell>
          <cell r="B113" t="str">
            <v>niple pasamuro 2"</v>
          </cell>
          <cell r="D113">
            <v>0</v>
          </cell>
          <cell r="F113">
            <v>0</v>
          </cell>
          <cell r="G113">
            <v>0</v>
          </cell>
          <cell r="I113">
            <v>0</v>
          </cell>
          <cell r="J113">
            <v>0</v>
          </cell>
          <cell r="L113">
            <v>0</v>
          </cell>
          <cell r="M113">
            <v>0</v>
          </cell>
          <cell r="O113">
            <v>0</v>
          </cell>
          <cell r="P113">
            <v>0</v>
          </cell>
          <cell r="Q113">
            <v>1</v>
          </cell>
          <cell r="R113">
            <v>1</v>
          </cell>
          <cell r="S113">
            <v>1</v>
          </cell>
          <cell r="U113">
            <v>0</v>
          </cell>
          <cell r="V113">
            <v>0</v>
          </cell>
          <cell r="W113" t="str">
            <v>UN</v>
          </cell>
          <cell r="X113">
            <v>1</v>
          </cell>
        </row>
        <row r="114">
          <cell r="A114">
            <v>7047</v>
          </cell>
          <cell r="B114" t="str">
            <v>niple pasamuro 4"</v>
          </cell>
          <cell r="D114">
            <v>0</v>
          </cell>
          <cell r="F114">
            <v>0</v>
          </cell>
          <cell r="G114">
            <v>0</v>
          </cell>
          <cell r="I114">
            <v>0</v>
          </cell>
          <cell r="J114">
            <v>0</v>
          </cell>
          <cell r="L114">
            <v>0</v>
          </cell>
          <cell r="M114">
            <v>0</v>
          </cell>
          <cell r="O114">
            <v>0</v>
          </cell>
          <cell r="P114">
            <v>0</v>
          </cell>
          <cell r="Q114">
            <v>2</v>
          </cell>
          <cell r="R114">
            <v>2</v>
          </cell>
          <cell r="S114">
            <v>2</v>
          </cell>
          <cell r="U114">
            <v>0</v>
          </cell>
          <cell r="V114">
            <v>0</v>
          </cell>
          <cell r="W114" t="str">
            <v>UN</v>
          </cell>
          <cell r="X114">
            <v>2</v>
          </cell>
        </row>
        <row r="115">
          <cell r="A115">
            <v>7048</v>
          </cell>
          <cell r="B115" t="str">
            <v>pintura  anticorrosiva 1¼-2</v>
          </cell>
          <cell r="D115">
            <v>0</v>
          </cell>
          <cell r="F115">
            <v>0</v>
          </cell>
          <cell r="G115">
            <v>0</v>
          </cell>
          <cell r="H115">
            <v>20</v>
          </cell>
          <cell r="I115">
            <v>20</v>
          </cell>
          <cell r="J115">
            <v>20</v>
          </cell>
          <cell r="K115">
            <v>32</v>
          </cell>
          <cell r="L115">
            <v>32</v>
          </cell>
          <cell r="M115">
            <v>32</v>
          </cell>
          <cell r="O115">
            <v>0</v>
          </cell>
          <cell r="P115">
            <v>0</v>
          </cell>
          <cell r="Q115">
            <v>22</v>
          </cell>
          <cell r="R115">
            <v>22</v>
          </cell>
          <cell r="S115">
            <v>22</v>
          </cell>
          <cell r="U115">
            <v>0</v>
          </cell>
          <cell r="V115">
            <v>0</v>
          </cell>
          <cell r="W115" t="str">
            <v>ML</v>
          </cell>
          <cell r="X115">
            <v>74</v>
          </cell>
        </row>
        <row r="116">
          <cell r="A116">
            <v>7049</v>
          </cell>
          <cell r="B116" t="str">
            <v>pintura  esmalte segun ntc 2"</v>
          </cell>
          <cell r="C116">
            <v>845</v>
          </cell>
          <cell r="D116">
            <v>845</v>
          </cell>
          <cell r="F116">
            <v>0</v>
          </cell>
          <cell r="G116">
            <v>845</v>
          </cell>
          <cell r="I116">
            <v>0</v>
          </cell>
          <cell r="J116">
            <v>0</v>
          </cell>
          <cell r="L116">
            <v>0</v>
          </cell>
          <cell r="M116">
            <v>0</v>
          </cell>
          <cell r="O116">
            <v>0</v>
          </cell>
          <cell r="P116">
            <v>0</v>
          </cell>
          <cell r="R116">
            <v>0</v>
          </cell>
          <cell r="S116">
            <v>0</v>
          </cell>
          <cell r="U116">
            <v>0</v>
          </cell>
          <cell r="V116">
            <v>0</v>
          </cell>
          <cell r="W116" t="str">
            <v>UN</v>
          </cell>
          <cell r="X116">
            <v>845</v>
          </cell>
        </row>
        <row r="117">
          <cell r="A117">
            <v>7050</v>
          </cell>
          <cell r="B117" t="str">
            <v>pintura  esmalte según  ntc 2½-3</v>
          </cell>
          <cell r="C117">
            <v>2122</v>
          </cell>
          <cell r="D117">
            <v>2122</v>
          </cell>
          <cell r="F117">
            <v>0</v>
          </cell>
          <cell r="G117">
            <v>2122</v>
          </cell>
          <cell r="I117">
            <v>0</v>
          </cell>
          <cell r="J117">
            <v>0</v>
          </cell>
          <cell r="L117">
            <v>0</v>
          </cell>
          <cell r="M117">
            <v>0</v>
          </cell>
          <cell r="O117">
            <v>0</v>
          </cell>
          <cell r="P117">
            <v>0</v>
          </cell>
          <cell r="R117">
            <v>0</v>
          </cell>
          <cell r="S117">
            <v>0</v>
          </cell>
          <cell r="U117">
            <v>0</v>
          </cell>
          <cell r="V117">
            <v>0</v>
          </cell>
          <cell r="W117" t="str">
            <v>ML</v>
          </cell>
          <cell r="X117">
            <v>2122</v>
          </cell>
        </row>
        <row r="118">
          <cell r="A118">
            <v>7051</v>
          </cell>
          <cell r="B118" t="str">
            <v>punto af sprinklers 1/2"</v>
          </cell>
          <cell r="C118">
            <v>430</v>
          </cell>
          <cell r="D118">
            <v>430</v>
          </cell>
          <cell r="F118">
            <v>0</v>
          </cell>
          <cell r="G118">
            <v>430</v>
          </cell>
          <cell r="I118">
            <v>0</v>
          </cell>
          <cell r="J118">
            <v>0</v>
          </cell>
          <cell r="L118">
            <v>0</v>
          </cell>
          <cell r="M118">
            <v>0</v>
          </cell>
          <cell r="O118">
            <v>0</v>
          </cell>
          <cell r="P118">
            <v>0</v>
          </cell>
          <cell r="R118">
            <v>0</v>
          </cell>
          <cell r="S118">
            <v>0</v>
          </cell>
          <cell r="U118">
            <v>0</v>
          </cell>
          <cell r="V118">
            <v>0</v>
          </cell>
          <cell r="W118" t="str">
            <v>UN</v>
          </cell>
          <cell r="X118">
            <v>430</v>
          </cell>
        </row>
        <row r="119">
          <cell r="A119">
            <v>7052</v>
          </cell>
          <cell r="B119" t="str">
            <v>ruana antivortice</v>
          </cell>
          <cell r="D119">
            <v>0</v>
          </cell>
          <cell r="F119">
            <v>0</v>
          </cell>
          <cell r="G119">
            <v>0</v>
          </cell>
          <cell r="I119">
            <v>0</v>
          </cell>
          <cell r="J119">
            <v>0</v>
          </cell>
          <cell r="L119">
            <v>0</v>
          </cell>
          <cell r="M119">
            <v>0</v>
          </cell>
          <cell r="O119">
            <v>0</v>
          </cell>
          <cell r="P119">
            <v>0</v>
          </cell>
          <cell r="Q119">
            <v>1</v>
          </cell>
          <cell r="R119">
            <v>1</v>
          </cell>
          <cell r="S119">
            <v>1</v>
          </cell>
          <cell r="U119">
            <v>0</v>
          </cell>
          <cell r="V119">
            <v>0</v>
          </cell>
          <cell r="W119" t="str">
            <v>UN</v>
          </cell>
          <cell r="X119">
            <v>1</v>
          </cell>
        </row>
        <row r="120">
          <cell r="A120">
            <v>7053</v>
          </cell>
          <cell r="B120" t="str">
            <v>sensor estado - tamperswitch</v>
          </cell>
          <cell r="C120">
            <v>3</v>
          </cell>
          <cell r="D120">
            <v>3</v>
          </cell>
          <cell r="F120">
            <v>0</v>
          </cell>
          <cell r="G120">
            <v>3</v>
          </cell>
          <cell r="I120">
            <v>0</v>
          </cell>
          <cell r="J120">
            <v>0</v>
          </cell>
          <cell r="L120">
            <v>0</v>
          </cell>
          <cell r="M120">
            <v>0</v>
          </cell>
          <cell r="O120">
            <v>0</v>
          </cell>
          <cell r="P120">
            <v>0</v>
          </cell>
          <cell r="R120">
            <v>0</v>
          </cell>
          <cell r="S120">
            <v>0</v>
          </cell>
          <cell r="U120">
            <v>0</v>
          </cell>
          <cell r="V120">
            <v>0</v>
          </cell>
          <cell r="W120" t="str">
            <v>UN</v>
          </cell>
          <cell r="X120">
            <v>3</v>
          </cell>
        </row>
        <row r="121">
          <cell r="A121">
            <v>7054</v>
          </cell>
          <cell r="B121" t="str">
            <v>sensor flujo 6"</v>
          </cell>
          <cell r="C121">
            <v>3</v>
          </cell>
          <cell r="D121">
            <v>3</v>
          </cell>
          <cell r="F121">
            <v>0</v>
          </cell>
          <cell r="G121">
            <v>3</v>
          </cell>
          <cell r="I121">
            <v>0</v>
          </cell>
          <cell r="J121">
            <v>0</v>
          </cell>
          <cell r="L121">
            <v>0</v>
          </cell>
          <cell r="M121">
            <v>0</v>
          </cell>
          <cell r="O121">
            <v>0</v>
          </cell>
          <cell r="P121">
            <v>0</v>
          </cell>
          <cell r="R121">
            <v>0</v>
          </cell>
          <cell r="S121">
            <v>0</v>
          </cell>
          <cell r="U121">
            <v>0</v>
          </cell>
          <cell r="V121">
            <v>0</v>
          </cell>
          <cell r="W121" t="str">
            <v>UN</v>
          </cell>
          <cell r="X121">
            <v>3</v>
          </cell>
        </row>
        <row r="122">
          <cell r="A122">
            <v>7055</v>
          </cell>
          <cell r="B122" t="str">
            <v>siamesa 4 * 2-1/2 * 2-1/2</v>
          </cell>
          <cell r="C122">
            <v>1</v>
          </cell>
          <cell r="D122">
            <v>1</v>
          </cell>
          <cell r="F122">
            <v>0</v>
          </cell>
          <cell r="G122">
            <v>1</v>
          </cell>
          <cell r="I122">
            <v>0</v>
          </cell>
          <cell r="J122">
            <v>0</v>
          </cell>
          <cell r="L122">
            <v>0</v>
          </cell>
          <cell r="M122">
            <v>0</v>
          </cell>
          <cell r="O122">
            <v>0</v>
          </cell>
          <cell r="P122">
            <v>0</v>
          </cell>
          <cell r="R122">
            <v>0</v>
          </cell>
          <cell r="S122">
            <v>0</v>
          </cell>
          <cell r="U122">
            <v>0</v>
          </cell>
          <cell r="V122">
            <v>0</v>
          </cell>
          <cell r="W122" t="str">
            <v>UN</v>
          </cell>
          <cell r="X122">
            <v>1</v>
          </cell>
        </row>
        <row r="123">
          <cell r="A123">
            <v>7056</v>
          </cell>
          <cell r="B123" t="str">
            <v>soporte especial</v>
          </cell>
          <cell r="C123">
            <v>20</v>
          </cell>
          <cell r="D123">
            <v>20</v>
          </cell>
          <cell r="F123">
            <v>0</v>
          </cell>
          <cell r="G123">
            <v>20</v>
          </cell>
          <cell r="H123">
            <v>2</v>
          </cell>
          <cell r="I123">
            <v>2</v>
          </cell>
          <cell r="J123">
            <v>2</v>
          </cell>
          <cell r="K123">
            <v>1</v>
          </cell>
          <cell r="L123">
            <v>1</v>
          </cell>
          <cell r="M123">
            <v>1</v>
          </cell>
          <cell r="N123">
            <v>2</v>
          </cell>
          <cell r="O123">
            <v>2</v>
          </cell>
          <cell r="P123">
            <v>2</v>
          </cell>
          <cell r="R123">
            <v>0</v>
          </cell>
          <cell r="S123">
            <v>0</v>
          </cell>
          <cell r="U123">
            <v>0</v>
          </cell>
          <cell r="V123">
            <v>0</v>
          </cell>
          <cell r="W123" t="str">
            <v>UN</v>
          </cell>
          <cell r="X123">
            <v>25</v>
          </cell>
        </row>
        <row r="124">
          <cell r="A124">
            <v>7057</v>
          </cell>
          <cell r="B124" t="str">
            <v>soporte especial 2</v>
          </cell>
          <cell r="C124">
            <v>33</v>
          </cell>
          <cell r="D124">
            <v>33</v>
          </cell>
          <cell r="F124">
            <v>0</v>
          </cell>
          <cell r="G124">
            <v>33</v>
          </cell>
          <cell r="H124">
            <v>2</v>
          </cell>
          <cell r="I124">
            <v>2</v>
          </cell>
          <cell r="J124">
            <v>2</v>
          </cell>
          <cell r="L124">
            <v>0</v>
          </cell>
          <cell r="M124">
            <v>0</v>
          </cell>
          <cell r="O124">
            <v>0</v>
          </cell>
          <cell r="P124">
            <v>0</v>
          </cell>
          <cell r="Q124">
            <v>8</v>
          </cell>
          <cell r="R124">
            <v>8</v>
          </cell>
          <cell r="S124">
            <v>8</v>
          </cell>
          <cell r="U124">
            <v>0</v>
          </cell>
          <cell r="V124">
            <v>0</v>
          </cell>
          <cell r="W124" t="str">
            <v>UN</v>
          </cell>
          <cell r="X124">
            <v>43</v>
          </cell>
        </row>
        <row r="125">
          <cell r="A125">
            <v>7058</v>
          </cell>
          <cell r="B125" t="str">
            <v>soporte pera 1 1/2"</v>
          </cell>
          <cell r="C125">
            <v>241</v>
          </cell>
          <cell r="D125">
            <v>241</v>
          </cell>
          <cell r="F125">
            <v>0</v>
          </cell>
          <cell r="G125">
            <v>241</v>
          </cell>
          <cell r="H125">
            <v>16</v>
          </cell>
          <cell r="I125">
            <v>16</v>
          </cell>
          <cell r="J125">
            <v>16</v>
          </cell>
          <cell r="K125">
            <v>4.4492307692307698</v>
          </cell>
          <cell r="L125">
            <v>4.4492307692307698</v>
          </cell>
          <cell r="M125">
            <v>4.4492307692307698</v>
          </cell>
          <cell r="O125">
            <v>0</v>
          </cell>
          <cell r="P125">
            <v>0</v>
          </cell>
          <cell r="R125">
            <v>0</v>
          </cell>
          <cell r="S125">
            <v>0</v>
          </cell>
          <cell r="U125">
            <v>0</v>
          </cell>
          <cell r="V125">
            <v>0</v>
          </cell>
          <cell r="W125" t="str">
            <v>UN</v>
          </cell>
          <cell r="X125">
            <v>261.44923076923078</v>
          </cell>
        </row>
        <row r="126">
          <cell r="A126">
            <v>7059</v>
          </cell>
          <cell r="B126" t="str">
            <v>soporte pera 1"</v>
          </cell>
          <cell r="D126">
            <v>0</v>
          </cell>
          <cell r="F126">
            <v>0</v>
          </cell>
          <cell r="G126">
            <v>0</v>
          </cell>
          <cell r="I126">
            <v>0</v>
          </cell>
          <cell r="J126">
            <v>0</v>
          </cell>
          <cell r="L126">
            <v>0</v>
          </cell>
          <cell r="M126">
            <v>0</v>
          </cell>
          <cell r="O126">
            <v>0</v>
          </cell>
          <cell r="P126">
            <v>0</v>
          </cell>
          <cell r="Q126">
            <v>8</v>
          </cell>
          <cell r="R126">
            <v>8</v>
          </cell>
          <cell r="S126">
            <v>8</v>
          </cell>
          <cell r="U126">
            <v>0</v>
          </cell>
          <cell r="V126">
            <v>0</v>
          </cell>
          <cell r="W126" t="str">
            <v>UN</v>
          </cell>
          <cell r="X126">
            <v>8</v>
          </cell>
        </row>
        <row r="127">
          <cell r="A127">
            <v>7060</v>
          </cell>
          <cell r="B127" t="str">
            <v>soporte pera 2 1/2"</v>
          </cell>
          <cell r="C127">
            <v>511</v>
          </cell>
          <cell r="D127">
            <v>511</v>
          </cell>
          <cell r="F127">
            <v>0</v>
          </cell>
          <cell r="G127">
            <v>511</v>
          </cell>
          <cell r="I127">
            <v>0</v>
          </cell>
          <cell r="J127">
            <v>0</v>
          </cell>
          <cell r="K127">
            <v>77.244186046511629</v>
          </cell>
          <cell r="L127">
            <v>77.244186046511629</v>
          </cell>
          <cell r="M127">
            <v>77.244186046511629</v>
          </cell>
          <cell r="O127">
            <v>0</v>
          </cell>
          <cell r="P127">
            <v>0</v>
          </cell>
          <cell r="R127">
            <v>0</v>
          </cell>
          <cell r="S127">
            <v>0</v>
          </cell>
          <cell r="U127">
            <v>0</v>
          </cell>
          <cell r="V127">
            <v>0</v>
          </cell>
          <cell r="W127" t="str">
            <v>UN</v>
          </cell>
          <cell r="X127">
            <v>588.24418604651169</v>
          </cell>
        </row>
        <row r="128">
          <cell r="A128">
            <v>7061</v>
          </cell>
          <cell r="B128" t="str">
            <v>soporte pera 2"</v>
          </cell>
          <cell r="D128">
            <v>0</v>
          </cell>
          <cell r="F128">
            <v>0</v>
          </cell>
          <cell r="G128">
            <v>0</v>
          </cell>
          <cell r="I128">
            <v>0</v>
          </cell>
          <cell r="J128">
            <v>0</v>
          </cell>
          <cell r="L128">
            <v>0</v>
          </cell>
          <cell r="M128">
            <v>0</v>
          </cell>
          <cell r="N128">
            <v>6</v>
          </cell>
          <cell r="O128">
            <v>6</v>
          </cell>
          <cell r="P128">
            <v>6</v>
          </cell>
          <cell r="R128">
            <v>0</v>
          </cell>
          <cell r="S128">
            <v>0</v>
          </cell>
          <cell r="U128">
            <v>0</v>
          </cell>
          <cell r="V128">
            <v>0</v>
          </cell>
          <cell r="W128" t="str">
            <v>UN</v>
          </cell>
          <cell r="X128">
            <v>6</v>
          </cell>
        </row>
        <row r="129">
          <cell r="A129">
            <v>7062</v>
          </cell>
          <cell r="B129" t="str">
            <v>soporte pera 4"</v>
          </cell>
          <cell r="C129">
            <v>95</v>
          </cell>
          <cell r="D129">
            <v>95</v>
          </cell>
          <cell r="F129">
            <v>0</v>
          </cell>
          <cell r="G129">
            <v>95</v>
          </cell>
          <cell r="H129">
            <v>23</v>
          </cell>
          <cell r="I129">
            <v>23</v>
          </cell>
          <cell r="J129">
            <v>23</v>
          </cell>
          <cell r="L129">
            <v>0</v>
          </cell>
          <cell r="M129">
            <v>0</v>
          </cell>
          <cell r="O129">
            <v>0</v>
          </cell>
          <cell r="P129">
            <v>0</v>
          </cell>
          <cell r="Q129">
            <v>4</v>
          </cell>
          <cell r="R129">
            <v>4</v>
          </cell>
          <cell r="S129">
            <v>4</v>
          </cell>
          <cell r="U129">
            <v>0</v>
          </cell>
          <cell r="V129">
            <v>0</v>
          </cell>
          <cell r="W129" t="str">
            <v>UN</v>
          </cell>
          <cell r="X129">
            <v>122</v>
          </cell>
        </row>
        <row r="130">
          <cell r="A130">
            <v>7063</v>
          </cell>
          <cell r="B130" t="str">
            <v>sprinkler pendent k=5.6 1/2"stoc</v>
          </cell>
          <cell r="C130">
            <v>14</v>
          </cell>
          <cell r="D130">
            <v>14</v>
          </cell>
          <cell r="F130">
            <v>0</v>
          </cell>
          <cell r="G130">
            <v>14</v>
          </cell>
          <cell r="I130">
            <v>0</v>
          </cell>
          <cell r="J130">
            <v>0</v>
          </cell>
          <cell r="L130">
            <v>0</v>
          </cell>
          <cell r="M130">
            <v>0</v>
          </cell>
          <cell r="O130">
            <v>0</v>
          </cell>
          <cell r="P130">
            <v>0</v>
          </cell>
          <cell r="R130">
            <v>0</v>
          </cell>
          <cell r="S130">
            <v>0</v>
          </cell>
          <cell r="U130">
            <v>0</v>
          </cell>
          <cell r="V130">
            <v>0</v>
          </cell>
          <cell r="W130" t="str">
            <v>UN</v>
          </cell>
          <cell r="X130">
            <v>14</v>
          </cell>
        </row>
        <row r="131">
          <cell r="A131">
            <v>7064</v>
          </cell>
          <cell r="B131" t="str">
            <v>sprinkler pendent  k=5.6  1/2"</v>
          </cell>
          <cell r="C131">
            <v>430</v>
          </cell>
          <cell r="D131">
            <v>430</v>
          </cell>
          <cell r="F131">
            <v>0</v>
          </cell>
          <cell r="G131">
            <v>430</v>
          </cell>
          <cell r="I131">
            <v>0</v>
          </cell>
          <cell r="J131">
            <v>0</v>
          </cell>
          <cell r="L131">
            <v>0</v>
          </cell>
          <cell r="M131">
            <v>0</v>
          </cell>
          <cell r="O131">
            <v>0</v>
          </cell>
          <cell r="P131">
            <v>0</v>
          </cell>
          <cell r="R131">
            <v>0</v>
          </cell>
          <cell r="S131">
            <v>0</v>
          </cell>
          <cell r="U131">
            <v>0</v>
          </cell>
          <cell r="V131">
            <v>0</v>
          </cell>
          <cell r="W131" t="str">
            <v>UN</v>
          </cell>
          <cell r="X131">
            <v>430</v>
          </cell>
        </row>
        <row r="132">
          <cell r="A132">
            <v>7065</v>
          </cell>
          <cell r="B132" t="str">
            <v>strap 1*1/2"</v>
          </cell>
          <cell r="D132">
            <v>0</v>
          </cell>
          <cell r="F132">
            <v>0</v>
          </cell>
          <cell r="G132">
            <v>0</v>
          </cell>
          <cell r="H132">
            <v>32</v>
          </cell>
          <cell r="I132">
            <v>32</v>
          </cell>
          <cell r="J132">
            <v>32</v>
          </cell>
          <cell r="K132">
            <v>23</v>
          </cell>
          <cell r="L132">
            <v>23</v>
          </cell>
          <cell r="M132">
            <v>23</v>
          </cell>
          <cell r="O132">
            <v>0</v>
          </cell>
          <cell r="P132">
            <v>0</v>
          </cell>
          <cell r="Q132">
            <v>4</v>
          </cell>
          <cell r="R132">
            <v>4</v>
          </cell>
          <cell r="S132">
            <v>4</v>
          </cell>
          <cell r="U132">
            <v>0</v>
          </cell>
          <cell r="V132">
            <v>0</v>
          </cell>
          <cell r="W132" t="str">
            <v>UN</v>
          </cell>
          <cell r="X132">
            <v>59</v>
          </cell>
        </row>
        <row r="133">
          <cell r="A133">
            <v>7066</v>
          </cell>
          <cell r="B133" t="str">
            <v>tee mecanica ran 2.1/2 x 1.1/2"</v>
          </cell>
          <cell r="C133">
            <v>124</v>
          </cell>
          <cell r="D133">
            <v>124</v>
          </cell>
          <cell r="F133">
            <v>0</v>
          </cell>
          <cell r="G133">
            <v>124</v>
          </cell>
          <cell r="I133">
            <v>0</v>
          </cell>
          <cell r="J133">
            <v>0</v>
          </cell>
          <cell r="L133">
            <v>0</v>
          </cell>
          <cell r="M133">
            <v>0</v>
          </cell>
          <cell r="O133">
            <v>0</v>
          </cell>
          <cell r="P133">
            <v>0</v>
          </cell>
          <cell r="R133">
            <v>0</v>
          </cell>
          <cell r="S133">
            <v>0</v>
          </cell>
          <cell r="U133">
            <v>0</v>
          </cell>
          <cell r="V133">
            <v>0</v>
          </cell>
          <cell r="W133" t="str">
            <v>UN</v>
          </cell>
          <cell r="X133">
            <v>124</v>
          </cell>
        </row>
        <row r="134">
          <cell r="A134">
            <v>7067</v>
          </cell>
          <cell r="B134" t="str">
            <v>tee mecanica ranurada 2x1"</v>
          </cell>
          <cell r="D134">
            <v>0</v>
          </cell>
          <cell r="F134">
            <v>0</v>
          </cell>
          <cell r="G134">
            <v>0</v>
          </cell>
          <cell r="I134">
            <v>0</v>
          </cell>
          <cell r="J134">
            <v>0</v>
          </cell>
          <cell r="K134">
            <v>12</v>
          </cell>
          <cell r="L134">
            <v>12</v>
          </cell>
          <cell r="M134">
            <v>12</v>
          </cell>
          <cell r="O134">
            <v>0</v>
          </cell>
          <cell r="P134">
            <v>0</v>
          </cell>
          <cell r="R134">
            <v>0</v>
          </cell>
          <cell r="S134">
            <v>0</v>
          </cell>
          <cell r="U134">
            <v>0</v>
          </cell>
          <cell r="V134">
            <v>0</v>
          </cell>
          <cell r="W134" t="str">
            <v>UN</v>
          </cell>
          <cell r="X134">
            <v>12</v>
          </cell>
        </row>
        <row r="135">
          <cell r="A135">
            <v>7068</v>
          </cell>
          <cell r="B135" t="str">
            <v>tee mecanica ranurada 4"* 2 1/2"</v>
          </cell>
          <cell r="C135">
            <v>30</v>
          </cell>
          <cell r="D135">
            <v>30</v>
          </cell>
          <cell r="F135">
            <v>0</v>
          </cell>
          <cell r="G135">
            <v>30</v>
          </cell>
          <cell r="I135">
            <v>0</v>
          </cell>
          <cell r="J135">
            <v>0</v>
          </cell>
          <cell r="L135">
            <v>0</v>
          </cell>
          <cell r="M135">
            <v>0</v>
          </cell>
          <cell r="O135">
            <v>0</v>
          </cell>
          <cell r="P135">
            <v>0</v>
          </cell>
          <cell r="R135">
            <v>0</v>
          </cell>
          <cell r="S135">
            <v>0</v>
          </cell>
          <cell r="U135">
            <v>0</v>
          </cell>
          <cell r="V135">
            <v>0</v>
          </cell>
          <cell r="W135" t="str">
            <v>UN</v>
          </cell>
          <cell r="X135">
            <v>30</v>
          </cell>
        </row>
        <row r="136">
          <cell r="A136">
            <v>7069</v>
          </cell>
          <cell r="B136" t="str">
            <v>tee mecanica ranurada 4x2"</v>
          </cell>
          <cell r="D136">
            <v>0</v>
          </cell>
          <cell r="F136">
            <v>0</v>
          </cell>
          <cell r="G136">
            <v>0</v>
          </cell>
          <cell r="I136">
            <v>0</v>
          </cell>
          <cell r="J136">
            <v>0</v>
          </cell>
          <cell r="L136">
            <v>0</v>
          </cell>
          <cell r="M136">
            <v>0</v>
          </cell>
          <cell r="O136">
            <v>0</v>
          </cell>
          <cell r="P136">
            <v>0</v>
          </cell>
          <cell r="Q136">
            <v>3</v>
          </cell>
          <cell r="R136">
            <v>3</v>
          </cell>
          <cell r="S136">
            <v>3</v>
          </cell>
          <cell r="U136">
            <v>0</v>
          </cell>
          <cell r="V136">
            <v>0</v>
          </cell>
          <cell r="W136" t="str">
            <v>UN</v>
          </cell>
          <cell r="X136">
            <v>3</v>
          </cell>
        </row>
        <row r="137">
          <cell r="A137">
            <v>7070</v>
          </cell>
          <cell r="B137" t="str">
            <v>tuberia a.carbon sch 10 2 1/2"</v>
          </cell>
          <cell r="C137">
            <v>40</v>
          </cell>
          <cell r="D137">
            <v>40</v>
          </cell>
          <cell r="F137">
            <v>0</v>
          </cell>
          <cell r="G137">
            <v>40</v>
          </cell>
          <cell r="I137">
            <v>0</v>
          </cell>
          <cell r="J137">
            <v>0</v>
          </cell>
          <cell r="K137">
            <v>20</v>
          </cell>
          <cell r="L137">
            <v>20</v>
          </cell>
          <cell r="M137">
            <v>20</v>
          </cell>
          <cell r="O137">
            <v>0</v>
          </cell>
          <cell r="P137">
            <v>0</v>
          </cell>
          <cell r="R137">
            <v>0</v>
          </cell>
          <cell r="S137">
            <v>0</v>
          </cell>
          <cell r="U137">
            <v>0</v>
          </cell>
          <cell r="V137">
            <v>0</v>
          </cell>
          <cell r="W137" t="str">
            <v>ML</v>
          </cell>
          <cell r="X137">
            <v>60</v>
          </cell>
        </row>
        <row r="138">
          <cell r="A138">
            <v>7071</v>
          </cell>
          <cell r="B138" t="str">
            <v>tuberia a.carbon sch 10 4"</v>
          </cell>
          <cell r="C138">
            <v>80</v>
          </cell>
          <cell r="D138">
            <v>80</v>
          </cell>
          <cell r="F138">
            <v>0</v>
          </cell>
          <cell r="G138">
            <v>80</v>
          </cell>
          <cell r="H138">
            <v>20</v>
          </cell>
          <cell r="I138">
            <v>20</v>
          </cell>
          <cell r="J138">
            <v>20</v>
          </cell>
          <cell r="L138">
            <v>0</v>
          </cell>
          <cell r="M138">
            <v>0</v>
          </cell>
          <cell r="O138">
            <v>0</v>
          </cell>
          <cell r="P138">
            <v>0</v>
          </cell>
          <cell r="Q138">
            <v>12</v>
          </cell>
          <cell r="R138">
            <v>12</v>
          </cell>
          <cell r="S138">
            <v>12</v>
          </cell>
          <cell r="U138">
            <v>0</v>
          </cell>
          <cell r="V138">
            <v>0</v>
          </cell>
          <cell r="W138" t="str">
            <v>ML</v>
          </cell>
          <cell r="X138">
            <v>112</v>
          </cell>
        </row>
        <row r="139">
          <cell r="A139">
            <v>7072</v>
          </cell>
          <cell r="B139" t="str">
            <v>tuberia a.carbon sch 40 1 1/2"</v>
          </cell>
          <cell r="C139">
            <v>42</v>
          </cell>
          <cell r="D139">
            <v>42</v>
          </cell>
          <cell r="F139">
            <v>0</v>
          </cell>
          <cell r="G139">
            <v>42</v>
          </cell>
          <cell r="I139">
            <v>0</v>
          </cell>
          <cell r="J139">
            <v>0</v>
          </cell>
          <cell r="K139">
            <v>12</v>
          </cell>
          <cell r="L139">
            <v>12</v>
          </cell>
          <cell r="M139">
            <v>12</v>
          </cell>
          <cell r="O139">
            <v>0</v>
          </cell>
          <cell r="P139">
            <v>0</v>
          </cell>
          <cell r="Q139">
            <v>12</v>
          </cell>
          <cell r="R139">
            <v>12</v>
          </cell>
          <cell r="S139">
            <v>12</v>
          </cell>
          <cell r="U139">
            <v>0</v>
          </cell>
          <cell r="V139">
            <v>0</v>
          </cell>
          <cell r="W139" t="str">
            <v>ML</v>
          </cell>
          <cell r="X139">
            <v>66</v>
          </cell>
        </row>
        <row r="140">
          <cell r="A140">
            <v>7073</v>
          </cell>
          <cell r="B140" t="str">
            <v>tuberia a.carbon sch 40 1"</v>
          </cell>
          <cell r="C140">
            <v>180</v>
          </cell>
          <cell r="D140">
            <v>180</v>
          </cell>
          <cell r="F140">
            <v>0</v>
          </cell>
          <cell r="G140">
            <v>180</v>
          </cell>
          <cell r="I140">
            <v>0</v>
          </cell>
          <cell r="J140">
            <v>0</v>
          </cell>
          <cell r="L140">
            <v>0</v>
          </cell>
          <cell r="M140">
            <v>0</v>
          </cell>
          <cell r="O140">
            <v>0</v>
          </cell>
          <cell r="P140">
            <v>0</v>
          </cell>
          <cell r="Q140">
            <v>16</v>
          </cell>
          <cell r="R140">
            <v>16</v>
          </cell>
          <cell r="S140">
            <v>16</v>
          </cell>
          <cell r="U140">
            <v>0</v>
          </cell>
          <cell r="V140">
            <v>0</v>
          </cell>
          <cell r="W140" t="str">
            <v>ML</v>
          </cell>
          <cell r="X140">
            <v>196</v>
          </cell>
        </row>
        <row r="141">
          <cell r="A141">
            <v>7074</v>
          </cell>
          <cell r="B141" t="str">
            <v>tuberia a.carbon sch 40 2 1/2"</v>
          </cell>
          <cell r="D141">
            <v>0</v>
          </cell>
          <cell r="F141">
            <v>0</v>
          </cell>
          <cell r="G141">
            <v>0</v>
          </cell>
          <cell r="I141">
            <v>0</v>
          </cell>
          <cell r="J141">
            <v>0</v>
          </cell>
          <cell r="L141">
            <v>0</v>
          </cell>
          <cell r="M141">
            <v>0</v>
          </cell>
          <cell r="O141">
            <v>0</v>
          </cell>
          <cell r="P141">
            <v>0</v>
          </cell>
          <cell r="R141">
            <v>0</v>
          </cell>
          <cell r="S141">
            <v>0</v>
          </cell>
          <cell r="U141">
            <v>0</v>
          </cell>
          <cell r="V141">
            <v>0</v>
          </cell>
          <cell r="W141" t="str">
            <v>ML</v>
          </cell>
          <cell r="X141">
            <v>0</v>
          </cell>
        </row>
        <row r="142">
          <cell r="A142">
            <v>7075</v>
          </cell>
          <cell r="B142" t="str">
            <v>tuberia a.carbon sch 40 2"</v>
          </cell>
          <cell r="D142">
            <v>0</v>
          </cell>
          <cell r="F142">
            <v>0</v>
          </cell>
          <cell r="G142">
            <v>0</v>
          </cell>
          <cell r="I142">
            <v>0</v>
          </cell>
          <cell r="J142">
            <v>0</v>
          </cell>
          <cell r="L142">
            <v>0</v>
          </cell>
          <cell r="M142">
            <v>0</v>
          </cell>
          <cell r="N142">
            <v>50</v>
          </cell>
          <cell r="O142">
            <v>50</v>
          </cell>
          <cell r="P142">
            <v>50</v>
          </cell>
          <cell r="R142">
            <v>0</v>
          </cell>
          <cell r="S142">
            <v>0</v>
          </cell>
          <cell r="U142">
            <v>0</v>
          </cell>
          <cell r="V142">
            <v>0</v>
          </cell>
          <cell r="W142" t="str">
            <v>ML</v>
          </cell>
          <cell r="X142">
            <v>50</v>
          </cell>
        </row>
        <row r="143">
          <cell r="A143">
            <v>7076</v>
          </cell>
          <cell r="B143" t="str">
            <v>tuberia a.carbon sch 40 6"</v>
          </cell>
          <cell r="D143">
            <v>0</v>
          </cell>
          <cell r="F143">
            <v>0</v>
          </cell>
          <cell r="G143">
            <v>0</v>
          </cell>
          <cell r="I143">
            <v>0</v>
          </cell>
          <cell r="J143">
            <v>0</v>
          </cell>
          <cell r="L143">
            <v>0</v>
          </cell>
          <cell r="M143">
            <v>0</v>
          </cell>
          <cell r="O143">
            <v>0</v>
          </cell>
          <cell r="P143">
            <v>0</v>
          </cell>
          <cell r="Q143">
            <v>7</v>
          </cell>
          <cell r="R143">
            <v>7</v>
          </cell>
          <cell r="S143">
            <v>7</v>
          </cell>
          <cell r="U143">
            <v>0</v>
          </cell>
          <cell r="V143">
            <v>0</v>
          </cell>
          <cell r="W143" t="str">
            <v>ML</v>
          </cell>
          <cell r="X143">
            <v>7</v>
          </cell>
        </row>
        <row r="144">
          <cell r="A144">
            <v>7077</v>
          </cell>
          <cell r="B144" t="str">
            <v>tuberia desfogue  4"</v>
          </cell>
          <cell r="D144">
            <v>0</v>
          </cell>
          <cell r="F144">
            <v>0</v>
          </cell>
          <cell r="G144">
            <v>0</v>
          </cell>
          <cell r="I144">
            <v>0</v>
          </cell>
          <cell r="J144">
            <v>0</v>
          </cell>
          <cell r="L144">
            <v>0</v>
          </cell>
          <cell r="M144">
            <v>0</v>
          </cell>
          <cell r="N144">
            <v>6</v>
          </cell>
          <cell r="O144">
            <v>6</v>
          </cell>
          <cell r="P144">
            <v>6</v>
          </cell>
          <cell r="R144">
            <v>0</v>
          </cell>
          <cell r="S144">
            <v>0</v>
          </cell>
          <cell r="U144">
            <v>0</v>
          </cell>
          <cell r="V144">
            <v>0</v>
          </cell>
          <cell r="W144" t="str">
            <v>ML</v>
          </cell>
          <cell r="X144">
            <v>6</v>
          </cell>
        </row>
        <row r="145">
          <cell r="A145">
            <v>7078</v>
          </cell>
          <cell r="B145" t="str">
            <v>valvula de prueba y drenaje 2</v>
          </cell>
          <cell r="C145">
            <v>2</v>
          </cell>
          <cell r="D145">
            <v>2</v>
          </cell>
          <cell r="F145">
            <v>0</v>
          </cell>
          <cell r="G145">
            <v>2</v>
          </cell>
          <cell r="H145">
            <v>1</v>
          </cell>
          <cell r="I145">
            <v>1</v>
          </cell>
          <cell r="J145">
            <v>1</v>
          </cell>
          <cell r="L145">
            <v>0</v>
          </cell>
          <cell r="M145">
            <v>0</v>
          </cell>
          <cell r="O145">
            <v>0</v>
          </cell>
          <cell r="P145">
            <v>0</v>
          </cell>
          <cell r="R145">
            <v>0</v>
          </cell>
          <cell r="S145">
            <v>0</v>
          </cell>
          <cell r="U145">
            <v>0</v>
          </cell>
          <cell r="V145">
            <v>0</v>
          </cell>
          <cell r="W145" t="str">
            <v>UN</v>
          </cell>
          <cell r="X145">
            <v>3</v>
          </cell>
        </row>
        <row r="146">
          <cell r="A146">
            <v>7079</v>
          </cell>
          <cell r="B146" t="str">
            <v>valvula expulsora de aire 1"</v>
          </cell>
          <cell r="C146">
            <v>2</v>
          </cell>
          <cell r="D146">
            <v>2</v>
          </cell>
          <cell r="F146">
            <v>0</v>
          </cell>
          <cell r="G146">
            <v>2</v>
          </cell>
          <cell r="I146">
            <v>0</v>
          </cell>
          <cell r="J146">
            <v>0</v>
          </cell>
          <cell r="L146">
            <v>0</v>
          </cell>
          <cell r="M146">
            <v>0</v>
          </cell>
          <cell r="O146">
            <v>0</v>
          </cell>
          <cell r="P146">
            <v>0</v>
          </cell>
          <cell r="R146">
            <v>0</v>
          </cell>
          <cell r="S146">
            <v>0</v>
          </cell>
          <cell r="U146">
            <v>0</v>
          </cell>
          <cell r="V146">
            <v>0</v>
          </cell>
          <cell r="W146" t="str">
            <v>UN</v>
          </cell>
          <cell r="X146">
            <v>2</v>
          </cell>
        </row>
        <row r="147">
          <cell r="A147">
            <v>7080</v>
          </cell>
          <cell r="B147" t="str">
            <v>valvula expulsora de aire  2"</v>
          </cell>
          <cell r="D147">
            <v>0</v>
          </cell>
          <cell r="F147">
            <v>0</v>
          </cell>
          <cell r="G147">
            <v>0</v>
          </cell>
          <cell r="I147">
            <v>0</v>
          </cell>
          <cell r="J147">
            <v>0</v>
          </cell>
          <cell r="L147">
            <v>0</v>
          </cell>
          <cell r="M147">
            <v>0</v>
          </cell>
          <cell r="O147">
            <v>0</v>
          </cell>
          <cell r="P147">
            <v>0</v>
          </cell>
          <cell r="R147">
            <v>0</v>
          </cell>
          <cell r="S147">
            <v>0</v>
          </cell>
          <cell r="U147">
            <v>0</v>
          </cell>
          <cell r="V147">
            <v>0</v>
          </cell>
          <cell r="W147" t="str">
            <v>UN</v>
          </cell>
          <cell r="X147">
            <v>0</v>
          </cell>
        </row>
        <row r="148">
          <cell r="A148">
            <v>7081</v>
          </cell>
          <cell r="B148" t="str">
            <v>valvula mariposa 2 1/2"con tampe</v>
          </cell>
          <cell r="D148">
            <v>0</v>
          </cell>
          <cell r="F148">
            <v>0</v>
          </cell>
          <cell r="G148">
            <v>0</v>
          </cell>
          <cell r="I148">
            <v>0</v>
          </cell>
          <cell r="J148">
            <v>0</v>
          </cell>
          <cell r="L148">
            <v>0</v>
          </cell>
          <cell r="M148">
            <v>0</v>
          </cell>
          <cell r="O148">
            <v>0</v>
          </cell>
          <cell r="P148">
            <v>0</v>
          </cell>
          <cell r="Q148">
            <v>1</v>
          </cell>
          <cell r="R148">
            <v>1</v>
          </cell>
          <cell r="S148">
            <v>1</v>
          </cell>
          <cell r="U148">
            <v>0</v>
          </cell>
          <cell r="V148">
            <v>0</v>
          </cell>
          <cell r="W148" t="str">
            <v>UN</v>
          </cell>
          <cell r="X148">
            <v>1</v>
          </cell>
        </row>
        <row r="149">
          <cell r="A149">
            <v>7082</v>
          </cell>
          <cell r="B149" t="str">
            <v>valvula ossy 2 1/2"</v>
          </cell>
          <cell r="D149">
            <v>0</v>
          </cell>
          <cell r="F149">
            <v>0</v>
          </cell>
          <cell r="G149">
            <v>0</v>
          </cell>
          <cell r="H149">
            <v>1</v>
          </cell>
          <cell r="I149">
            <v>1</v>
          </cell>
          <cell r="J149">
            <v>1</v>
          </cell>
          <cell r="K149">
            <v>1</v>
          </cell>
          <cell r="L149">
            <v>1</v>
          </cell>
          <cell r="M149">
            <v>1</v>
          </cell>
          <cell r="N149">
            <v>1</v>
          </cell>
          <cell r="O149">
            <v>1</v>
          </cell>
          <cell r="P149">
            <v>1</v>
          </cell>
          <cell r="R149">
            <v>0</v>
          </cell>
          <cell r="S149">
            <v>0</v>
          </cell>
          <cell r="U149">
            <v>0</v>
          </cell>
          <cell r="V149">
            <v>0</v>
          </cell>
          <cell r="W149" t="str">
            <v>UN</v>
          </cell>
          <cell r="X149">
            <v>3</v>
          </cell>
        </row>
        <row r="150">
          <cell r="A150">
            <v>7083</v>
          </cell>
          <cell r="B150" t="str">
            <v>valvula ossy 4"</v>
          </cell>
          <cell r="C150">
            <v>3</v>
          </cell>
          <cell r="D150">
            <v>3</v>
          </cell>
          <cell r="F150">
            <v>0</v>
          </cell>
          <cell r="G150">
            <v>3</v>
          </cell>
          <cell r="I150">
            <v>0</v>
          </cell>
          <cell r="J150">
            <v>0</v>
          </cell>
          <cell r="L150">
            <v>0</v>
          </cell>
          <cell r="M150">
            <v>0</v>
          </cell>
          <cell r="O150">
            <v>0</v>
          </cell>
          <cell r="P150">
            <v>0</v>
          </cell>
          <cell r="Q150">
            <v>3</v>
          </cell>
          <cell r="R150">
            <v>3</v>
          </cell>
          <cell r="S150">
            <v>3</v>
          </cell>
          <cell r="U150">
            <v>0</v>
          </cell>
          <cell r="V150">
            <v>0</v>
          </cell>
          <cell r="W150" t="str">
            <v>UN</v>
          </cell>
          <cell r="X150">
            <v>6</v>
          </cell>
        </row>
        <row r="151">
          <cell r="A151">
            <v>7084</v>
          </cell>
          <cell r="B151" t="str">
            <v>valvula reguladora presion  2"</v>
          </cell>
          <cell r="D151">
            <v>0</v>
          </cell>
          <cell r="F151">
            <v>0</v>
          </cell>
          <cell r="G151">
            <v>0</v>
          </cell>
          <cell r="I151">
            <v>0</v>
          </cell>
          <cell r="J151">
            <v>0</v>
          </cell>
          <cell r="L151">
            <v>0</v>
          </cell>
          <cell r="M151">
            <v>0</v>
          </cell>
          <cell r="N151">
            <v>1</v>
          </cell>
          <cell r="O151">
            <v>1</v>
          </cell>
          <cell r="P151">
            <v>1</v>
          </cell>
          <cell r="R151">
            <v>0</v>
          </cell>
          <cell r="S151">
            <v>0</v>
          </cell>
          <cell r="U151">
            <v>0</v>
          </cell>
          <cell r="V151">
            <v>0</v>
          </cell>
          <cell r="W151" t="str">
            <v>UN</v>
          </cell>
          <cell r="X151">
            <v>1</v>
          </cell>
        </row>
        <row r="152">
          <cell r="A152">
            <v>7085</v>
          </cell>
          <cell r="B152" t="str">
            <v>vidrio seguridad gabinete i</v>
          </cell>
          <cell r="C152">
            <v>5</v>
          </cell>
          <cell r="D152">
            <v>5</v>
          </cell>
          <cell r="F152">
            <v>0</v>
          </cell>
          <cell r="G152">
            <v>5</v>
          </cell>
          <cell r="I152">
            <v>0</v>
          </cell>
          <cell r="J152">
            <v>0</v>
          </cell>
          <cell r="L152">
            <v>0</v>
          </cell>
          <cell r="M152">
            <v>0</v>
          </cell>
          <cell r="O152">
            <v>0</v>
          </cell>
          <cell r="P152">
            <v>0</v>
          </cell>
          <cell r="R152">
            <v>0</v>
          </cell>
          <cell r="S152">
            <v>0</v>
          </cell>
          <cell r="U152">
            <v>0</v>
          </cell>
          <cell r="V152">
            <v>0</v>
          </cell>
          <cell r="W152" t="str">
            <v>UN</v>
          </cell>
          <cell r="X152">
            <v>5</v>
          </cell>
        </row>
        <row r="153">
          <cell r="B153" t="str">
            <v>SUMINISTRO</v>
          </cell>
          <cell r="D153">
            <v>0</v>
          </cell>
          <cell r="F153">
            <v>0</v>
          </cell>
          <cell r="G153">
            <v>0</v>
          </cell>
          <cell r="I153">
            <v>0</v>
          </cell>
          <cell r="J153">
            <v>0</v>
          </cell>
          <cell r="L153">
            <v>0</v>
          </cell>
          <cell r="M153">
            <v>0</v>
          </cell>
          <cell r="O153">
            <v>0</v>
          </cell>
          <cell r="P153">
            <v>0</v>
          </cell>
          <cell r="R153">
            <v>0</v>
          </cell>
          <cell r="S153">
            <v>0</v>
          </cell>
          <cell r="U153">
            <v>0</v>
          </cell>
          <cell r="V153">
            <v>0</v>
          </cell>
          <cell r="W153">
            <v>0</v>
          </cell>
          <cell r="X153">
            <v>0</v>
          </cell>
        </row>
        <row r="154">
          <cell r="A154">
            <v>7086</v>
          </cell>
          <cell r="B154" t="str">
            <v>accesorio cpvc 1"</v>
          </cell>
          <cell r="C154">
            <v>19</v>
          </cell>
          <cell r="D154">
            <v>19</v>
          </cell>
          <cell r="F154">
            <v>0</v>
          </cell>
          <cell r="G154">
            <v>19</v>
          </cell>
          <cell r="I154">
            <v>0</v>
          </cell>
          <cell r="J154">
            <v>0</v>
          </cell>
          <cell r="L154">
            <v>0</v>
          </cell>
          <cell r="M154">
            <v>0</v>
          </cell>
          <cell r="O154">
            <v>0</v>
          </cell>
          <cell r="P154">
            <v>0</v>
          </cell>
          <cell r="R154">
            <v>0</v>
          </cell>
          <cell r="S154">
            <v>0</v>
          </cell>
          <cell r="U154">
            <v>0</v>
          </cell>
          <cell r="V154">
            <v>0</v>
          </cell>
          <cell r="W154" t="str">
            <v>UN</v>
          </cell>
          <cell r="X154">
            <v>19</v>
          </cell>
        </row>
        <row r="155">
          <cell r="A155">
            <v>7087</v>
          </cell>
          <cell r="B155" t="str">
            <v>accesorio cpvc 1/2"</v>
          </cell>
          <cell r="C155">
            <v>250</v>
          </cell>
          <cell r="D155">
            <v>250</v>
          </cell>
          <cell r="F155">
            <v>0</v>
          </cell>
          <cell r="G155">
            <v>250</v>
          </cell>
          <cell r="H155">
            <v>17</v>
          </cell>
          <cell r="I155">
            <v>17</v>
          </cell>
          <cell r="J155">
            <v>17</v>
          </cell>
          <cell r="K155">
            <v>15</v>
          </cell>
          <cell r="L155">
            <v>15</v>
          </cell>
          <cell r="M155">
            <v>15</v>
          </cell>
          <cell r="N155">
            <v>41</v>
          </cell>
          <cell r="O155">
            <v>41</v>
          </cell>
          <cell r="P155">
            <v>41</v>
          </cell>
          <cell r="R155">
            <v>0</v>
          </cell>
          <cell r="S155">
            <v>0</v>
          </cell>
          <cell r="U155">
            <v>0</v>
          </cell>
          <cell r="V155">
            <v>0</v>
          </cell>
          <cell r="W155" t="str">
            <v>UN</v>
          </cell>
          <cell r="X155">
            <v>323</v>
          </cell>
        </row>
        <row r="156">
          <cell r="A156">
            <v>7088</v>
          </cell>
          <cell r="B156" t="str">
            <v>accesorio cpvc 1/2" flowg. gold</v>
          </cell>
          <cell r="D156">
            <v>0</v>
          </cell>
          <cell r="F156">
            <v>0</v>
          </cell>
          <cell r="G156">
            <v>0</v>
          </cell>
          <cell r="H156">
            <v>8</v>
          </cell>
          <cell r="I156">
            <v>8</v>
          </cell>
          <cell r="J156">
            <v>8</v>
          </cell>
          <cell r="L156">
            <v>0</v>
          </cell>
          <cell r="M156">
            <v>0</v>
          </cell>
          <cell r="O156">
            <v>0</v>
          </cell>
          <cell r="P156">
            <v>0</v>
          </cell>
          <cell r="R156">
            <v>0</v>
          </cell>
          <cell r="S156">
            <v>0</v>
          </cell>
          <cell r="U156">
            <v>0</v>
          </cell>
          <cell r="V156">
            <v>0</v>
          </cell>
          <cell r="W156" t="str">
            <v>UN</v>
          </cell>
          <cell r="X156">
            <v>8</v>
          </cell>
        </row>
        <row r="157">
          <cell r="A157">
            <v>7089</v>
          </cell>
          <cell r="B157" t="str">
            <v>accesorio cpvc 11/2" flowg. gold</v>
          </cell>
          <cell r="C157">
            <v>4</v>
          </cell>
          <cell r="D157">
            <v>4</v>
          </cell>
          <cell r="F157">
            <v>0</v>
          </cell>
          <cell r="G157">
            <v>4</v>
          </cell>
          <cell r="I157">
            <v>0</v>
          </cell>
          <cell r="J157">
            <v>0</v>
          </cell>
          <cell r="L157">
            <v>0</v>
          </cell>
          <cell r="M157">
            <v>0</v>
          </cell>
          <cell r="O157">
            <v>0</v>
          </cell>
          <cell r="P157">
            <v>0</v>
          </cell>
          <cell r="R157">
            <v>0</v>
          </cell>
          <cell r="S157">
            <v>0</v>
          </cell>
          <cell r="U157">
            <v>0</v>
          </cell>
          <cell r="V157">
            <v>0</v>
          </cell>
          <cell r="W157" t="str">
            <v>UN</v>
          </cell>
          <cell r="X157">
            <v>4</v>
          </cell>
        </row>
        <row r="158">
          <cell r="A158">
            <v>7090</v>
          </cell>
          <cell r="B158" t="str">
            <v>accesorio cpvc 2" flowg. gold</v>
          </cell>
          <cell r="C158">
            <v>23</v>
          </cell>
          <cell r="D158">
            <v>23</v>
          </cell>
          <cell r="F158">
            <v>0</v>
          </cell>
          <cell r="G158">
            <v>23</v>
          </cell>
          <cell r="I158">
            <v>0</v>
          </cell>
          <cell r="J158">
            <v>0</v>
          </cell>
          <cell r="L158">
            <v>0</v>
          </cell>
          <cell r="M158">
            <v>0</v>
          </cell>
          <cell r="O158">
            <v>0</v>
          </cell>
          <cell r="P158">
            <v>0</v>
          </cell>
          <cell r="R158">
            <v>0</v>
          </cell>
          <cell r="S158">
            <v>0</v>
          </cell>
          <cell r="U158">
            <v>0</v>
          </cell>
          <cell r="V158">
            <v>0</v>
          </cell>
          <cell r="W158" t="str">
            <v>UN</v>
          </cell>
          <cell r="X158">
            <v>23</v>
          </cell>
        </row>
        <row r="159">
          <cell r="A159">
            <v>7091</v>
          </cell>
          <cell r="B159" t="str">
            <v>accesorio cpvc 3/4"</v>
          </cell>
          <cell r="C159">
            <v>40</v>
          </cell>
          <cell r="D159">
            <v>40</v>
          </cell>
          <cell r="F159">
            <v>0</v>
          </cell>
          <cell r="G159">
            <v>40</v>
          </cell>
          <cell r="H159">
            <v>14</v>
          </cell>
          <cell r="I159">
            <v>14</v>
          </cell>
          <cell r="J159">
            <v>14</v>
          </cell>
          <cell r="K159">
            <v>2</v>
          </cell>
          <cell r="L159">
            <v>2</v>
          </cell>
          <cell r="M159">
            <v>2</v>
          </cell>
          <cell r="N159">
            <v>8</v>
          </cell>
          <cell r="O159">
            <v>8</v>
          </cell>
          <cell r="P159">
            <v>8</v>
          </cell>
          <cell r="R159">
            <v>0</v>
          </cell>
          <cell r="S159">
            <v>0</v>
          </cell>
          <cell r="U159">
            <v>0</v>
          </cell>
          <cell r="V159">
            <v>0</v>
          </cell>
          <cell r="W159" t="str">
            <v>UN</v>
          </cell>
          <cell r="X159">
            <v>64</v>
          </cell>
        </row>
        <row r="160">
          <cell r="A160">
            <v>7092</v>
          </cell>
          <cell r="B160" t="str">
            <v>accesorio pvcp 1 1/2"</v>
          </cell>
          <cell r="C160">
            <v>41</v>
          </cell>
          <cell r="D160">
            <v>41</v>
          </cell>
          <cell r="F160">
            <v>0</v>
          </cell>
          <cell r="G160">
            <v>41</v>
          </cell>
          <cell r="H160">
            <v>14</v>
          </cell>
          <cell r="I160">
            <v>14</v>
          </cell>
          <cell r="J160">
            <v>14</v>
          </cell>
          <cell r="K160">
            <v>9</v>
          </cell>
          <cell r="L160">
            <v>9</v>
          </cell>
          <cell r="M160">
            <v>9</v>
          </cell>
          <cell r="O160">
            <v>0</v>
          </cell>
          <cell r="P160">
            <v>0</v>
          </cell>
          <cell r="R160">
            <v>0</v>
          </cell>
          <cell r="S160">
            <v>0</v>
          </cell>
          <cell r="U160">
            <v>0</v>
          </cell>
          <cell r="V160">
            <v>0</v>
          </cell>
          <cell r="W160" t="str">
            <v>UN</v>
          </cell>
          <cell r="X160">
            <v>64</v>
          </cell>
        </row>
        <row r="161">
          <cell r="A161">
            <v>7093</v>
          </cell>
          <cell r="B161" t="str">
            <v>accesorio pvcp 1 1/4"</v>
          </cell>
          <cell r="C161">
            <v>280</v>
          </cell>
          <cell r="D161">
            <v>280</v>
          </cell>
          <cell r="F161">
            <v>0</v>
          </cell>
          <cell r="G161">
            <v>280</v>
          </cell>
          <cell r="I161">
            <v>0</v>
          </cell>
          <cell r="J161">
            <v>0</v>
          </cell>
          <cell r="K161">
            <v>31</v>
          </cell>
          <cell r="L161">
            <v>31</v>
          </cell>
          <cell r="M161">
            <v>31</v>
          </cell>
          <cell r="O161">
            <v>0</v>
          </cell>
          <cell r="P161">
            <v>0</v>
          </cell>
          <cell r="R161">
            <v>0</v>
          </cell>
          <cell r="S161">
            <v>0</v>
          </cell>
          <cell r="U161">
            <v>0</v>
          </cell>
          <cell r="V161">
            <v>0</v>
          </cell>
          <cell r="W161" t="str">
            <v>UN</v>
          </cell>
          <cell r="X161">
            <v>311</v>
          </cell>
        </row>
        <row r="162">
          <cell r="A162">
            <v>7094</v>
          </cell>
          <cell r="B162" t="str">
            <v>accesorio pvcp 1"</v>
          </cell>
          <cell r="C162">
            <v>17</v>
          </cell>
          <cell r="D162">
            <v>17</v>
          </cell>
          <cell r="F162">
            <v>0</v>
          </cell>
          <cell r="G162">
            <v>17</v>
          </cell>
          <cell r="H162">
            <v>3</v>
          </cell>
          <cell r="I162">
            <v>3</v>
          </cell>
          <cell r="J162">
            <v>3</v>
          </cell>
          <cell r="L162">
            <v>0</v>
          </cell>
          <cell r="M162">
            <v>0</v>
          </cell>
          <cell r="N162">
            <v>4</v>
          </cell>
          <cell r="O162">
            <v>4</v>
          </cell>
          <cell r="P162">
            <v>4</v>
          </cell>
          <cell r="R162">
            <v>0</v>
          </cell>
          <cell r="S162">
            <v>0</v>
          </cell>
          <cell r="U162">
            <v>0</v>
          </cell>
          <cell r="V162">
            <v>0</v>
          </cell>
          <cell r="W162" t="str">
            <v>UN</v>
          </cell>
          <cell r="X162">
            <v>24</v>
          </cell>
        </row>
        <row r="163">
          <cell r="A163">
            <v>7095</v>
          </cell>
          <cell r="B163" t="str">
            <v>accesorio pvcp 1/2"</v>
          </cell>
          <cell r="C163">
            <v>561</v>
          </cell>
          <cell r="D163">
            <v>561</v>
          </cell>
          <cell r="F163">
            <v>0</v>
          </cell>
          <cell r="G163">
            <v>561</v>
          </cell>
          <cell r="H163">
            <v>72</v>
          </cell>
          <cell r="I163">
            <v>72</v>
          </cell>
          <cell r="J163">
            <v>72</v>
          </cell>
          <cell r="L163">
            <v>0</v>
          </cell>
          <cell r="M163">
            <v>0</v>
          </cell>
          <cell r="N163">
            <v>55</v>
          </cell>
          <cell r="O163">
            <v>55</v>
          </cell>
          <cell r="P163">
            <v>55</v>
          </cell>
          <cell r="R163">
            <v>0</v>
          </cell>
          <cell r="S163">
            <v>0</v>
          </cell>
          <cell r="U163">
            <v>0</v>
          </cell>
          <cell r="V163">
            <v>0</v>
          </cell>
          <cell r="W163" t="str">
            <v>UN</v>
          </cell>
          <cell r="X163">
            <v>688</v>
          </cell>
        </row>
        <row r="164">
          <cell r="A164">
            <v>7096</v>
          </cell>
          <cell r="B164" t="str">
            <v>accesorio pvcp 2 1/2"</v>
          </cell>
          <cell r="C164">
            <v>24</v>
          </cell>
          <cell r="D164">
            <v>24</v>
          </cell>
          <cell r="F164">
            <v>0</v>
          </cell>
          <cell r="G164">
            <v>24</v>
          </cell>
          <cell r="I164">
            <v>0</v>
          </cell>
          <cell r="J164">
            <v>0</v>
          </cell>
          <cell r="L164">
            <v>0</v>
          </cell>
          <cell r="M164">
            <v>0</v>
          </cell>
          <cell r="O164">
            <v>0</v>
          </cell>
          <cell r="P164">
            <v>0</v>
          </cell>
          <cell r="R164">
            <v>0</v>
          </cell>
          <cell r="S164">
            <v>0</v>
          </cell>
          <cell r="U164">
            <v>0</v>
          </cell>
          <cell r="V164">
            <v>0</v>
          </cell>
          <cell r="W164" t="str">
            <v>UN</v>
          </cell>
          <cell r="X164">
            <v>24</v>
          </cell>
        </row>
        <row r="165">
          <cell r="A165">
            <v>7097</v>
          </cell>
          <cell r="B165" t="str">
            <v>accesorio pvcp 2"</v>
          </cell>
          <cell r="C165">
            <v>45</v>
          </cell>
          <cell r="D165">
            <v>45</v>
          </cell>
          <cell r="F165">
            <v>0</v>
          </cell>
          <cell r="G165">
            <v>45</v>
          </cell>
          <cell r="I165">
            <v>0</v>
          </cell>
          <cell r="J165">
            <v>0</v>
          </cell>
          <cell r="L165">
            <v>0</v>
          </cell>
          <cell r="M165">
            <v>0</v>
          </cell>
          <cell r="O165">
            <v>0</v>
          </cell>
          <cell r="P165">
            <v>0</v>
          </cell>
          <cell r="R165">
            <v>0</v>
          </cell>
          <cell r="S165">
            <v>0</v>
          </cell>
          <cell r="U165">
            <v>0</v>
          </cell>
          <cell r="V165">
            <v>0</v>
          </cell>
          <cell r="W165" t="str">
            <v>UN</v>
          </cell>
          <cell r="X165">
            <v>45</v>
          </cell>
        </row>
        <row r="166">
          <cell r="A166">
            <v>7098</v>
          </cell>
          <cell r="B166" t="str">
            <v>accesorio pvcp 3"</v>
          </cell>
          <cell r="C166">
            <v>9</v>
          </cell>
          <cell r="D166">
            <v>9</v>
          </cell>
          <cell r="F166">
            <v>0</v>
          </cell>
          <cell r="G166">
            <v>9</v>
          </cell>
          <cell r="I166">
            <v>0</v>
          </cell>
          <cell r="J166">
            <v>0</v>
          </cell>
          <cell r="L166">
            <v>0</v>
          </cell>
          <cell r="M166">
            <v>0</v>
          </cell>
          <cell r="O166">
            <v>0</v>
          </cell>
          <cell r="P166">
            <v>0</v>
          </cell>
          <cell r="R166">
            <v>0</v>
          </cell>
          <cell r="S166">
            <v>0</v>
          </cell>
          <cell r="U166">
            <v>0</v>
          </cell>
          <cell r="V166">
            <v>0</v>
          </cell>
          <cell r="W166" t="str">
            <v>UN</v>
          </cell>
          <cell r="X166">
            <v>9</v>
          </cell>
        </row>
        <row r="167">
          <cell r="A167">
            <v>7099</v>
          </cell>
          <cell r="B167" t="str">
            <v>accesorio pvcp 3/4"</v>
          </cell>
          <cell r="C167">
            <v>52</v>
          </cell>
          <cell r="D167">
            <v>52</v>
          </cell>
          <cell r="F167">
            <v>0</v>
          </cell>
          <cell r="G167">
            <v>52</v>
          </cell>
          <cell r="H167">
            <v>2</v>
          </cell>
          <cell r="I167">
            <v>2</v>
          </cell>
          <cell r="J167">
            <v>2</v>
          </cell>
          <cell r="L167">
            <v>0</v>
          </cell>
          <cell r="M167">
            <v>0</v>
          </cell>
          <cell r="N167">
            <v>8</v>
          </cell>
          <cell r="O167">
            <v>8</v>
          </cell>
          <cell r="P167">
            <v>8</v>
          </cell>
          <cell r="R167">
            <v>0</v>
          </cell>
          <cell r="S167">
            <v>0</v>
          </cell>
          <cell r="U167">
            <v>0</v>
          </cell>
          <cell r="V167">
            <v>0</v>
          </cell>
          <cell r="W167" t="str">
            <v>UN</v>
          </cell>
          <cell r="X167">
            <v>62</v>
          </cell>
        </row>
        <row r="168">
          <cell r="A168">
            <v>7100</v>
          </cell>
          <cell r="B168" t="str">
            <v>punto ac ducha</v>
          </cell>
          <cell r="W168" t="str">
            <v>UN</v>
          </cell>
          <cell r="X168">
            <v>0</v>
          </cell>
        </row>
        <row r="169">
          <cell r="A169">
            <v>7101</v>
          </cell>
          <cell r="B169" t="str">
            <v>punto ac lavaplatos</v>
          </cell>
          <cell r="W169" t="str">
            <v>UN</v>
          </cell>
          <cell r="X169">
            <v>0</v>
          </cell>
        </row>
        <row r="170">
          <cell r="A170">
            <v>7102</v>
          </cell>
          <cell r="B170" t="str">
            <v>punto af ducha</v>
          </cell>
          <cell r="W170" t="str">
            <v>UN</v>
          </cell>
          <cell r="X170">
            <v>0</v>
          </cell>
        </row>
        <row r="171">
          <cell r="A171">
            <v>7103</v>
          </cell>
          <cell r="B171" t="str">
            <v>punto af lavamanos</v>
          </cell>
          <cell r="W171" t="str">
            <v>UN</v>
          </cell>
          <cell r="X171">
            <v>0</v>
          </cell>
        </row>
        <row r="172">
          <cell r="A172">
            <v>7104</v>
          </cell>
          <cell r="B172" t="str">
            <v>punto af lavaplatos</v>
          </cell>
          <cell r="W172" t="str">
            <v>UN</v>
          </cell>
          <cell r="X172">
            <v>0</v>
          </cell>
        </row>
        <row r="173">
          <cell r="A173">
            <v>7105</v>
          </cell>
          <cell r="B173" t="str">
            <v>punto af llave manguera 1/2"</v>
          </cell>
          <cell r="W173" t="str">
            <v>UN</v>
          </cell>
          <cell r="X173">
            <v>0</v>
          </cell>
        </row>
        <row r="174">
          <cell r="A174">
            <v>7106</v>
          </cell>
          <cell r="B174" t="str">
            <v>punto af odontologico</v>
          </cell>
          <cell r="W174" t="str">
            <v>UN</v>
          </cell>
          <cell r="X174">
            <v>0</v>
          </cell>
        </row>
        <row r="175">
          <cell r="A175">
            <v>7107</v>
          </cell>
          <cell r="B175" t="str">
            <v>punto af orinal</v>
          </cell>
          <cell r="W175" t="str">
            <v>UN</v>
          </cell>
          <cell r="X175">
            <v>0</v>
          </cell>
        </row>
        <row r="176">
          <cell r="A176">
            <v>7108</v>
          </cell>
          <cell r="B176" t="str">
            <v>punto af poceta aseo</v>
          </cell>
          <cell r="W176" t="str">
            <v>UN</v>
          </cell>
          <cell r="X176">
            <v>0</v>
          </cell>
        </row>
        <row r="177">
          <cell r="A177">
            <v>7109</v>
          </cell>
          <cell r="B177" t="str">
            <v>punto af sanitario fluxometro</v>
          </cell>
          <cell r="W177" t="str">
            <v>UN</v>
          </cell>
          <cell r="X177">
            <v>0</v>
          </cell>
        </row>
        <row r="178">
          <cell r="A178">
            <v>7110</v>
          </cell>
          <cell r="B178" t="str">
            <v>punto af sanitario tanque</v>
          </cell>
          <cell r="W178" t="str">
            <v>UN</v>
          </cell>
          <cell r="X178">
            <v>0</v>
          </cell>
        </row>
        <row r="179">
          <cell r="A179">
            <v>7111</v>
          </cell>
          <cell r="B179" t="str">
            <v>tuberia cpvc 1 1/2" flowguard</v>
          </cell>
          <cell r="C179">
            <v>8.1999999999999993</v>
          </cell>
          <cell r="D179">
            <v>8.1999999999999993</v>
          </cell>
          <cell r="F179">
            <v>0</v>
          </cell>
          <cell r="G179">
            <v>8.1999999999999993</v>
          </cell>
          <cell r="I179">
            <v>0</v>
          </cell>
          <cell r="J179">
            <v>0</v>
          </cell>
          <cell r="L179">
            <v>0</v>
          </cell>
          <cell r="M179">
            <v>0</v>
          </cell>
          <cell r="O179">
            <v>0</v>
          </cell>
          <cell r="P179">
            <v>0</v>
          </cell>
          <cell r="R179">
            <v>0</v>
          </cell>
          <cell r="S179">
            <v>0</v>
          </cell>
          <cell r="U179">
            <v>0</v>
          </cell>
          <cell r="V179">
            <v>0</v>
          </cell>
          <cell r="W179" t="str">
            <v>ML</v>
          </cell>
          <cell r="X179">
            <v>8.1999999999999993</v>
          </cell>
        </row>
        <row r="180">
          <cell r="A180">
            <v>7112</v>
          </cell>
          <cell r="B180" t="str">
            <v>tuberia cpvc 1"</v>
          </cell>
          <cell r="C180">
            <v>53</v>
          </cell>
          <cell r="D180">
            <v>53</v>
          </cell>
          <cell r="F180">
            <v>0</v>
          </cell>
          <cell r="G180">
            <v>53</v>
          </cell>
          <cell r="I180">
            <v>0</v>
          </cell>
          <cell r="J180">
            <v>0</v>
          </cell>
          <cell r="L180">
            <v>0</v>
          </cell>
          <cell r="M180">
            <v>0</v>
          </cell>
          <cell r="O180">
            <v>0</v>
          </cell>
          <cell r="P180">
            <v>0</v>
          </cell>
          <cell r="R180">
            <v>0</v>
          </cell>
          <cell r="S180">
            <v>0</v>
          </cell>
          <cell r="U180">
            <v>0</v>
          </cell>
          <cell r="V180">
            <v>0</v>
          </cell>
          <cell r="W180" t="str">
            <v>ML</v>
          </cell>
          <cell r="X180">
            <v>53</v>
          </cell>
        </row>
        <row r="181">
          <cell r="A181">
            <v>7113</v>
          </cell>
          <cell r="B181" t="str">
            <v>tuberia cpvc 1/2"</v>
          </cell>
          <cell r="C181">
            <v>192.1</v>
          </cell>
          <cell r="D181">
            <v>192.1</v>
          </cell>
          <cell r="F181">
            <v>0</v>
          </cell>
          <cell r="G181">
            <v>192.1</v>
          </cell>
          <cell r="H181">
            <v>17.5</v>
          </cell>
          <cell r="I181">
            <v>17.5</v>
          </cell>
          <cell r="J181">
            <v>17.5</v>
          </cell>
          <cell r="K181">
            <v>13.8</v>
          </cell>
          <cell r="L181">
            <v>13.8</v>
          </cell>
          <cell r="M181">
            <v>13.8</v>
          </cell>
          <cell r="N181">
            <v>22.8</v>
          </cell>
          <cell r="O181">
            <v>22.8</v>
          </cell>
          <cell r="P181">
            <v>22.8</v>
          </cell>
          <cell r="R181">
            <v>0</v>
          </cell>
          <cell r="S181">
            <v>0</v>
          </cell>
          <cell r="U181">
            <v>0</v>
          </cell>
          <cell r="V181">
            <v>0</v>
          </cell>
          <cell r="W181" t="str">
            <v>ML</v>
          </cell>
          <cell r="X181">
            <v>246.20000000000002</v>
          </cell>
        </row>
        <row r="182">
          <cell r="A182">
            <v>7114</v>
          </cell>
          <cell r="B182" t="str">
            <v>tuberia cpvc 2" flowguard gold</v>
          </cell>
          <cell r="C182">
            <v>53</v>
          </cell>
          <cell r="D182">
            <v>53</v>
          </cell>
          <cell r="F182">
            <v>0</v>
          </cell>
          <cell r="G182">
            <v>53</v>
          </cell>
          <cell r="I182">
            <v>0</v>
          </cell>
          <cell r="J182">
            <v>0</v>
          </cell>
          <cell r="L182">
            <v>0</v>
          </cell>
          <cell r="M182">
            <v>0</v>
          </cell>
          <cell r="O182">
            <v>0</v>
          </cell>
          <cell r="P182">
            <v>0</v>
          </cell>
          <cell r="R182">
            <v>0</v>
          </cell>
          <cell r="S182">
            <v>0</v>
          </cell>
          <cell r="U182">
            <v>0</v>
          </cell>
          <cell r="V182">
            <v>0</v>
          </cell>
          <cell r="W182" t="str">
            <v>ML</v>
          </cell>
          <cell r="X182">
            <v>53</v>
          </cell>
        </row>
        <row r="183">
          <cell r="A183">
            <v>7115</v>
          </cell>
          <cell r="B183" t="str">
            <v>tuberia cpvc 3/4"</v>
          </cell>
          <cell r="C183">
            <v>193.9</v>
          </cell>
          <cell r="D183">
            <v>193.9</v>
          </cell>
          <cell r="F183">
            <v>0</v>
          </cell>
          <cell r="G183">
            <v>193.9</v>
          </cell>
          <cell r="H183">
            <v>24.6</v>
          </cell>
          <cell r="I183">
            <v>24.6</v>
          </cell>
          <cell r="J183">
            <v>24.6</v>
          </cell>
          <cell r="K183">
            <v>7.6</v>
          </cell>
          <cell r="L183">
            <v>7.6</v>
          </cell>
          <cell r="M183">
            <v>7.6</v>
          </cell>
          <cell r="N183">
            <v>19.2</v>
          </cell>
          <cell r="O183">
            <v>19.2</v>
          </cell>
          <cell r="P183">
            <v>19.2</v>
          </cell>
          <cell r="R183">
            <v>0</v>
          </cell>
          <cell r="S183">
            <v>0</v>
          </cell>
          <cell r="U183">
            <v>0</v>
          </cell>
          <cell r="V183">
            <v>0</v>
          </cell>
          <cell r="W183" t="str">
            <v>ML</v>
          </cell>
          <cell r="X183">
            <v>245.29999999999998</v>
          </cell>
        </row>
        <row r="184">
          <cell r="A184">
            <v>7116</v>
          </cell>
          <cell r="B184" t="str">
            <v>tuberia pvcp rde 11 3/4"</v>
          </cell>
          <cell r="C184">
            <v>80.2</v>
          </cell>
          <cell r="D184">
            <v>80.2</v>
          </cell>
          <cell r="F184">
            <v>0</v>
          </cell>
          <cell r="G184">
            <v>80.2</v>
          </cell>
          <cell r="H184">
            <v>2.9</v>
          </cell>
          <cell r="I184">
            <v>2.9</v>
          </cell>
          <cell r="J184">
            <v>2.9</v>
          </cell>
          <cell r="L184">
            <v>0</v>
          </cell>
          <cell r="M184">
            <v>0</v>
          </cell>
          <cell r="N184">
            <v>11.6</v>
          </cell>
          <cell r="O184">
            <v>11.6</v>
          </cell>
          <cell r="P184">
            <v>11.6</v>
          </cell>
          <cell r="R184">
            <v>0</v>
          </cell>
          <cell r="S184">
            <v>0</v>
          </cell>
          <cell r="U184">
            <v>0</v>
          </cell>
          <cell r="V184">
            <v>0</v>
          </cell>
          <cell r="W184" t="str">
            <v>ML</v>
          </cell>
          <cell r="X184">
            <v>94.7</v>
          </cell>
        </row>
        <row r="185">
          <cell r="A185">
            <v>7117</v>
          </cell>
          <cell r="B185" t="str">
            <v>tuberia pvcp rde 21 1 1/2"</v>
          </cell>
          <cell r="C185">
            <v>58</v>
          </cell>
          <cell r="D185">
            <v>58</v>
          </cell>
          <cell r="F185">
            <v>0</v>
          </cell>
          <cell r="G185">
            <v>58</v>
          </cell>
          <cell r="H185">
            <v>14.9</v>
          </cell>
          <cell r="I185">
            <v>14.9</v>
          </cell>
          <cell r="J185">
            <v>14.9</v>
          </cell>
          <cell r="L185">
            <v>0</v>
          </cell>
          <cell r="M185">
            <v>0</v>
          </cell>
          <cell r="O185">
            <v>0</v>
          </cell>
          <cell r="P185">
            <v>0</v>
          </cell>
          <cell r="R185">
            <v>0</v>
          </cell>
          <cell r="S185">
            <v>0</v>
          </cell>
          <cell r="U185">
            <v>0</v>
          </cell>
          <cell r="V185">
            <v>0</v>
          </cell>
          <cell r="W185" t="str">
            <v>ML</v>
          </cell>
          <cell r="X185">
            <v>72.900000000000006</v>
          </cell>
        </row>
        <row r="186">
          <cell r="A186">
            <v>7118</v>
          </cell>
          <cell r="B186" t="str">
            <v>tuberia pvcp rde 21 1 1/4"</v>
          </cell>
          <cell r="C186">
            <v>128</v>
          </cell>
          <cell r="D186">
            <v>128</v>
          </cell>
          <cell r="F186">
            <v>0</v>
          </cell>
          <cell r="G186">
            <v>128</v>
          </cell>
          <cell r="I186">
            <v>0</v>
          </cell>
          <cell r="J186">
            <v>0</v>
          </cell>
          <cell r="K186">
            <v>13.6</v>
          </cell>
          <cell r="L186">
            <v>13.6</v>
          </cell>
          <cell r="M186">
            <v>13.6</v>
          </cell>
          <cell r="O186">
            <v>0</v>
          </cell>
          <cell r="P186">
            <v>0</v>
          </cell>
          <cell r="R186">
            <v>0</v>
          </cell>
          <cell r="S186">
            <v>0</v>
          </cell>
          <cell r="U186">
            <v>0</v>
          </cell>
          <cell r="V186">
            <v>0</v>
          </cell>
          <cell r="W186" t="str">
            <v>ML</v>
          </cell>
          <cell r="X186">
            <v>141.6</v>
          </cell>
        </row>
        <row r="187">
          <cell r="A187">
            <v>7119</v>
          </cell>
          <cell r="B187" t="str">
            <v>tuberia pvcp rde 21 1"</v>
          </cell>
          <cell r="W187" t="str">
            <v>ml</v>
          </cell>
          <cell r="X187">
            <v>0</v>
          </cell>
        </row>
        <row r="188">
          <cell r="A188">
            <v>7120</v>
          </cell>
          <cell r="B188" t="str">
            <v>tuberia pvcp rde 21 2 1/2"</v>
          </cell>
          <cell r="C188">
            <v>59</v>
          </cell>
          <cell r="D188">
            <v>59</v>
          </cell>
          <cell r="F188">
            <v>0</v>
          </cell>
          <cell r="G188">
            <v>59</v>
          </cell>
          <cell r="I188">
            <v>0</v>
          </cell>
          <cell r="J188">
            <v>0</v>
          </cell>
          <cell r="L188">
            <v>0</v>
          </cell>
          <cell r="M188">
            <v>0</v>
          </cell>
          <cell r="O188">
            <v>0</v>
          </cell>
          <cell r="P188">
            <v>0</v>
          </cell>
          <cell r="R188">
            <v>0</v>
          </cell>
          <cell r="S188">
            <v>0</v>
          </cell>
          <cell r="U188">
            <v>0</v>
          </cell>
          <cell r="V188">
            <v>0</v>
          </cell>
          <cell r="W188" t="str">
            <v>ML</v>
          </cell>
          <cell r="X188">
            <v>59</v>
          </cell>
        </row>
        <row r="189">
          <cell r="A189">
            <v>7121</v>
          </cell>
          <cell r="B189" t="str">
            <v>tuberia pvcp rde 21 2"</v>
          </cell>
          <cell r="W189" t="str">
            <v>ML</v>
          </cell>
          <cell r="X189">
            <v>0</v>
          </cell>
        </row>
        <row r="190">
          <cell r="A190">
            <v>7122</v>
          </cell>
          <cell r="B190" t="str">
            <v>tuberia pvcp rde 21 3"</v>
          </cell>
          <cell r="C190">
            <v>10</v>
          </cell>
          <cell r="D190">
            <v>10</v>
          </cell>
          <cell r="F190">
            <v>0</v>
          </cell>
          <cell r="G190">
            <v>10</v>
          </cell>
          <cell r="I190">
            <v>0</v>
          </cell>
          <cell r="J190">
            <v>0</v>
          </cell>
          <cell r="L190">
            <v>0</v>
          </cell>
          <cell r="M190">
            <v>0</v>
          </cell>
          <cell r="O190">
            <v>0</v>
          </cell>
          <cell r="P190">
            <v>0</v>
          </cell>
          <cell r="R190">
            <v>0</v>
          </cell>
          <cell r="S190">
            <v>0</v>
          </cell>
          <cell r="U190">
            <v>0</v>
          </cell>
          <cell r="V190">
            <v>0</v>
          </cell>
          <cell r="W190" t="str">
            <v>ML</v>
          </cell>
          <cell r="X190">
            <v>10</v>
          </cell>
        </row>
        <row r="191">
          <cell r="A191">
            <v>7123</v>
          </cell>
          <cell r="B191" t="str">
            <v>tuberia pvcp rde 9  1/2"</v>
          </cell>
          <cell r="W191" t="str">
            <v>ML</v>
          </cell>
          <cell r="X191">
            <v>0</v>
          </cell>
        </row>
        <row r="192">
          <cell r="A192">
            <v>7124</v>
          </cell>
          <cell r="B192" t="str">
            <v>valvula corte 1 1/4"</v>
          </cell>
          <cell r="D192">
            <v>0</v>
          </cell>
          <cell r="F192">
            <v>0</v>
          </cell>
          <cell r="G192">
            <v>0</v>
          </cell>
          <cell r="I192">
            <v>0</v>
          </cell>
          <cell r="J192">
            <v>0</v>
          </cell>
          <cell r="K192">
            <v>3</v>
          </cell>
          <cell r="L192">
            <v>3</v>
          </cell>
          <cell r="M192">
            <v>3</v>
          </cell>
          <cell r="O192">
            <v>0</v>
          </cell>
          <cell r="P192">
            <v>0</v>
          </cell>
          <cell r="R192">
            <v>0</v>
          </cell>
          <cell r="S192">
            <v>0</v>
          </cell>
          <cell r="U192">
            <v>0</v>
          </cell>
          <cell r="V192">
            <v>0</v>
          </cell>
          <cell r="W192" t="str">
            <v>UN</v>
          </cell>
          <cell r="X192">
            <v>3</v>
          </cell>
        </row>
        <row r="193">
          <cell r="A193">
            <v>7125</v>
          </cell>
          <cell r="B193" t="str">
            <v>valvula corte 1"</v>
          </cell>
          <cell r="W193" t="str">
            <v>UN</v>
          </cell>
          <cell r="X193">
            <v>0</v>
          </cell>
        </row>
        <row r="194">
          <cell r="A194">
            <v>7126</v>
          </cell>
          <cell r="B194" t="str">
            <v>valvula corte 11/2"</v>
          </cell>
          <cell r="D194">
            <v>0</v>
          </cell>
          <cell r="F194">
            <v>0</v>
          </cell>
          <cell r="G194">
            <v>0</v>
          </cell>
          <cell r="I194">
            <v>0</v>
          </cell>
          <cell r="J194">
            <v>0</v>
          </cell>
          <cell r="K194">
            <v>15.4</v>
          </cell>
          <cell r="L194">
            <v>15.4</v>
          </cell>
          <cell r="M194">
            <v>15.4</v>
          </cell>
          <cell r="O194">
            <v>0</v>
          </cell>
          <cell r="P194">
            <v>0</v>
          </cell>
          <cell r="R194">
            <v>0</v>
          </cell>
          <cell r="S194">
            <v>0</v>
          </cell>
          <cell r="U194">
            <v>0</v>
          </cell>
          <cell r="V194">
            <v>0</v>
          </cell>
          <cell r="W194" t="str">
            <v>UN</v>
          </cell>
          <cell r="X194">
            <v>15.4</v>
          </cell>
        </row>
        <row r="195">
          <cell r="A195">
            <v>7127</v>
          </cell>
          <cell r="B195" t="str">
            <v>valvula corte 11/4"</v>
          </cell>
          <cell r="C195">
            <v>25</v>
          </cell>
          <cell r="D195">
            <v>25</v>
          </cell>
          <cell r="F195">
            <v>0</v>
          </cell>
          <cell r="G195">
            <v>25</v>
          </cell>
          <cell r="I195">
            <v>0</v>
          </cell>
          <cell r="J195">
            <v>0</v>
          </cell>
          <cell r="L195">
            <v>0</v>
          </cell>
          <cell r="M195">
            <v>0</v>
          </cell>
          <cell r="O195">
            <v>0</v>
          </cell>
          <cell r="P195">
            <v>0</v>
          </cell>
          <cell r="R195">
            <v>0</v>
          </cell>
          <cell r="S195">
            <v>0</v>
          </cell>
          <cell r="U195">
            <v>0</v>
          </cell>
          <cell r="V195">
            <v>0</v>
          </cell>
          <cell r="W195" t="str">
            <v>UN</v>
          </cell>
          <cell r="X195">
            <v>25</v>
          </cell>
        </row>
        <row r="196">
          <cell r="A196">
            <v>7128</v>
          </cell>
          <cell r="B196" t="str">
            <v>valvula corte 3/4"</v>
          </cell>
          <cell r="D196">
            <v>0</v>
          </cell>
          <cell r="F196">
            <v>0</v>
          </cell>
          <cell r="G196">
            <v>0</v>
          </cell>
          <cell r="H196">
            <v>1</v>
          </cell>
          <cell r="I196">
            <v>1</v>
          </cell>
          <cell r="J196">
            <v>1</v>
          </cell>
          <cell r="L196">
            <v>0</v>
          </cell>
          <cell r="M196">
            <v>0</v>
          </cell>
          <cell r="O196">
            <v>0</v>
          </cell>
          <cell r="P196">
            <v>0</v>
          </cell>
          <cell r="R196">
            <v>0</v>
          </cell>
          <cell r="S196">
            <v>0</v>
          </cell>
          <cell r="U196">
            <v>0</v>
          </cell>
          <cell r="V196">
            <v>0</v>
          </cell>
          <cell r="W196" t="str">
            <v>UN</v>
          </cell>
          <cell r="X196">
            <v>1</v>
          </cell>
        </row>
        <row r="197">
          <cell r="A197">
            <v>7129</v>
          </cell>
          <cell r="B197" t="str">
            <v>valvula corte  1/2"</v>
          </cell>
          <cell r="W197" t="str">
            <v>UN</v>
          </cell>
          <cell r="X197">
            <v>0</v>
          </cell>
        </row>
        <row r="198">
          <cell r="B198" t="str">
            <v>DESAGUES</v>
          </cell>
          <cell r="D198">
            <v>0</v>
          </cell>
          <cell r="F198">
            <v>0</v>
          </cell>
          <cell r="G198">
            <v>0</v>
          </cell>
          <cell r="H198">
            <v>0</v>
          </cell>
          <cell r="I198">
            <v>0</v>
          </cell>
          <cell r="J198">
            <v>0</v>
          </cell>
          <cell r="L198">
            <v>0</v>
          </cell>
          <cell r="M198">
            <v>0</v>
          </cell>
          <cell r="N198">
            <v>0</v>
          </cell>
          <cell r="O198">
            <v>0</v>
          </cell>
          <cell r="P198">
            <v>0</v>
          </cell>
          <cell r="R198">
            <v>0</v>
          </cell>
          <cell r="S198">
            <v>0</v>
          </cell>
          <cell r="U198">
            <v>0</v>
          </cell>
          <cell r="V198">
            <v>0</v>
          </cell>
          <cell r="W198">
            <v>0</v>
          </cell>
          <cell r="X198">
            <v>0</v>
          </cell>
        </row>
        <row r="199">
          <cell r="A199">
            <v>7130</v>
          </cell>
          <cell r="B199" t="str">
            <v>punto sanitario ducha</v>
          </cell>
          <cell r="C199">
            <v>23</v>
          </cell>
          <cell r="D199">
            <v>23</v>
          </cell>
          <cell r="F199">
            <v>0</v>
          </cell>
          <cell r="G199">
            <v>23</v>
          </cell>
          <cell r="I199">
            <v>0</v>
          </cell>
          <cell r="J199">
            <v>0</v>
          </cell>
          <cell r="L199">
            <v>0</v>
          </cell>
          <cell r="M199">
            <v>0</v>
          </cell>
          <cell r="N199">
            <v>2</v>
          </cell>
          <cell r="O199">
            <v>2</v>
          </cell>
          <cell r="P199">
            <v>2</v>
          </cell>
          <cell r="R199">
            <v>0</v>
          </cell>
          <cell r="S199">
            <v>0</v>
          </cell>
          <cell r="U199">
            <v>0</v>
          </cell>
          <cell r="V199">
            <v>0</v>
          </cell>
          <cell r="W199" t="str">
            <v>UN</v>
          </cell>
          <cell r="X199">
            <v>25</v>
          </cell>
        </row>
        <row r="200">
          <cell r="A200">
            <v>7131</v>
          </cell>
          <cell r="B200" t="str">
            <v>punto sanitario fluxometro paral</v>
          </cell>
          <cell r="C200">
            <v>29</v>
          </cell>
          <cell r="D200">
            <v>29</v>
          </cell>
          <cell r="F200">
            <v>0</v>
          </cell>
          <cell r="G200">
            <v>29</v>
          </cell>
          <cell r="I200">
            <v>0</v>
          </cell>
          <cell r="J200">
            <v>0</v>
          </cell>
          <cell r="L200">
            <v>0</v>
          </cell>
          <cell r="M200">
            <v>0</v>
          </cell>
          <cell r="O200">
            <v>0</v>
          </cell>
          <cell r="P200">
            <v>0</v>
          </cell>
          <cell r="R200">
            <v>0</v>
          </cell>
          <cell r="S200">
            <v>0</v>
          </cell>
          <cell r="U200">
            <v>0</v>
          </cell>
          <cell r="V200">
            <v>0</v>
          </cell>
          <cell r="W200" t="str">
            <v>UN</v>
          </cell>
          <cell r="X200">
            <v>29</v>
          </cell>
        </row>
        <row r="201">
          <cell r="A201">
            <v>7132</v>
          </cell>
          <cell r="B201" t="str">
            <v>punto sanitario lavaplatos</v>
          </cell>
          <cell r="C201">
            <v>32</v>
          </cell>
          <cell r="D201">
            <v>32</v>
          </cell>
          <cell r="F201">
            <v>0</v>
          </cell>
          <cell r="G201">
            <v>32</v>
          </cell>
          <cell r="I201">
            <v>0</v>
          </cell>
          <cell r="J201">
            <v>0</v>
          </cell>
          <cell r="L201">
            <v>0</v>
          </cell>
          <cell r="M201">
            <v>0</v>
          </cell>
          <cell r="N201">
            <v>10</v>
          </cell>
          <cell r="O201">
            <v>10</v>
          </cell>
          <cell r="P201">
            <v>10</v>
          </cell>
          <cell r="R201">
            <v>0</v>
          </cell>
          <cell r="S201">
            <v>0</v>
          </cell>
          <cell r="U201">
            <v>0</v>
          </cell>
          <cell r="V201">
            <v>0</v>
          </cell>
          <cell r="W201" t="str">
            <v>UN</v>
          </cell>
          <cell r="X201">
            <v>42</v>
          </cell>
        </row>
        <row r="202">
          <cell r="A202">
            <v>7133</v>
          </cell>
          <cell r="B202" t="str">
            <v>punto sanitario orinal paral</v>
          </cell>
          <cell r="C202">
            <v>2</v>
          </cell>
          <cell r="D202">
            <v>2</v>
          </cell>
          <cell r="F202">
            <v>0</v>
          </cell>
          <cell r="G202">
            <v>2</v>
          </cell>
          <cell r="I202">
            <v>0</v>
          </cell>
          <cell r="J202">
            <v>0</v>
          </cell>
          <cell r="L202">
            <v>0</v>
          </cell>
          <cell r="M202">
            <v>0</v>
          </cell>
          <cell r="O202">
            <v>0</v>
          </cell>
          <cell r="P202">
            <v>0</v>
          </cell>
          <cell r="R202">
            <v>0</v>
          </cell>
          <cell r="S202">
            <v>0</v>
          </cell>
          <cell r="U202">
            <v>0</v>
          </cell>
          <cell r="V202">
            <v>0</v>
          </cell>
          <cell r="W202" t="str">
            <v>UN</v>
          </cell>
          <cell r="X202">
            <v>2</v>
          </cell>
        </row>
        <row r="203">
          <cell r="A203">
            <v>7134</v>
          </cell>
          <cell r="B203" t="str">
            <v>punto sanitario poceta</v>
          </cell>
          <cell r="C203">
            <v>19</v>
          </cell>
          <cell r="D203">
            <v>19</v>
          </cell>
          <cell r="F203">
            <v>0</v>
          </cell>
          <cell r="G203">
            <v>19</v>
          </cell>
          <cell r="I203">
            <v>0</v>
          </cell>
          <cell r="J203">
            <v>0</v>
          </cell>
          <cell r="L203">
            <v>0</v>
          </cell>
          <cell r="M203">
            <v>0</v>
          </cell>
          <cell r="N203">
            <v>1</v>
          </cell>
          <cell r="O203">
            <v>1</v>
          </cell>
          <cell r="P203">
            <v>1</v>
          </cell>
          <cell r="R203">
            <v>0</v>
          </cell>
          <cell r="S203">
            <v>0</v>
          </cell>
          <cell r="U203">
            <v>0</v>
          </cell>
          <cell r="V203">
            <v>0</v>
          </cell>
          <cell r="W203" t="str">
            <v>UN</v>
          </cell>
          <cell r="X203">
            <v>20</v>
          </cell>
        </row>
        <row r="204">
          <cell r="A204">
            <v>7135</v>
          </cell>
          <cell r="B204" t="str">
            <v>punto sanitario sifon 2</v>
          </cell>
          <cell r="W204" t="str">
            <v>UN</v>
          </cell>
          <cell r="X204">
            <v>0</v>
          </cell>
        </row>
        <row r="205">
          <cell r="A205">
            <v>7136</v>
          </cell>
          <cell r="B205" t="str">
            <v>punto sanitario sifon 3"</v>
          </cell>
          <cell r="W205" t="str">
            <v>UN</v>
          </cell>
          <cell r="X205">
            <v>0</v>
          </cell>
        </row>
        <row r="206">
          <cell r="A206">
            <v>7137</v>
          </cell>
          <cell r="B206" t="str">
            <v>punto sanitario sifon 4"</v>
          </cell>
          <cell r="W206" t="str">
            <v>UN</v>
          </cell>
          <cell r="X206">
            <v>0</v>
          </cell>
        </row>
        <row r="207">
          <cell r="A207">
            <v>7138</v>
          </cell>
          <cell r="B207" t="str">
            <v>punto sanitario tanque</v>
          </cell>
          <cell r="W207" t="str">
            <v>UN</v>
          </cell>
          <cell r="X207">
            <v>0</v>
          </cell>
        </row>
        <row r="208">
          <cell r="A208">
            <v>7139</v>
          </cell>
          <cell r="B208" t="str">
            <v>punto sanitario un odontologica</v>
          </cell>
          <cell r="C208">
            <v>4</v>
          </cell>
          <cell r="D208">
            <v>4</v>
          </cell>
          <cell r="F208">
            <v>0</v>
          </cell>
          <cell r="G208">
            <v>4</v>
          </cell>
          <cell r="I208">
            <v>0</v>
          </cell>
          <cell r="J208">
            <v>0</v>
          </cell>
          <cell r="L208">
            <v>0</v>
          </cell>
          <cell r="M208">
            <v>0</v>
          </cell>
          <cell r="O208">
            <v>0</v>
          </cell>
          <cell r="P208">
            <v>0</v>
          </cell>
          <cell r="R208">
            <v>0</v>
          </cell>
          <cell r="S208">
            <v>0</v>
          </cell>
          <cell r="U208">
            <v>0</v>
          </cell>
          <cell r="V208">
            <v>0</v>
          </cell>
          <cell r="W208" t="str">
            <v>UN</v>
          </cell>
          <cell r="X208">
            <v>4</v>
          </cell>
        </row>
        <row r="209">
          <cell r="A209">
            <v>7140</v>
          </cell>
          <cell r="B209" t="str">
            <v>punto sanitario  lavamanos</v>
          </cell>
          <cell r="C209">
            <v>66</v>
          </cell>
          <cell r="D209">
            <v>66</v>
          </cell>
          <cell r="F209">
            <v>0</v>
          </cell>
          <cell r="G209">
            <v>66</v>
          </cell>
          <cell r="I209">
            <v>0</v>
          </cell>
          <cell r="J209">
            <v>0</v>
          </cell>
          <cell r="L209">
            <v>0</v>
          </cell>
          <cell r="M209">
            <v>0</v>
          </cell>
          <cell r="N209">
            <v>2</v>
          </cell>
          <cell r="O209">
            <v>2</v>
          </cell>
          <cell r="P209">
            <v>2</v>
          </cell>
          <cell r="R209">
            <v>0</v>
          </cell>
          <cell r="S209">
            <v>0</v>
          </cell>
          <cell r="U209">
            <v>0</v>
          </cell>
          <cell r="V209">
            <v>0</v>
          </cell>
          <cell r="W209" t="str">
            <v>UN</v>
          </cell>
          <cell r="X209">
            <v>68</v>
          </cell>
        </row>
        <row r="210">
          <cell r="A210">
            <v>7141</v>
          </cell>
          <cell r="B210" t="str">
            <v>tragante 2"</v>
          </cell>
          <cell r="C210">
            <v>3</v>
          </cell>
          <cell r="D210">
            <v>3</v>
          </cell>
          <cell r="F210">
            <v>0</v>
          </cell>
          <cell r="G210">
            <v>3</v>
          </cell>
          <cell r="I210">
            <v>0</v>
          </cell>
          <cell r="J210">
            <v>0</v>
          </cell>
          <cell r="L210">
            <v>0</v>
          </cell>
          <cell r="M210">
            <v>0</v>
          </cell>
          <cell r="O210">
            <v>0</v>
          </cell>
          <cell r="P210">
            <v>0</v>
          </cell>
          <cell r="R210">
            <v>0</v>
          </cell>
          <cell r="S210">
            <v>0</v>
          </cell>
          <cell r="U210">
            <v>0</v>
          </cell>
          <cell r="V210">
            <v>0</v>
          </cell>
          <cell r="W210" t="str">
            <v>ML</v>
          </cell>
          <cell r="X210">
            <v>3</v>
          </cell>
        </row>
        <row r="211">
          <cell r="A211">
            <v>7142</v>
          </cell>
          <cell r="B211" t="str">
            <v>tragante 3"</v>
          </cell>
          <cell r="C211">
            <v>6</v>
          </cell>
          <cell r="D211">
            <v>6</v>
          </cell>
          <cell r="F211">
            <v>0</v>
          </cell>
          <cell r="G211">
            <v>6</v>
          </cell>
          <cell r="I211">
            <v>0</v>
          </cell>
          <cell r="J211">
            <v>0</v>
          </cell>
          <cell r="L211">
            <v>0</v>
          </cell>
          <cell r="M211">
            <v>0</v>
          </cell>
          <cell r="O211">
            <v>0</v>
          </cell>
          <cell r="P211">
            <v>0</v>
          </cell>
          <cell r="R211">
            <v>0</v>
          </cell>
          <cell r="S211">
            <v>0</v>
          </cell>
          <cell r="U211">
            <v>0</v>
          </cell>
          <cell r="V211">
            <v>0</v>
          </cell>
          <cell r="W211" t="str">
            <v>UN</v>
          </cell>
          <cell r="X211">
            <v>6</v>
          </cell>
        </row>
        <row r="212">
          <cell r="A212">
            <v>7143</v>
          </cell>
          <cell r="B212" t="str">
            <v>tragante 4"</v>
          </cell>
          <cell r="C212">
            <v>5</v>
          </cell>
          <cell r="D212">
            <v>5</v>
          </cell>
          <cell r="F212">
            <v>0</v>
          </cell>
          <cell r="G212">
            <v>5</v>
          </cell>
          <cell r="I212">
            <v>0</v>
          </cell>
          <cell r="J212">
            <v>0</v>
          </cell>
          <cell r="L212">
            <v>0</v>
          </cell>
          <cell r="M212">
            <v>0</v>
          </cell>
          <cell r="O212">
            <v>0</v>
          </cell>
          <cell r="P212">
            <v>0</v>
          </cell>
          <cell r="R212">
            <v>0</v>
          </cell>
          <cell r="S212">
            <v>0</v>
          </cell>
          <cell r="U212">
            <v>0</v>
          </cell>
          <cell r="V212">
            <v>0</v>
          </cell>
          <cell r="W212" t="str">
            <v>UN</v>
          </cell>
          <cell r="X212">
            <v>5</v>
          </cell>
        </row>
        <row r="213">
          <cell r="A213">
            <v>7144</v>
          </cell>
          <cell r="B213" t="str">
            <v>tragante 6"</v>
          </cell>
          <cell r="C213">
            <v>3</v>
          </cell>
          <cell r="D213">
            <v>3</v>
          </cell>
          <cell r="F213">
            <v>0</v>
          </cell>
          <cell r="G213">
            <v>3</v>
          </cell>
          <cell r="I213">
            <v>0</v>
          </cell>
          <cell r="J213">
            <v>0</v>
          </cell>
          <cell r="L213">
            <v>0</v>
          </cell>
          <cell r="M213">
            <v>0</v>
          </cell>
          <cell r="O213">
            <v>0</v>
          </cell>
          <cell r="P213">
            <v>0</v>
          </cell>
          <cell r="R213">
            <v>0</v>
          </cell>
          <cell r="S213">
            <v>0</v>
          </cell>
          <cell r="U213">
            <v>0</v>
          </cell>
          <cell r="V213">
            <v>0</v>
          </cell>
          <cell r="W213" t="str">
            <v>UN</v>
          </cell>
          <cell r="X213">
            <v>3</v>
          </cell>
        </row>
        <row r="214">
          <cell r="B214" t="str">
            <v>AGUAS RESIDUALES</v>
          </cell>
          <cell r="D214">
            <v>0</v>
          </cell>
          <cell r="F214">
            <v>0</v>
          </cell>
          <cell r="G214">
            <v>0</v>
          </cell>
          <cell r="H214">
            <v>0</v>
          </cell>
          <cell r="I214">
            <v>0</v>
          </cell>
          <cell r="J214">
            <v>0</v>
          </cell>
          <cell r="L214">
            <v>0</v>
          </cell>
          <cell r="M214">
            <v>0</v>
          </cell>
          <cell r="N214">
            <v>0</v>
          </cell>
          <cell r="O214">
            <v>0</v>
          </cell>
          <cell r="P214">
            <v>0</v>
          </cell>
          <cell r="R214">
            <v>0</v>
          </cell>
          <cell r="S214">
            <v>0</v>
          </cell>
          <cell r="U214">
            <v>0</v>
          </cell>
          <cell r="V214">
            <v>0</v>
          </cell>
          <cell r="W214">
            <v>0</v>
          </cell>
          <cell r="X214">
            <v>0</v>
          </cell>
        </row>
        <row r="215">
          <cell r="A215">
            <v>7145</v>
          </cell>
          <cell r="B215" t="str">
            <v>accesorio pvcp 2" AR</v>
          </cell>
          <cell r="D215">
            <v>0</v>
          </cell>
          <cell r="F215">
            <v>0</v>
          </cell>
          <cell r="G215">
            <v>0</v>
          </cell>
          <cell r="I215">
            <v>0</v>
          </cell>
          <cell r="J215">
            <v>0</v>
          </cell>
          <cell r="L215">
            <v>0</v>
          </cell>
          <cell r="M215">
            <v>0</v>
          </cell>
          <cell r="N215">
            <v>44</v>
          </cell>
          <cell r="O215">
            <v>44</v>
          </cell>
          <cell r="P215">
            <v>44</v>
          </cell>
          <cell r="R215">
            <v>0</v>
          </cell>
          <cell r="S215">
            <v>0</v>
          </cell>
          <cell r="U215">
            <v>0</v>
          </cell>
          <cell r="V215">
            <v>0</v>
          </cell>
          <cell r="W215" t="str">
            <v>UN</v>
          </cell>
          <cell r="X215">
            <v>44</v>
          </cell>
        </row>
        <row r="216">
          <cell r="A216">
            <v>7146</v>
          </cell>
          <cell r="B216" t="str">
            <v>accesorio pvcp 4"</v>
          </cell>
          <cell r="D216">
            <v>0</v>
          </cell>
          <cell r="F216">
            <v>0</v>
          </cell>
          <cell r="G216">
            <v>0</v>
          </cell>
          <cell r="I216">
            <v>0</v>
          </cell>
          <cell r="J216">
            <v>0</v>
          </cell>
          <cell r="L216">
            <v>0</v>
          </cell>
          <cell r="M216">
            <v>0</v>
          </cell>
          <cell r="N216">
            <v>20</v>
          </cell>
          <cell r="O216">
            <v>20</v>
          </cell>
          <cell r="P216">
            <v>20</v>
          </cell>
          <cell r="R216">
            <v>0</v>
          </cell>
          <cell r="S216">
            <v>0</v>
          </cell>
          <cell r="U216">
            <v>0</v>
          </cell>
          <cell r="V216">
            <v>0</v>
          </cell>
          <cell r="W216" t="str">
            <v>UN</v>
          </cell>
          <cell r="X216">
            <v>20</v>
          </cell>
        </row>
        <row r="217">
          <cell r="A217">
            <v>7147</v>
          </cell>
          <cell r="B217" t="str">
            <v>accesorio pvcs 2"</v>
          </cell>
          <cell r="C217">
            <v>94</v>
          </cell>
          <cell r="D217">
            <v>94</v>
          </cell>
          <cell r="F217">
            <v>0</v>
          </cell>
          <cell r="G217">
            <v>94</v>
          </cell>
          <cell r="H217">
            <v>13</v>
          </cell>
          <cell r="I217">
            <v>13</v>
          </cell>
          <cell r="J217">
            <v>13</v>
          </cell>
          <cell r="K217">
            <v>17</v>
          </cell>
          <cell r="L217">
            <v>17</v>
          </cell>
          <cell r="M217">
            <v>17</v>
          </cell>
          <cell r="O217">
            <v>0</v>
          </cell>
          <cell r="P217">
            <v>0</v>
          </cell>
          <cell r="R217">
            <v>0</v>
          </cell>
          <cell r="S217">
            <v>0</v>
          </cell>
          <cell r="U217">
            <v>0</v>
          </cell>
          <cell r="V217">
            <v>0</v>
          </cell>
          <cell r="W217" t="str">
            <v>UN</v>
          </cell>
          <cell r="X217">
            <v>124</v>
          </cell>
        </row>
        <row r="218">
          <cell r="A218">
            <v>7148</v>
          </cell>
          <cell r="B218" t="str">
            <v>accesorio pvcs 3"</v>
          </cell>
          <cell r="D218">
            <v>0</v>
          </cell>
          <cell r="F218">
            <v>0</v>
          </cell>
          <cell r="G218">
            <v>0</v>
          </cell>
          <cell r="I218">
            <v>0</v>
          </cell>
          <cell r="J218">
            <v>0</v>
          </cell>
          <cell r="K218">
            <v>22</v>
          </cell>
          <cell r="L218">
            <v>22</v>
          </cell>
          <cell r="M218">
            <v>22</v>
          </cell>
          <cell r="N218">
            <v>8</v>
          </cell>
          <cell r="O218">
            <v>8</v>
          </cell>
          <cell r="P218">
            <v>8</v>
          </cell>
          <cell r="R218">
            <v>0</v>
          </cell>
          <cell r="S218">
            <v>0</v>
          </cell>
          <cell r="U218">
            <v>0</v>
          </cell>
          <cell r="V218">
            <v>0</v>
          </cell>
          <cell r="W218" t="str">
            <v>UN</v>
          </cell>
          <cell r="X218">
            <v>30</v>
          </cell>
        </row>
        <row r="219">
          <cell r="A219">
            <v>7149</v>
          </cell>
          <cell r="B219" t="str">
            <v>accesorio pvcs 4"</v>
          </cell>
          <cell r="C219">
            <v>160</v>
          </cell>
          <cell r="D219">
            <v>160</v>
          </cell>
          <cell r="F219">
            <v>0</v>
          </cell>
          <cell r="G219">
            <v>160</v>
          </cell>
          <cell r="H219">
            <v>20</v>
          </cell>
          <cell r="I219">
            <v>20</v>
          </cell>
          <cell r="J219">
            <v>20</v>
          </cell>
          <cell r="L219">
            <v>0</v>
          </cell>
          <cell r="M219">
            <v>0</v>
          </cell>
          <cell r="O219">
            <v>0</v>
          </cell>
          <cell r="P219">
            <v>0</v>
          </cell>
          <cell r="R219">
            <v>0</v>
          </cell>
          <cell r="S219">
            <v>0</v>
          </cell>
          <cell r="U219">
            <v>0</v>
          </cell>
          <cell r="V219">
            <v>0</v>
          </cell>
          <cell r="W219" t="str">
            <v>UN</v>
          </cell>
          <cell r="X219">
            <v>180</v>
          </cell>
        </row>
        <row r="220">
          <cell r="A220">
            <v>7150</v>
          </cell>
          <cell r="B220" t="str">
            <v>accesorio pvcs 6"</v>
          </cell>
          <cell r="C220">
            <v>6</v>
          </cell>
          <cell r="D220">
            <v>6</v>
          </cell>
          <cell r="F220">
            <v>0</v>
          </cell>
          <cell r="G220">
            <v>6</v>
          </cell>
          <cell r="H220">
            <v>1</v>
          </cell>
          <cell r="I220">
            <v>1</v>
          </cell>
          <cell r="J220">
            <v>1</v>
          </cell>
          <cell r="L220">
            <v>0</v>
          </cell>
          <cell r="M220">
            <v>0</v>
          </cell>
          <cell r="O220">
            <v>0</v>
          </cell>
          <cell r="P220">
            <v>0</v>
          </cell>
          <cell r="R220">
            <v>0</v>
          </cell>
          <cell r="S220">
            <v>0</v>
          </cell>
          <cell r="U220">
            <v>0</v>
          </cell>
          <cell r="V220">
            <v>0</v>
          </cell>
          <cell r="W220" t="str">
            <v>UN</v>
          </cell>
          <cell r="X220">
            <v>7</v>
          </cell>
        </row>
        <row r="221">
          <cell r="A221">
            <v>7151</v>
          </cell>
          <cell r="B221" t="str">
            <v>caja insp. 0.60*0.60 marco=tapa</v>
          </cell>
          <cell r="W221" t="str">
            <v>UN</v>
          </cell>
          <cell r="X221">
            <v>0</v>
          </cell>
        </row>
        <row r="222">
          <cell r="A222">
            <v>7152</v>
          </cell>
          <cell r="B222" t="str">
            <v>pozo inspeccion d=1.20 e=.25</v>
          </cell>
          <cell r="C222">
            <v>4</v>
          </cell>
          <cell r="D222">
            <v>4</v>
          </cell>
          <cell r="F222">
            <v>0</v>
          </cell>
          <cell r="G222">
            <v>4</v>
          </cell>
          <cell r="I222">
            <v>0</v>
          </cell>
          <cell r="J222">
            <v>0</v>
          </cell>
          <cell r="L222">
            <v>0</v>
          </cell>
          <cell r="M222">
            <v>0</v>
          </cell>
          <cell r="O222">
            <v>0</v>
          </cell>
          <cell r="P222">
            <v>0</v>
          </cell>
          <cell r="R222">
            <v>0</v>
          </cell>
          <cell r="S222">
            <v>0</v>
          </cell>
          <cell r="U222">
            <v>0</v>
          </cell>
          <cell r="V222">
            <v>0</v>
          </cell>
          <cell r="W222" t="str">
            <v>UN</v>
          </cell>
          <cell r="X222">
            <v>4</v>
          </cell>
        </row>
        <row r="223">
          <cell r="A223">
            <v>7153</v>
          </cell>
          <cell r="B223" t="str">
            <v>tuberia pvcs 2"</v>
          </cell>
          <cell r="C223">
            <v>43.4</v>
          </cell>
          <cell r="D223">
            <v>43.4</v>
          </cell>
          <cell r="F223">
            <v>0</v>
          </cell>
          <cell r="G223">
            <v>43.4</v>
          </cell>
          <cell r="H223">
            <v>5.6</v>
          </cell>
          <cell r="I223">
            <v>5.6</v>
          </cell>
          <cell r="J223">
            <v>5.6</v>
          </cell>
          <cell r="K223">
            <v>13.3</v>
          </cell>
          <cell r="L223">
            <v>13.3</v>
          </cell>
          <cell r="M223">
            <v>13.3</v>
          </cell>
          <cell r="N223">
            <v>23.1</v>
          </cell>
          <cell r="O223">
            <v>23.1</v>
          </cell>
          <cell r="P223">
            <v>23.1</v>
          </cell>
          <cell r="R223">
            <v>0</v>
          </cell>
          <cell r="S223">
            <v>0</v>
          </cell>
          <cell r="U223">
            <v>0</v>
          </cell>
          <cell r="V223">
            <v>0</v>
          </cell>
          <cell r="W223" t="str">
            <v>ML</v>
          </cell>
          <cell r="X223">
            <v>85.4</v>
          </cell>
        </row>
        <row r="224">
          <cell r="A224">
            <v>7154</v>
          </cell>
          <cell r="B224" t="str">
            <v>tuberia pvcs 3"</v>
          </cell>
          <cell r="D224">
            <v>0</v>
          </cell>
          <cell r="F224">
            <v>0</v>
          </cell>
          <cell r="G224">
            <v>0</v>
          </cell>
          <cell r="I224">
            <v>0</v>
          </cell>
          <cell r="J224">
            <v>0</v>
          </cell>
          <cell r="K224">
            <v>19.100000000000001</v>
          </cell>
          <cell r="L224">
            <v>19.100000000000001</v>
          </cell>
          <cell r="M224">
            <v>19.100000000000001</v>
          </cell>
          <cell r="N224">
            <v>6.5</v>
          </cell>
          <cell r="O224">
            <v>6.5</v>
          </cell>
          <cell r="P224">
            <v>6.5</v>
          </cell>
          <cell r="R224">
            <v>0</v>
          </cell>
          <cell r="S224">
            <v>0</v>
          </cell>
          <cell r="U224">
            <v>0</v>
          </cell>
          <cell r="V224">
            <v>0</v>
          </cell>
          <cell r="W224" t="str">
            <v>ML</v>
          </cell>
          <cell r="X224">
            <v>25.6</v>
          </cell>
        </row>
        <row r="225">
          <cell r="A225">
            <v>7155</v>
          </cell>
          <cell r="B225" t="str">
            <v>tuberia pvcs 4"</v>
          </cell>
          <cell r="C225">
            <v>216</v>
          </cell>
          <cell r="D225">
            <v>216</v>
          </cell>
          <cell r="F225">
            <v>0</v>
          </cell>
          <cell r="G225">
            <v>216</v>
          </cell>
          <cell r="H225">
            <v>19.100000000000001</v>
          </cell>
          <cell r="I225">
            <v>19.100000000000001</v>
          </cell>
          <cell r="J225">
            <v>19.100000000000001</v>
          </cell>
          <cell r="L225">
            <v>0</v>
          </cell>
          <cell r="M225">
            <v>0</v>
          </cell>
          <cell r="N225">
            <v>11.8</v>
          </cell>
          <cell r="O225">
            <v>11.8</v>
          </cell>
          <cell r="P225">
            <v>11.8</v>
          </cell>
          <cell r="R225">
            <v>0</v>
          </cell>
          <cell r="S225">
            <v>0</v>
          </cell>
          <cell r="U225">
            <v>0</v>
          </cell>
          <cell r="V225">
            <v>0</v>
          </cell>
          <cell r="W225" t="str">
            <v>ML</v>
          </cell>
          <cell r="X225">
            <v>246.9</v>
          </cell>
        </row>
        <row r="226">
          <cell r="A226">
            <v>7156</v>
          </cell>
          <cell r="B226" t="str">
            <v>tuberia pvcs 6"</v>
          </cell>
          <cell r="C226">
            <v>29.9</v>
          </cell>
          <cell r="D226">
            <v>29.9</v>
          </cell>
          <cell r="F226">
            <v>0</v>
          </cell>
          <cell r="G226">
            <v>29.9</v>
          </cell>
          <cell r="H226">
            <v>21.1</v>
          </cell>
          <cell r="I226">
            <v>21.1</v>
          </cell>
          <cell r="J226">
            <v>21.1</v>
          </cell>
          <cell r="L226">
            <v>0</v>
          </cell>
          <cell r="M226">
            <v>0</v>
          </cell>
          <cell r="O226">
            <v>0</v>
          </cell>
          <cell r="P226">
            <v>0</v>
          </cell>
          <cell r="R226">
            <v>0</v>
          </cell>
          <cell r="S226">
            <v>0</v>
          </cell>
          <cell r="U226">
            <v>0</v>
          </cell>
          <cell r="V226">
            <v>0</v>
          </cell>
          <cell r="W226" t="str">
            <v>ML</v>
          </cell>
          <cell r="X226">
            <v>51</v>
          </cell>
        </row>
        <row r="227">
          <cell r="B227" t="str">
            <v>AGUAS RESIDUALES INDUSTRIALES</v>
          </cell>
          <cell r="D227">
            <v>0</v>
          </cell>
          <cell r="F227">
            <v>0</v>
          </cell>
          <cell r="G227">
            <v>0</v>
          </cell>
          <cell r="H227">
            <v>0</v>
          </cell>
          <cell r="I227">
            <v>0</v>
          </cell>
          <cell r="J227">
            <v>0</v>
          </cell>
          <cell r="L227">
            <v>0</v>
          </cell>
          <cell r="M227">
            <v>0</v>
          </cell>
          <cell r="O227">
            <v>0</v>
          </cell>
          <cell r="P227">
            <v>0</v>
          </cell>
          <cell r="R227">
            <v>0</v>
          </cell>
          <cell r="S227">
            <v>0</v>
          </cell>
          <cell r="U227">
            <v>0</v>
          </cell>
          <cell r="V227">
            <v>0</v>
          </cell>
          <cell r="W227">
            <v>0</v>
          </cell>
          <cell r="X227">
            <v>0</v>
          </cell>
        </row>
        <row r="228">
          <cell r="A228">
            <v>7157</v>
          </cell>
          <cell r="B228" t="str">
            <v>accesorio pvcs 2" ARI</v>
          </cell>
          <cell r="C228">
            <v>122</v>
          </cell>
          <cell r="D228">
            <v>122</v>
          </cell>
          <cell r="F228">
            <v>0</v>
          </cell>
          <cell r="G228">
            <v>122</v>
          </cell>
          <cell r="I228">
            <v>0</v>
          </cell>
          <cell r="J228">
            <v>0</v>
          </cell>
          <cell r="L228">
            <v>0</v>
          </cell>
          <cell r="M228">
            <v>0</v>
          </cell>
          <cell r="O228">
            <v>0</v>
          </cell>
          <cell r="P228">
            <v>0</v>
          </cell>
          <cell r="R228">
            <v>0</v>
          </cell>
          <cell r="S228">
            <v>0</v>
          </cell>
          <cell r="U228">
            <v>0</v>
          </cell>
          <cell r="V228">
            <v>0</v>
          </cell>
          <cell r="W228" t="str">
            <v>UN</v>
          </cell>
          <cell r="X228">
            <v>122</v>
          </cell>
        </row>
        <row r="229">
          <cell r="A229">
            <v>7158</v>
          </cell>
          <cell r="B229" t="str">
            <v>accesorio pvcs 3" ARI</v>
          </cell>
          <cell r="C229">
            <v>40</v>
          </cell>
          <cell r="D229">
            <v>40</v>
          </cell>
          <cell r="F229">
            <v>0</v>
          </cell>
          <cell r="G229">
            <v>40</v>
          </cell>
          <cell r="H229">
            <v>5</v>
          </cell>
          <cell r="I229">
            <v>5</v>
          </cell>
          <cell r="J229">
            <v>5</v>
          </cell>
          <cell r="L229">
            <v>0</v>
          </cell>
          <cell r="M229">
            <v>0</v>
          </cell>
          <cell r="O229">
            <v>0</v>
          </cell>
          <cell r="P229">
            <v>0</v>
          </cell>
          <cell r="R229">
            <v>0</v>
          </cell>
          <cell r="S229">
            <v>0</v>
          </cell>
          <cell r="U229">
            <v>0</v>
          </cell>
          <cell r="V229">
            <v>0</v>
          </cell>
          <cell r="W229" t="str">
            <v>UN</v>
          </cell>
          <cell r="X229">
            <v>45</v>
          </cell>
        </row>
        <row r="230">
          <cell r="A230">
            <v>7159</v>
          </cell>
          <cell r="B230" t="str">
            <v>accesorio pvcs 4" ARI</v>
          </cell>
          <cell r="C230">
            <v>21</v>
          </cell>
          <cell r="D230">
            <v>21</v>
          </cell>
          <cell r="F230">
            <v>0</v>
          </cell>
          <cell r="G230">
            <v>21</v>
          </cell>
          <cell r="H230">
            <v>4</v>
          </cell>
          <cell r="I230">
            <v>4</v>
          </cell>
          <cell r="J230">
            <v>4</v>
          </cell>
          <cell r="L230">
            <v>0</v>
          </cell>
          <cell r="M230">
            <v>0</v>
          </cell>
          <cell r="O230">
            <v>0</v>
          </cell>
          <cell r="P230">
            <v>0</v>
          </cell>
          <cell r="R230">
            <v>0</v>
          </cell>
          <cell r="S230">
            <v>0</v>
          </cell>
          <cell r="U230">
            <v>0</v>
          </cell>
          <cell r="V230">
            <v>0</v>
          </cell>
          <cell r="W230" t="str">
            <v>UN</v>
          </cell>
          <cell r="X230">
            <v>25</v>
          </cell>
        </row>
        <row r="231">
          <cell r="A231">
            <v>7160</v>
          </cell>
          <cell r="B231" t="str">
            <v>accesorio pvcs 6" ARI</v>
          </cell>
          <cell r="C231">
            <v>3</v>
          </cell>
          <cell r="D231">
            <v>3</v>
          </cell>
          <cell r="F231">
            <v>0</v>
          </cell>
          <cell r="G231">
            <v>3</v>
          </cell>
          <cell r="I231">
            <v>0</v>
          </cell>
          <cell r="J231">
            <v>0</v>
          </cell>
          <cell r="L231">
            <v>0</v>
          </cell>
          <cell r="M231">
            <v>0</v>
          </cell>
          <cell r="O231">
            <v>0</v>
          </cell>
          <cell r="P231">
            <v>0</v>
          </cell>
          <cell r="R231">
            <v>0</v>
          </cell>
          <cell r="S231">
            <v>0</v>
          </cell>
          <cell r="U231">
            <v>0</v>
          </cell>
          <cell r="V231">
            <v>0</v>
          </cell>
          <cell r="W231" t="str">
            <v>UN</v>
          </cell>
          <cell r="X231">
            <v>3</v>
          </cell>
        </row>
        <row r="232">
          <cell r="A232">
            <v>7161</v>
          </cell>
          <cell r="B232" t="str">
            <v>caja insp. 0.60*0.60 marco=tapa ARI</v>
          </cell>
          <cell r="W232" t="str">
            <v>UN</v>
          </cell>
          <cell r="X232">
            <v>0</v>
          </cell>
        </row>
        <row r="233">
          <cell r="A233">
            <v>7162</v>
          </cell>
          <cell r="B233" t="str">
            <v>pozo inspeccion d=1.20 e=.25 ARI</v>
          </cell>
          <cell r="C233">
            <v>3</v>
          </cell>
          <cell r="D233">
            <v>3</v>
          </cell>
          <cell r="F233">
            <v>0</v>
          </cell>
          <cell r="G233">
            <v>3</v>
          </cell>
          <cell r="I233">
            <v>0</v>
          </cell>
          <cell r="J233">
            <v>0</v>
          </cell>
          <cell r="L233">
            <v>0</v>
          </cell>
          <cell r="M233">
            <v>0</v>
          </cell>
          <cell r="O233">
            <v>0</v>
          </cell>
          <cell r="P233">
            <v>0</v>
          </cell>
          <cell r="R233">
            <v>0</v>
          </cell>
          <cell r="S233">
            <v>0</v>
          </cell>
          <cell r="U233">
            <v>0</v>
          </cell>
          <cell r="V233">
            <v>0</v>
          </cell>
          <cell r="W233" t="str">
            <v>UN</v>
          </cell>
          <cell r="X233">
            <v>3</v>
          </cell>
        </row>
        <row r="234">
          <cell r="A234">
            <v>7163</v>
          </cell>
          <cell r="B234" t="str">
            <v>tuberia pvcs 2" ARI</v>
          </cell>
          <cell r="C234">
            <v>134.1</v>
          </cell>
          <cell r="D234">
            <v>134.1</v>
          </cell>
          <cell r="F234">
            <v>0</v>
          </cell>
          <cell r="G234">
            <v>134.1</v>
          </cell>
          <cell r="H234">
            <v>6.8</v>
          </cell>
          <cell r="I234">
            <v>6.8</v>
          </cell>
          <cell r="J234">
            <v>6.8</v>
          </cell>
          <cell r="L234">
            <v>0</v>
          </cell>
          <cell r="M234">
            <v>0</v>
          </cell>
          <cell r="O234">
            <v>0</v>
          </cell>
          <cell r="P234">
            <v>0</v>
          </cell>
          <cell r="R234">
            <v>0</v>
          </cell>
          <cell r="S234">
            <v>0</v>
          </cell>
          <cell r="U234">
            <v>0</v>
          </cell>
          <cell r="V234">
            <v>0</v>
          </cell>
          <cell r="W234" t="str">
            <v>ML</v>
          </cell>
          <cell r="X234">
            <v>140.9</v>
          </cell>
        </row>
        <row r="235">
          <cell r="A235">
            <v>7164</v>
          </cell>
          <cell r="B235" t="str">
            <v>tuberia pvcs 3" ARI</v>
          </cell>
          <cell r="C235">
            <v>49.3</v>
          </cell>
          <cell r="D235">
            <v>49.3</v>
          </cell>
          <cell r="F235">
            <v>0</v>
          </cell>
          <cell r="G235">
            <v>49.3</v>
          </cell>
          <cell r="H235">
            <v>13.1</v>
          </cell>
          <cell r="I235">
            <v>13.1</v>
          </cell>
          <cell r="J235">
            <v>13.1</v>
          </cell>
          <cell r="L235">
            <v>0</v>
          </cell>
          <cell r="M235">
            <v>0</v>
          </cell>
          <cell r="O235">
            <v>0</v>
          </cell>
          <cell r="P235">
            <v>0</v>
          </cell>
          <cell r="R235">
            <v>0</v>
          </cell>
          <cell r="S235">
            <v>0</v>
          </cell>
          <cell r="U235">
            <v>0</v>
          </cell>
          <cell r="V235">
            <v>0</v>
          </cell>
          <cell r="W235" t="str">
            <v>ML</v>
          </cell>
          <cell r="X235">
            <v>62.4</v>
          </cell>
        </row>
        <row r="236">
          <cell r="A236">
            <v>7165</v>
          </cell>
          <cell r="B236" t="str">
            <v>tuberia pvcs 4" ARI</v>
          </cell>
          <cell r="D236">
            <v>0</v>
          </cell>
          <cell r="F236">
            <v>0</v>
          </cell>
          <cell r="G236">
            <v>0</v>
          </cell>
          <cell r="H236">
            <v>46.5</v>
          </cell>
          <cell r="I236">
            <v>46.5</v>
          </cell>
          <cell r="J236">
            <v>46.5</v>
          </cell>
          <cell r="L236">
            <v>0</v>
          </cell>
          <cell r="M236">
            <v>0</v>
          </cell>
          <cell r="O236">
            <v>0</v>
          </cell>
          <cell r="P236">
            <v>0</v>
          </cell>
          <cell r="R236">
            <v>0</v>
          </cell>
          <cell r="S236">
            <v>0</v>
          </cell>
          <cell r="U236">
            <v>0</v>
          </cell>
          <cell r="V236">
            <v>0</v>
          </cell>
          <cell r="W236" t="str">
            <v>ML</v>
          </cell>
          <cell r="X236">
            <v>46.5</v>
          </cell>
        </row>
        <row r="237">
          <cell r="A237">
            <v>7166</v>
          </cell>
          <cell r="B237" t="str">
            <v>tuberia pvcs 6" ARI</v>
          </cell>
          <cell r="C237">
            <v>2.7</v>
          </cell>
          <cell r="D237">
            <v>2.7</v>
          </cell>
          <cell r="F237">
            <v>0</v>
          </cell>
          <cell r="G237">
            <v>2.7</v>
          </cell>
          <cell r="I237">
            <v>0</v>
          </cell>
          <cell r="J237">
            <v>0</v>
          </cell>
          <cell r="L237">
            <v>0</v>
          </cell>
          <cell r="M237">
            <v>0</v>
          </cell>
          <cell r="O237">
            <v>0</v>
          </cell>
          <cell r="P237">
            <v>0</v>
          </cell>
          <cell r="R237">
            <v>0</v>
          </cell>
          <cell r="S237">
            <v>0</v>
          </cell>
          <cell r="U237">
            <v>0</v>
          </cell>
          <cell r="V237">
            <v>0</v>
          </cell>
          <cell r="W237" t="str">
            <v>ML</v>
          </cell>
          <cell r="X237">
            <v>2.7</v>
          </cell>
        </row>
        <row r="238">
          <cell r="B238" t="str">
            <v>AGUAS LLUVIAS</v>
          </cell>
          <cell r="D238">
            <v>0</v>
          </cell>
          <cell r="F238">
            <v>0</v>
          </cell>
          <cell r="G238">
            <v>0</v>
          </cell>
          <cell r="H238">
            <v>0</v>
          </cell>
          <cell r="I238">
            <v>0</v>
          </cell>
          <cell r="J238">
            <v>0</v>
          </cell>
          <cell r="L238">
            <v>0</v>
          </cell>
          <cell r="M238">
            <v>0</v>
          </cell>
          <cell r="O238">
            <v>0</v>
          </cell>
          <cell r="P238">
            <v>0</v>
          </cell>
          <cell r="R238">
            <v>0</v>
          </cell>
          <cell r="S238">
            <v>0</v>
          </cell>
          <cell r="U238">
            <v>0</v>
          </cell>
          <cell r="V238">
            <v>0</v>
          </cell>
          <cell r="W238">
            <v>0</v>
          </cell>
          <cell r="X238">
            <v>0</v>
          </cell>
        </row>
        <row r="239">
          <cell r="A239">
            <v>7167</v>
          </cell>
          <cell r="B239" t="str">
            <v>accesorio pvcs 2" ALL</v>
          </cell>
          <cell r="D239">
            <v>0</v>
          </cell>
          <cell r="F239">
            <v>0</v>
          </cell>
          <cell r="G239">
            <v>0</v>
          </cell>
          <cell r="I239">
            <v>0</v>
          </cell>
          <cell r="J239">
            <v>0</v>
          </cell>
          <cell r="K239">
            <v>5</v>
          </cell>
          <cell r="L239">
            <v>5</v>
          </cell>
          <cell r="M239">
            <v>5</v>
          </cell>
          <cell r="O239">
            <v>0</v>
          </cell>
          <cell r="P239">
            <v>0</v>
          </cell>
          <cell r="R239">
            <v>0</v>
          </cell>
          <cell r="S239">
            <v>0</v>
          </cell>
          <cell r="U239">
            <v>0</v>
          </cell>
          <cell r="V239">
            <v>0</v>
          </cell>
          <cell r="W239" t="str">
            <v>UN</v>
          </cell>
          <cell r="X239">
            <v>5</v>
          </cell>
        </row>
        <row r="240">
          <cell r="A240">
            <v>7168</v>
          </cell>
          <cell r="B240" t="str">
            <v>accesorio pvcs 3" ALL</v>
          </cell>
          <cell r="D240">
            <v>0</v>
          </cell>
          <cell r="F240">
            <v>0</v>
          </cell>
          <cell r="G240">
            <v>0</v>
          </cell>
          <cell r="H240">
            <v>7</v>
          </cell>
          <cell r="I240">
            <v>7</v>
          </cell>
          <cell r="J240">
            <v>7</v>
          </cell>
          <cell r="K240">
            <v>5</v>
          </cell>
          <cell r="L240">
            <v>5</v>
          </cell>
          <cell r="M240">
            <v>5</v>
          </cell>
          <cell r="N240">
            <v>3</v>
          </cell>
          <cell r="O240">
            <v>3</v>
          </cell>
          <cell r="P240">
            <v>3</v>
          </cell>
          <cell r="R240">
            <v>0</v>
          </cell>
          <cell r="S240">
            <v>0</v>
          </cell>
          <cell r="U240">
            <v>0</v>
          </cell>
          <cell r="V240">
            <v>0</v>
          </cell>
          <cell r="W240" t="str">
            <v>UN</v>
          </cell>
          <cell r="X240">
            <v>15</v>
          </cell>
        </row>
        <row r="241">
          <cell r="A241">
            <v>7169</v>
          </cell>
          <cell r="B241" t="str">
            <v>accesorio pvcs 4" ALL</v>
          </cell>
          <cell r="C241">
            <v>8</v>
          </cell>
          <cell r="D241">
            <v>8</v>
          </cell>
          <cell r="F241">
            <v>0</v>
          </cell>
          <cell r="G241">
            <v>8</v>
          </cell>
          <cell r="H241">
            <v>12</v>
          </cell>
          <cell r="I241">
            <v>12</v>
          </cell>
          <cell r="J241">
            <v>12</v>
          </cell>
          <cell r="L241">
            <v>0</v>
          </cell>
          <cell r="M241">
            <v>0</v>
          </cell>
          <cell r="O241">
            <v>0</v>
          </cell>
          <cell r="P241">
            <v>0</v>
          </cell>
          <cell r="R241">
            <v>0</v>
          </cell>
          <cell r="S241">
            <v>0</v>
          </cell>
          <cell r="U241">
            <v>0</v>
          </cell>
          <cell r="V241">
            <v>0</v>
          </cell>
          <cell r="W241" t="str">
            <v>UN</v>
          </cell>
          <cell r="X241">
            <v>20</v>
          </cell>
        </row>
        <row r="242">
          <cell r="A242">
            <v>7170</v>
          </cell>
          <cell r="B242" t="str">
            <v>accesorio pvcs 6" ALL</v>
          </cell>
          <cell r="C242">
            <v>10</v>
          </cell>
          <cell r="D242">
            <v>10</v>
          </cell>
          <cell r="F242">
            <v>0</v>
          </cell>
          <cell r="G242">
            <v>10</v>
          </cell>
          <cell r="I242">
            <v>0</v>
          </cell>
          <cell r="J242">
            <v>0</v>
          </cell>
          <cell r="L242">
            <v>0</v>
          </cell>
          <cell r="M242">
            <v>0</v>
          </cell>
          <cell r="O242">
            <v>0</v>
          </cell>
          <cell r="P242">
            <v>0</v>
          </cell>
          <cell r="R242">
            <v>0</v>
          </cell>
          <cell r="S242">
            <v>0</v>
          </cell>
          <cell r="U242">
            <v>0</v>
          </cell>
          <cell r="V242">
            <v>0</v>
          </cell>
          <cell r="W242" t="str">
            <v>UN</v>
          </cell>
          <cell r="X242">
            <v>10</v>
          </cell>
        </row>
        <row r="243">
          <cell r="A243">
            <v>7171</v>
          </cell>
          <cell r="B243" t="str">
            <v>caja insp. 0.60*0.60 marco=tapa ALL</v>
          </cell>
          <cell r="W243" t="str">
            <v>UN</v>
          </cell>
          <cell r="X243">
            <v>0</v>
          </cell>
        </row>
        <row r="244">
          <cell r="A244">
            <v>7172</v>
          </cell>
          <cell r="B244" t="str">
            <v>pozo inspeccion d=1.20 e=.25 ALL</v>
          </cell>
          <cell r="C244">
            <v>4</v>
          </cell>
          <cell r="D244">
            <v>4</v>
          </cell>
          <cell r="F244">
            <v>0</v>
          </cell>
          <cell r="G244">
            <v>4</v>
          </cell>
          <cell r="I244">
            <v>0</v>
          </cell>
          <cell r="J244">
            <v>0</v>
          </cell>
          <cell r="L244">
            <v>0</v>
          </cell>
          <cell r="M244">
            <v>0</v>
          </cell>
          <cell r="O244">
            <v>0</v>
          </cell>
          <cell r="P244">
            <v>0</v>
          </cell>
          <cell r="R244">
            <v>0</v>
          </cell>
          <cell r="S244">
            <v>0</v>
          </cell>
          <cell r="U244">
            <v>0</v>
          </cell>
          <cell r="V244">
            <v>0</v>
          </cell>
          <cell r="W244" t="str">
            <v>UN</v>
          </cell>
          <cell r="X244">
            <v>4</v>
          </cell>
        </row>
        <row r="245">
          <cell r="A245">
            <v>7173</v>
          </cell>
          <cell r="B245" t="str">
            <v>tuberia pvcs 2" ALL</v>
          </cell>
          <cell r="D245">
            <v>0</v>
          </cell>
          <cell r="F245">
            <v>0</v>
          </cell>
          <cell r="G245">
            <v>0</v>
          </cell>
          <cell r="I245">
            <v>0</v>
          </cell>
          <cell r="J245">
            <v>0</v>
          </cell>
          <cell r="K245">
            <v>9.5</v>
          </cell>
          <cell r="L245">
            <v>9.5</v>
          </cell>
          <cell r="M245">
            <v>9.5</v>
          </cell>
          <cell r="O245">
            <v>0</v>
          </cell>
          <cell r="P245">
            <v>0</v>
          </cell>
          <cell r="R245">
            <v>0</v>
          </cell>
          <cell r="S245">
            <v>0</v>
          </cell>
          <cell r="U245">
            <v>0</v>
          </cell>
          <cell r="V245">
            <v>0</v>
          </cell>
          <cell r="W245" t="str">
            <v>ML</v>
          </cell>
          <cell r="X245">
            <v>9.5</v>
          </cell>
        </row>
        <row r="246">
          <cell r="A246">
            <v>7174</v>
          </cell>
          <cell r="B246" t="str">
            <v>tuberia pvcs 3" ALL</v>
          </cell>
          <cell r="W246" t="str">
            <v>ML</v>
          </cell>
          <cell r="X246">
            <v>0</v>
          </cell>
        </row>
        <row r="247">
          <cell r="A247">
            <v>7175</v>
          </cell>
          <cell r="B247" t="str">
            <v>tuberia pvcs 4" ALL</v>
          </cell>
          <cell r="W247" t="str">
            <v>ML</v>
          </cell>
          <cell r="X247">
            <v>0</v>
          </cell>
        </row>
        <row r="248">
          <cell r="A248">
            <v>7176</v>
          </cell>
          <cell r="B248" t="str">
            <v>tuberia pvcs 6" ALL</v>
          </cell>
          <cell r="C248">
            <v>59.3</v>
          </cell>
          <cell r="D248">
            <v>59.3</v>
          </cell>
          <cell r="F248">
            <v>0</v>
          </cell>
          <cell r="G248">
            <v>59.3</v>
          </cell>
          <cell r="I248">
            <v>0</v>
          </cell>
          <cell r="J248">
            <v>0</v>
          </cell>
          <cell r="L248">
            <v>0</v>
          </cell>
          <cell r="M248">
            <v>0</v>
          </cell>
          <cell r="O248">
            <v>0</v>
          </cell>
          <cell r="P248">
            <v>0</v>
          </cell>
          <cell r="R248">
            <v>0</v>
          </cell>
          <cell r="S248">
            <v>0</v>
          </cell>
          <cell r="U248">
            <v>0</v>
          </cell>
          <cell r="V248">
            <v>0</v>
          </cell>
          <cell r="W248" t="str">
            <v>ML</v>
          </cell>
          <cell r="X248">
            <v>59.3</v>
          </cell>
        </row>
        <row r="249">
          <cell r="B249" t="str">
            <v>FILTRO</v>
          </cell>
          <cell r="D249">
            <v>0</v>
          </cell>
          <cell r="F249">
            <v>0</v>
          </cell>
          <cell r="G249">
            <v>0</v>
          </cell>
          <cell r="H249">
            <v>0</v>
          </cell>
          <cell r="I249">
            <v>0</v>
          </cell>
          <cell r="J249">
            <v>0</v>
          </cell>
          <cell r="L249">
            <v>0</v>
          </cell>
          <cell r="M249">
            <v>0</v>
          </cell>
          <cell r="O249">
            <v>0</v>
          </cell>
          <cell r="P249">
            <v>0</v>
          </cell>
          <cell r="R249">
            <v>0</v>
          </cell>
          <cell r="S249">
            <v>0</v>
          </cell>
          <cell r="U249">
            <v>0</v>
          </cell>
          <cell r="V249">
            <v>0</v>
          </cell>
          <cell r="X249">
            <v>0</v>
          </cell>
        </row>
        <row r="250">
          <cell r="A250">
            <v>7177</v>
          </cell>
          <cell r="B250" t="str">
            <v>accesorio filtro 4"</v>
          </cell>
          <cell r="C250">
            <v>34</v>
          </cell>
          <cell r="D250">
            <v>34</v>
          </cell>
          <cell r="F250">
            <v>0</v>
          </cell>
          <cell r="G250">
            <v>34</v>
          </cell>
          <cell r="H250">
            <v>16</v>
          </cell>
          <cell r="I250">
            <v>16</v>
          </cell>
          <cell r="J250">
            <v>16</v>
          </cell>
          <cell r="K250">
            <v>12</v>
          </cell>
          <cell r="L250">
            <v>12</v>
          </cell>
          <cell r="M250">
            <v>12</v>
          </cell>
          <cell r="N250">
            <v>11</v>
          </cell>
          <cell r="O250">
            <v>11</v>
          </cell>
          <cell r="P250">
            <v>11</v>
          </cell>
          <cell r="R250">
            <v>0</v>
          </cell>
          <cell r="S250">
            <v>0</v>
          </cell>
          <cell r="U250">
            <v>0</v>
          </cell>
          <cell r="V250">
            <v>0</v>
          </cell>
          <cell r="W250" t="str">
            <v>UN</v>
          </cell>
          <cell r="X250">
            <v>73</v>
          </cell>
        </row>
        <row r="251">
          <cell r="A251">
            <v>7178</v>
          </cell>
          <cell r="B251" t="str">
            <v>tuberia filtro pvc 100 mm sin f</v>
          </cell>
          <cell r="C251">
            <v>280.3</v>
          </cell>
          <cell r="D251">
            <v>280.3</v>
          </cell>
          <cell r="F251">
            <v>0</v>
          </cell>
          <cell r="G251">
            <v>280.3</v>
          </cell>
          <cell r="H251">
            <v>86.4</v>
          </cell>
          <cell r="I251">
            <v>86.4</v>
          </cell>
          <cell r="J251">
            <v>86.4</v>
          </cell>
          <cell r="K251">
            <v>56.3</v>
          </cell>
          <cell r="L251">
            <v>56.3</v>
          </cell>
          <cell r="M251">
            <v>56.3</v>
          </cell>
          <cell r="N251">
            <v>55.4</v>
          </cell>
          <cell r="O251">
            <v>55.4</v>
          </cell>
          <cell r="P251">
            <v>55.4</v>
          </cell>
          <cell r="R251">
            <v>0</v>
          </cell>
          <cell r="S251">
            <v>0</v>
          </cell>
          <cell r="U251">
            <v>0</v>
          </cell>
          <cell r="V251">
            <v>0</v>
          </cell>
          <cell r="W251" t="str">
            <v>ML</v>
          </cell>
          <cell r="X251">
            <v>478.40000000000003</v>
          </cell>
        </row>
        <row r="252">
          <cell r="B252" t="str">
            <v>RED VENTILACION</v>
          </cell>
          <cell r="D252">
            <v>0</v>
          </cell>
          <cell r="F252">
            <v>0</v>
          </cell>
          <cell r="G252">
            <v>0</v>
          </cell>
          <cell r="H252">
            <v>0</v>
          </cell>
          <cell r="I252">
            <v>0</v>
          </cell>
          <cell r="J252">
            <v>0</v>
          </cell>
          <cell r="L252">
            <v>0</v>
          </cell>
          <cell r="M252">
            <v>0</v>
          </cell>
          <cell r="O252">
            <v>0</v>
          </cell>
          <cell r="P252">
            <v>0</v>
          </cell>
          <cell r="R252">
            <v>0</v>
          </cell>
          <cell r="S252">
            <v>0</v>
          </cell>
          <cell r="U252">
            <v>0</v>
          </cell>
          <cell r="V252">
            <v>0</v>
          </cell>
          <cell r="X252">
            <v>0</v>
          </cell>
        </row>
        <row r="253">
          <cell r="A253">
            <v>7179</v>
          </cell>
          <cell r="B253" t="str">
            <v>accesorio pvcs 2" RV</v>
          </cell>
          <cell r="C253">
            <v>71</v>
          </cell>
          <cell r="D253">
            <v>71</v>
          </cell>
          <cell r="F253">
            <v>0</v>
          </cell>
          <cell r="G253">
            <v>71</v>
          </cell>
          <cell r="H253">
            <v>12</v>
          </cell>
          <cell r="I253">
            <v>12</v>
          </cell>
          <cell r="J253">
            <v>12</v>
          </cell>
          <cell r="K253">
            <v>10</v>
          </cell>
          <cell r="L253">
            <v>10</v>
          </cell>
          <cell r="M253">
            <v>10</v>
          </cell>
          <cell r="N253">
            <v>12</v>
          </cell>
          <cell r="O253">
            <v>12</v>
          </cell>
          <cell r="P253">
            <v>12</v>
          </cell>
          <cell r="R253">
            <v>0</v>
          </cell>
          <cell r="S253">
            <v>0</v>
          </cell>
          <cell r="U253">
            <v>0</v>
          </cell>
          <cell r="V253">
            <v>0</v>
          </cell>
          <cell r="W253" t="str">
            <v>UN</v>
          </cell>
          <cell r="X253">
            <v>105</v>
          </cell>
        </row>
        <row r="254">
          <cell r="A254">
            <v>7180</v>
          </cell>
          <cell r="B254" t="str">
            <v>tuberia pvcl 2"</v>
          </cell>
          <cell r="C254">
            <v>50.1</v>
          </cell>
          <cell r="D254">
            <v>50.1</v>
          </cell>
          <cell r="F254">
            <v>0</v>
          </cell>
          <cell r="G254">
            <v>50.1</v>
          </cell>
          <cell r="H254">
            <v>9.3000000000000007</v>
          </cell>
          <cell r="I254">
            <v>9.3000000000000007</v>
          </cell>
          <cell r="J254">
            <v>9.3000000000000007</v>
          </cell>
          <cell r="K254">
            <v>8</v>
          </cell>
          <cell r="L254">
            <v>8</v>
          </cell>
          <cell r="M254">
            <v>8</v>
          </cell>
          <cell r="N254">
            <v>10</v>
          </cell>
          <cell r="O254">
            <v>10</v>
          </cell>
          <cell r="P254">
            <v>10</v>
          </cell>
          <cell r="R254">
            <v>0</v>
          </cell>
          <cell r="S254">
            <v>0</v>
          </cell>
          <cell r="U254">
            <v>0</v>
          </cell>
          <cell r="V254">
            <v>0</v>
          </cell>
          <cell r="W254" t="str">
            <v>ML</v>
          </cell>
          <cell r="X254">
            <v>77.400000000000006</v>
          </cell>
        </row>
        <row r="255">
          <cell r="B255" t="str">
            <v>CUARTO DE BOMBAS</v>
          </cell>
          <cell r="D255">
            <v>0</v>
          </cell>
          <cell r="F255">
            <v>0</v>
          </cell>
          <cell r="G255">
            <v>0</v>
          </cell>
          <cell r="I255">
            <v>0</v>
          </cell>
          <cell r="J255">
            <v>0</v>
          </cell>
          <cell r="L255">
            <v>0</v>
          </cell>
          <cell r="M255">
            <v>0</v>
          </cell>
          <cell r="O255">
            <v>0</v>
          </cell>
          <cell r="P255">
            <v>0</v>
          </cell>
          <cell r="R255">
            <v>0</v>
          </cell>
          <cell r="S255">
            <v>0</v>
          </cell>
          <cell r="U255">
            <v>0</v>
          </cell>
          <cell r="V255">
            <v>0</v>
          </cell>
          <cell r="X255">
            <v>0</v>
          </cell>
        </row>
        <row r="256">
          <cell r="A256">
            <v>7181</v>
          </cell>
          <cell r="B256" t="str">
            <v>accesorio acero galv. 1 1/2</v>
          </cell>
          <cell r="C256">
            <v>3</v>
          </cell>
          <cell r="D256">
            <v>3</v>
          </cell>
          <cell r="F256">
            <v>0</v>
          </cell>
          <cell r="G256">
            <v>3</v>
          </cell>
          <cell r="I256">
            <v>0</v>
          </cell>
          <cell r="J256">
            <v>0</v>
          </cell>
          <cell r="L256">
            <v>0</v>
          </cell>
          <cell r="M256">
            <v>0</v>
          </cell>
          <cell r="O256">
            <v>0</v>
          </cell>
          <cell r="P256">
            <v>0</v>
          </cell>
          <cell r="R256">
            <v>0</v>
          </cell>
          <cell r="S256">
            <v>0</v>
          </cell>
          <cell r="U256">
            <v>0</v>
          </cell>
          <cell r="V256">
            <v>0</v>
          </cell>
          <cell r="W256" t="str">
            <v>UN</v>
          </cell>
          <cell r="X256">
            <v>3</v>
          </cell>
        </row>
        <row r="257">
          <cell r="A257">
            <v>7182</v>
          </cell>
          <cell r="B257" t="str">
            <v>accesorio acero galv. 1 1/4</v>
          </cell>
          <cell r="C257">
            <v>14</v>
          </cell>
          <cell r="D257">
            <v>14</v>
          </cell>
          <cell r="F257">
            <v>0</v>
          </cell>
          <cell r="G257">
            <v>14</v>
          </cell>
          <cell r="I257">
            <v>0</v>
          </cell>
          <cell r="J257">
            <v>0</v>
          </cell>
          <cell r="L257">
            <v>0</v>
          </cell>
          <cell r="M257">
            <v>0</v>
          </cell>
          <cell r="O257">
            <v>0</v>
          </cell>
          <cell r="P257">
            <v>0</v>
          </cell>
          <cell r="R257">
            <v>0</v>
          </cell>
          <cell r="S257">
            <v>0</v>
          </cell>
          <cell r="U257">
            <v>0</v>
          </cell>
          <cell r="V257">
            <v>0</v>
          </cell>
          <cell r="W257" t="str">
            <v>UN</v>
          </cell>
          <cell r="X257">
            <v>14</v>
          </cell>
        </row>
        <row r="258">
          <cell r="A258">
            <v>7183</v>
          </cell>
          <cell r="B258" t="str">
            <v>accesorio acero galvanizado 1"</v>
          </cell>
          <cell r="C258">
            <v>7</v>
          </cell>
          <cell r="D258">
            <v>7</v>
          </cell>
          <cell r="F258">
            <v>0</v>
          </cell>
          <cell r="G258">
            <v>7</v>
          </cell>
          <cell r="I258">
            <v>0</v>
          </cell>
          <cell r="J258">
            <v>0</v>
          </cell>
          <cell r="L258">
            <v>0</v>
          </cell>
          <cell r="M258">
            <v>0</v>
          </cell>
          <cell r="O258">
            <v>0</v>
          </cell>
          <cell r="P258">
            <v>0</v>
          </cell>
          <cell r="R258">
            <v>0</v>
          </cell>
          <cell r="S258">
            <v>0</v>
          </cell>
          <cell r="U258">
            <v>0</v>
          </cell>
          <cell r="V258">
            <v>0</v>
          </cell>
          <cell r="W258" t="str">
            <v>UN</v>
          </cell>
          <cell r="X258">
            <v>7</v>
          </cell>
        </row>
        <row r="259">
          <cell r="A259">
            <v>7184</v>
          </cell>
          <cell r="B259" t="str">
            <v>accesorio acero galvanizado 2"</v>
          </cell>
          <cell r="C259">
            <v>8</v>
          </cell>
          <cell r="D259">
            <v>8</v>
          </cell>
          <cell r="F259">
            <v>0</v>
          </cell>
          <cell r="G259">
            <v>8</v>
          </cell>
          <cell r="I259">
            <v>0</v>
          </cell>
          <cell r="J259">
            <v>0</v>
          </cell>
          <cell r="L259">
            <v>0</v>
          </cell>
          <cell r="M259">
            <v>0</v>
          </cell>
          <cell r="O259">
            <v>0</v>
          </cell>
          <cell r="P259">
            <v>0</v>
          </cell>
          <cell r="R259">
            <v>0</v>
          </cell>
          <cell r="S259">
            <v>0</v>
          </cell>
          <cell r="U259">
            <v>0</v>
          </cell>
          <cell r="V259">
            <v>0</v>
          </cell>
          <cell r="W259" t="str">
            <v>UN</v>
          </cell>
          <cell r="X259">
            <v>8</v>
          </cell>
        </row>
        <row r="260">
          <cell r="A260">
            <v>7185</v>
          </cell>
          <cell r="B260" t="str">
            <v>accesorio acero galvanizado 3"</v>
          </cell>
          <cell r="C260">
            <v>20</v>
          </cell>
          <cell r="D260">
            <v>20</v>
          </cell>
          <cell r="F260">
            <v>0</v>
          </cell>
          <cell r="G260">
            <v>20</v>
          </cell>
          <cell r="I260">
            <v>0</v>
          </cell>
          <cell r="J260">
            <v>0</v>
          </cell>
          <cell r="L260">
            <v>0</v>
          </cell>
          <cell r="M260">
            <v>0</v>
          </cell>
          <cell r="O260">
            <v>0</v>
          </cell>
          <cell r="P260">
            <v>0</v>
          </cell>
          <cell r="R260">
            <v>0</v>
          </cell>
          <cell r="S260">
            <v>0</v>
          </cell>
          <cell r="U260">
            <v>0</v>
          </cell>
          <cell r="V260">
            <v>0</v>
          </cell>
          <cell r="W260" t="str">
            <v>UN</v>
          </cell>
          <cell r="X260">
            <v>20</v>
          </cell>
        </row>
        <row r="261">
          <cell r="A261">
            <v>7186</v>
          </cell>
          <cell r="B261" t="str">
            <v>accesorio acero galvanizado 3/4"</v>
          </cell>
          <cell r="C261">
            <v>5</v>
          </cell>
          <cell r="D261">
            <v>5</v>
          </cell>
          <cell r="F261">
            <v>0</v>
          </cell>
          <cell r="G261">
            <v>5</v>
          </cell>
          <cell r="I261">
            <v>0</v>
          </cell>
          <cell r="J261">
            <v>0</v>
          </cell>
          <cell r="L261">
            <v>0</v>
          </cell>
          <cell r="M261">
            <v>0</v>
          </cell>
          <cell r="O261">
            <v>0</v>
          </cell>
          <cell r="P261">
            <v>0</v>
          </cell>
          <cell r="R261">
            <v>0</v>
          </cell>
          <cell r="S261">
            <v>0</v>
          </cell>
          <cell r="U261">
            <v>0</v>
          </cell>
          <cell r="V261">
            <v>0</v>
          </cell>
          <cell r="W261" t="str">
            <v>UN</v>
          </cell>
          <cell r="X261">
            <v>5</v>
          </cell>
        </row>
        <row r="262">
          <cell r="A262">
            <v>7187</v>
          </cell>
          <cell r="B262" t="str">
            <v>accesorio acero galvanizado 4"</v>
          </cell>
          <cell r="C262">
            <v>9</v>
          </cell>
          <cell r="D262">
            <v>9</v>
          </cell>
          <cell r="F262">
            <v>0</v>
          </cell>
          <cell r="G262">
            <v>9</v>
          </cell>
          <cell r="I262">
            <v>0</v>
          </cell>
          <cell r="J262">
            <v>0</v>
          </cell>
          <cell r="L262">
            <v>0</v>
          </cell>
          <cell r="M262">
            <v>0</v>
          </cell>
          <cell r="O262">
            <v>0</v>
          </cell>
          <cell r="P262">
            <v>0</v>
          </cell>
          <cell r="R262">
            <v>0</v>
          </cell>
          <cell r="S262">
            <v>0</v>
          </cell>
          <cell r="U262">
            <v>0</v>
          </cell>
          <cell r="V262">
            <v>0</v>
          </cell>
          <cell r="W262" t="str">
            <v>UN</v>
          </cell>
          <cell r="X262">
            <v>9</v>
          </cell>
        </row>
        <row r="263">
          <cell r="A263">
            <v>7188</v>
          </cell>
          <cell r="B263" t="str">
            <v>brida acero roscar 3"</v>
          </cell>
          <cell r="C263">
            <v>7</v>
          </cell>
          <cell r="D263">
            <v>7</v>
          </cell>
          <cell r="F263">
            <v>0</v>
          </cell>
          <cell r="G263">
            <v>7</v>
          </cell>
          <cell r="I263">
            <v>0</v>
          </cell>
          <cell r="J263">
            <v>0</v>
          </cell>
          <cell r="L263">
            <v>0</v>
          </cell>
          <cell r="M263">
            <v>0</v>
          </cell>
          <cell r="O263">
            <v>0</v>
          </cell>
          <cell r="P263">
            <v>0</v>
          </cell>
          <cell r="R263">
            <v>0</v>
          </cell>
          <cell r="S263">
            <v>0</v>
          </cell>
          <cell r="U263">
            <v>0</v>
          </cell>
          <cell r="V263">
            <v>0</v>
          </cell>
          <cell r="W263" t="str">
            <v>UN</v>
          </cell>
          <cell r="X263">
            <v>7</v>
          </cell>
        </row>
        <row r="264">
          <cell r="A264">
            <v>7189</v>
          </cell>
          <cell r="B264" t="str">
            <v>cheque cortina 1 1/2"</v>
          </cell>
          <cell r="C264">
            <v>3</v>
          </cell>
          <cell r="D264">
            <v>3</v>
          </cell>
          <cell r="F264">
            <v>0</v>
          </cell>
          <cell r="G264">
            <v>3</v>
          </cell>
          <cell r="I264">
            <v>0</v>
          </cell>
          <cell r="J264">
            <v>0</v>
          </cell>
          <cell r="L264">
            <v>0</v>
          </cell>
          <cell r="M264">
            <v>0</v>
          </cell>
          <cell r="O264">
            <v>0</v>
          </cell>
          <cell r="P264">
            <v>0</v>
          </cell>
          <cell r="R264">
            <v>0</v>
          </cell>
          <cell r="S264">
            <v>0</v>
          </cell>
          <cell r="U264">
            <v>0</v>
          </cell>
          <cell r="V264">
            <v>0</v>
          </cell>
          <cell r="W264" t="str">
            <v>UN</v>
          </cell>
          <cell r="X264">
            <v>3</v>
          </cell>
        </row>
        <row r="265">
          <cell r="A265">
            <v>7190</v>
          </cell>
          <cell r="B265" t="str">
            <v>cheque cortina 1" perforado</v>
          </cell>
          <cell r="C265">
            <v>1</v>
          </cell>
          <cell r="D265">
            <v>1</v>
          </cell>
          <cell r="F265">
            <v>0</v>
          </cell>
          <cell r="G265">
            <v>1</v>
          </cell>
          <cell r="I265">
            <v>0</v>
          </cell>
          <cell r="J265">
            <v>0</v>
          </cell>
          <cell r="L265">
            <v>0</v>
          </cell>
          <cell r="M265">
            <v>0</v>
          </cell>
          <cell r="O265">
            <v>0</v>
          </cell>
          <cell r="P265">
            <v>0</v>
          </cell>
          <cell r="R265">
            <v>0</v>
          </cell>
          <cell r="S265">
            <v>0</v>
          </cell>
          <cell r="U265">
            <v>0</v>
          </cell>
          <cell r="V265">
            <v>0</v>
          </cell>
          <cell r="W265" t="str">
            <v>UN</v>
          </cell>
          <cell r="X265">
            <v>1</v>
          </cell>
        </row>
        <row r="266">
          <cell r="A266">
            <v>7191</v>
          </cell>
          <cell r="B266" t="str">
            <v>cheque cortina 2"</v>
          </cell>
          <cell r="C266">
            <v>1</v>
          </cell>
          <cell r="D266">
            <v>1</v>
          </cell>
          <cell r="F266">
            <v>0</v>
          </cell>
          <cell r="G266">
            <v>1</v>
          </cell>
          <cell r="I266">
            <v>0</v>
          </cell>
          <cell r="J266">
            <v>0</v>
          </cell>
          <cell r="L266">
            <v>0</v>
          </cell>
          <cell r="M266">
            <v>0</v>
          </cell>
          <cell r="O266">
            <v>0</v>
          </cell>
          <cell r="P266">
            <v>0</v>
          </cell>
          <cell r="R266">
            <v>0</v>
          </cell>
          <cell r="S266">
            <v>0</v>
          </cell>
          <cell r="U266">
            <v>0</v>
          </cell>
          <cell r="V266">
            <v>0</v>
          </cell>
          <cell r="W266" t="str">
            <v>UN</v>
          </cell>
          <cell r="X266">
            <v>1</v>
          </cell>
        </row>
        <row r="267">
          <cell r="A267">
            <v>7192</v>
          </cell>
          <cell r="B267" t="str">
            <v>cheque cortina 3" CB</v>
          </cell>
          <cell r="C267">
            <v>2</v>
          </cell>
          <cell r="D267">
            <v>2</v>
          </cell>
          <cell r="F267">
            <v>0</v>
          </cell>
          <cell r="G267">
            <v>2</v>
          </cell>
          <cell r="I267">
            <v>0</v>
          </cell>
          <cell r="J267">
            <v>0</v>
          </cell>
          <cell r="L267">
            <v>0</v>
          </cell>
          <cell r="M267">
            <v>0</v>
          </cell>
          <cell r="O267">
            <v>0</v>
          </cell>
          <cell r="P267">
            <v>0</v>
          </cell>
          <cell r="R267">
            <v>0</v>
          </cell>
          <cell r="S267">
            <v>0</v>
          </cell>
          <cell r="U267">
            <v>0</v>
          </cell>
          <cell r="V267">
            <v>0</v>
          </cell>
          <cell r="W267" t="str">
            <v>UN</v>
          </cell>
          <cell r="X267">
            <v>2</v>
          </cell>
        </row>
        <row r="268">
          <cell r="A268">
            <v>7193</v>
          </cell>
          <cell r="B268" t="str">
            <v>cheque cortina 3/4"</v>
          </cell>
          <cell r="C268">
            <v>1</v>
          </cell>
          <cell r="D268">
            <v>1</v>
          </cell>
          <cell r="F268">
            <v>0</v>
          </cell>
          <cell r="G268">
            <v>1</v>
          </cell>
          <cell r="I268">
            <v>0</v>
          </cell>
          <cell r="J268">
            <v>0</v>
          </cell>
          <cell r="L268">
            <v>0</v>
          </cell>
          <cell r="M268">
            <v>0</v>
          </cell>
          <cell r="O268">
            <v>0</v>
          </cell>
          <cell r="P268">
            <v>0</v>
          </cell>
          <cell r="R268">
            <v>0</v>
          </cell>
          <cell r="S268">
            <v>0</v>
          </cell>
          <cell r="U268">
            <v>0</v>
          </cell>
          <cell r="V268">
            <v>0</v>
          </cell>
          <cell r="W268" t="str">
            <v>UN</v>
          </cell>
          <cell r="X268">
            <v>1</v>
          </cell>
        </row>
        <row r="269">
          <cell r="A269">
            <v>7194</v>
          </cell>
          <cell r="B269" t="str">
            <v>niple pasamuro 1 1/2"</v>
          </cell>
          <cell r="C269">
            <v>3</v>
          </cell>
          <cell r="D269">
            <v>3</v>
          </cell>
          <cell r="F269">
            <v>0</v>
          </cell>
          <cell r="G269">
            <v>3</v>
          </cell>
          <cell r="I269">
            <v>0</v>
          </cell>
          <cell r="J269">
            <v>0</v>
          </cell>
          <cell r="L269">
            <v>0</v>
          </cell>
          <cell r="M269">
            <v>0</v>
          </cell>
          <cell r="O269">
            <v>0</v>
          </cell>
          <cell r="P269">
            <v>0</v>
          </cell>
          <cell r="R269">
            <v>0</v>
          </cell>
          <cell r="S269">
            <v>0</v>
          </cell>
          <cell r="U269">
            <v>0</v>
          </cell>
          <cell r="V269">
            <v>0</v>
          </cell>
          <cell r="W269" t="str">
            <v>UN</v>
          </cell>
          <cell r="X269">
            <v>3</v>
          </cell>
        </row>
        <row r="270">
          <cell r="A270">
            <v>7195</v>
          </cell>
          <cell r="B270" t="str">
            <v>niple pasamuro 1"</v>
          </cell>
          <cell r="C270">
            <v>2</v>
          </cell>
          <cell r="D270">
            <v>2</v>
          </cell>
          <cell r="F270">
            <v>0</v>
          </cell>
          <cell r="G270">
            <v>2</v>
          </cell>
          <cell r="I270">
            <v>0</v>
          </cell>
          <cell r="J270">
            <v>0</v>
          </cell>
          <cell r="L270">
            <v>0</v>
          </cell>
          <cell r="M270">
            <v>0</v>
          </cell>
          <cell r="O270">
            <v>0</v>
          </cell>
          <cell r="P270">
            <v>0</v>
          </cell>
          <cell r="R270">
            <v>0</v>
          </cell>
          <cell r="S270">
            <v>0</v>
          </cell>
          <cell r="U270">
            <v>0</v>
          </cell>
          <cell r="V270">
            <v>0</v>
          </cell>
          <cell r="W270" t="str">
            <v>UN</v>
          </cell>
          <cell r="X270">
            <v>2</v>
          </cell>
        </row>
        <row r="271">
          <cell r="A271">
            <v>7196</v>
          </cell>
          <cell r="B271" t="str">
            <v>niple pasamuro 2" CB</v>
          </cell>
          <cell r="C271">
            <v>4</v>
          </cell>
          <cell r="D271">
            <v>4</v>
          </cell>
          <cell r="F271">
            <v>0</v>
          </cell>
          <cell r="G271">
            <v>4</v>
          </cell>
          <cell r="I271">
            <v>0</v>
          </cell>
          <cell r="J271">
            <v>0</v>
          </cell>
          <cell r="L271">
            <v>0</v>
          </cell>
          <cell r="M271">
            <v>0</v>
          </cell>
          <cell r="O271">
            <v>0</v>
          </cell>
          <cell r="P271">
            <v>0</v>
          </cell>
          <cell r="R271">
            <v>0</v>
          </cell>
          <cell r="S271">
            <v>0</v>
          </cell>
          <cell r="U271">
            <v>0</v>
          </cell>
          <cell r="V271">
            <v>0</v>
          </cell>
          <cell r="W271" t="str">
            <v>UN</v>
          </cell>
          <cell r="X271">
            <v>4</v>
          </cell>
        </row>
        <row r="272">
          <cell r="A272">
            <v>7197</v>
          </cell>
          <cell r="B272" t="str">
            <v>niple pasamuro 4" CB</v>
          </cell>
          <cell r="C272">
            <v>6</v>
          </cell>
          <cell r="D272">
            <v>6</v>
          </cell>
          <cell r="F272">
            <v>0</v>
          </cell>
          <cell r="G272">
            <v>6</v>
          </cell>
          <cell r="I272">
            <v>0</v>
          </cell>
          <cell r="J272">
            <v>0</v>
          </cell>
          <cell r="L272">
            <v>0</v>
          </cell>
          <cell r="M272">
            <v>0</v>
          </cell>
          <cell r="O272">
            <v>0</v>
          </cell>
          <cell r="P272">
            <v>0</v>
          </cell>
          <cell r="R272">
            <v>0</v>
          </cell>
          <cell r="S272">
            <v>0</v>
          </cell>
          <cell r="U272">
            <v>0</v>
          </cell>
          <cell r="V272">
            <v>0</v>
          </cell>
          <cell r="W272" t="str">
            <v>UN</v>
          </cell>
          <cell r="X272">
            <v>6</v>
          </cell>
        </row>
        <row r="273">
          <cell r="A273">
            <v>7198</v>
          </cell>
          <cell r="B273" t="str">
            <v>ruana antivortice CB</v>
          </cell>
          <cell r="C273">
            <v>3</v>
          </cell>
          <cell r="D273">
            <v>3</v>
          </cell>
          <cell r="F273">
            <v>0</v>
          </cell>
          <cell r="G273">
            <v>3</v>
          </cell>
          <cell r="I273">
            <v>0</v>
          </cell>
          <cell r="J273">
            <v>0</v>
          </cell>
          <cell r="L273">
            <v>0</v>
          </cell>
          <cell r="M273">
            <v>0</v>
          </cell>
          <cell r="O273">
            <v>0</v>
          </cell>
          <cell r="P273">
            <v>0</v>
          </cell>
          <cell r="R273">
            <v>0</v>
          </cell>
          <cell r="S273">
            <v>0</v>
          </cell>
          <cell r="U273">
            <v>0</v>
          </cell>
          <cell r="V273">
            <v>0</v>
          </cell>
          <cell r="W273" t="str">
            <v>UN</v>
          </cell>
          <cell r="X273">
            <v>3</v>
          </cell>
        </row>
        <row r="274">
          <cell r="A274">
            <v>7199</v>
          </cell>
          <cell r="B274" t="str">
            <v>tuberia a.galv sch40 1 1/2" rosc</v>
          </cell>
          <cell r="C274">
            <v>1.8</v>
          </cell>
          <cell r="D274">
            <v>1.8</v>
          </cell>
          <cell r="F274">
            <v>0</v>
          </cell>
          <cell r="G274">
            <v>1.8</v>
          </cell>
          <cell r="I274">
            <v>0</v>
          </cell>
          <cell r="J274">
            <v>0</v>
          </cell>
          <cell r="L274">
            <v>0</v>
          </cell>
          <cell r="M274">
            <v>0</v>
          </cell>
          <cell r="O274">
            <v>0</v>
          </cell>
          <cell r="P274">
            <v>0</v>
          </cell>
          <cell r="R274">
            <v>0</v>
          </cell>
          <cell r="S274">
            <v>0</v>
          </cell>
          <cell r="U274">
            <v>0</v>
          </cell>
          <cell r="V274">
            <v>0</v>
          </cell>
          <cell r="W274" t="str">
            <v>ML</v>
          </cell>
          <cell r="X274">
            <v>1.8</v>
          </cell>
        </row>
        <row r="275">
          <cell r="A275">
            <v>7200</v>
          </cell>
          <cell r="B275" t="str">
            <v>tuberia a.galv sch40 1 1/4" rosc</v>
          </cell>
          <cell r="C275">
            <v>0.56000000000000005</v>
          </cell>
          <cell r="D275">
            <v>0.56000000000000005</v>
          </cell>
          <cell r="F275">
            <v>0</v>
          </cell>
          <cell r="G275">
            <v>0.56000000000000005</v>
          </cell>
          <cell r="I275">
            <v>0</v>
          </cell>
          <cell r="J275">
            <v>0</v>
          </cell>
          <cell r="L275">
            <v>0</v>
          </cell>
          <cell r="M275">
            <v>0</v>
          </cell>
          <cell r="O275">
            <v>0</v>
          </cell>
          <cell r="P275">
            <v>0</v>
          </cell>
          <cell r="R275">
            <v>0</v>
          </cell>
          <cell r="S275">
            <v>0</v>
          </cell>
          <cell r="U275">
            <v>0</v>
          </cell>
          <cell r="V275">
            <v>0</v>
          </cell>
          <cell r="W275" t="str">
            <v>ML</v>
          </cell>
          <cell r="X275">
            <v>0.56000000000000005</v>
          </cell>
        </row>
        <row r="276">
          <cell r="A276">
            <v>7201</v>
          </cell>
          <cell r="B276" t="str">
            <v>tuberia a.galv sch40 2" rosc</v>
          </cell>
          <cell r="C276">
            <v>10.8</v>
          </cell>
          <cell r="D276">
            <v>10.8</v>
          </cell>
          <cell r="F276">
            <v>0</v>
          </cell>
          <cell r="G276">
            <v>10.8</v>
          </cell>
          <cell r="I276">
            <v>0</v>
          </cell>
          <cell r="J276">
            <v>0</v>
          </cell>
          <cell r="L276">
            <v>0</v>
          </cell>
          <cell r="M276">
            <v>0</v>
          </cell>
          <cell r="O276">
            <v>0</v>
          </cell>
          <cell r="P276">
            <v>0</v>
          </cell>
          <cell r="R276">
            <v>0</v>
          </cell>
          <cell r="S276">
            <v>0</v>
          </cell>
          <cell r="U276">
            <v>0</v>
          </cell>
          <cell r="V276">
            <v>0</v>
          </cell>
          <cell r="W276" t="str">
            <v>ML</v>
          </cell>
          <cell r="X276">
            <v>10.8</v>
          </cell>
        </row>
        <row r="277">
          <cell r="A277">
            <v>7202</v>
          </cell>
          <cell r="B277" t="str">
            <v>tuberia a.galv sch40 3" rosc</v>
          </cell>
          <cell r="C277">
            <v>5.3</v>
          </cell>
          <cell r="D277">
            <v>5.3</v>
          </cell>
          <cell r="F277">
            <v>0</v>
          </cell>
          <cell r="G277">
            <v>5.3</v>
          </cell>
          <cell r="I277">
            <v>0</v>
          </cell>
          <cell r="J277">
            <v>0</v>
          </cell>
          <cell r="L277">
            <v>0</v>
          </cell>
          <cell r="M277">
            <v>0</v>
          </cell>
          <cell r="O277">
            <v>0</v>
          </cell>
          <cell r="P277">
            <v>0</v>
          </cell>
          <cell r="R277">
            <v>0</v>
          </cell>
          <cell r="S277">
            <v>0</v>
          </cell>
          <cell r="U277">
            <v>0</v>
          </cell>
          <cell r="V277">
            <v>0</v>
          </cell>
          <cell r="W277" t="str">
            <v>ML</v>
          </cell>
          <cell r="X277">
            <v>5.3</v>
          </cell>
        </row>
        <row r="278">
          <cell r="A278">
            <v>7203</v>
          </cell>
          <cell r="B278" t="str">
            <v>tuberia a.galv sch40 3/4" rosc</v>
          </cell>
          <cell r="C278">
            <v>5.2</v>
          </cell>
          <cell r="D278">
            <v>5.2</v>
          </cell>
          <cell r="F278">
            <v>0</v>
          </cell>
          <cell r="G278">
            <v>5.2</v>
          </cell>
          <cell r="I278">
            <v>0</v>
          </cell>
          <cell r="J278">
            <v>0</v>
          </cell>
          <cell r="L278">
            <v>0</v>
          </cell>
          <cell r="M278">
            <v>0</v>
          </cell>
          <cell r="O278">
            <v>0</v>
          </cell>
          <cell r="P278">
            <v>0</v>
          </cell>
          <cell r="R278">
            <v>0</v>
          </cell>
          <cell r="S278">
            <v>0</v>
          </cell>
          <cell r="U278">
            <v>0</v>
          </cell>
          <cell r="V278">
            <v>0</v>
          </cell>
          <cell r="W278" t="str">
            <v>ML</v>
          </cell>
          <cell r="X278">
            <v>5.2</v>
          </cell>
        </row>
        <row r="279">
          <cell r="A279">
            <v>7204</v>
          </cell>
          <cell r="B279" t="str">
            <v>tuberia a.galv sch40  4" rosc</v>
          </cell>
          <cell r="C279">
            <v>3.8</v>
          </cell>
          <cell r="D279">
            <v>3.8</v>
          </cell>
          <cell r="F279">
            <v>0</v>
          </cell>
          <cell r="G279">
            <v>3.8</v>
          </cell>
          <cell r="I279">
            <v>0</v>
          </cell>
          <cell r="J279">
            <v>0</v>
          </cell>
          <cell r="L279">
            <v>0</v>
          </cell>
          <cell r="M279">
            <v>0</v>
          </cell>
          <cell r="O279">
            <v>0</v>
          </cell>
          <cell r="P279">
            <v>0</v>
          </cell>
          <cell r="R279">
            <v>0</v>
          </cell>
          <cell r="S279">
            <v>0</v>
          </cell>
          <cell r="U279">
            <v>0</v>
          </cell>
          <cell r="V279">
            <v>0</v>
          </cell>
          <cell r="W279" t="str">
            <v>ML</v>
          </cell>
          <cell r="X279">
            <v>3.8</v>
          </cell>
        </row>
        <row r="280">
          <cell r="A280">
            <v>7205</v>
          </cell>
          <cell r="B280" t="str">
            <v>tuberia a.galvanizado sch 40 1"</v>
          </cell>
          <cell r="C280">
            <v>3.2</v>
          </cell>
          <cell r="D280">
            <v>3.2</v>
          </cell>
          <cell r="F280">
            <v>0</v>
          </cell>
          <cell r="G280">
            <v>3.2</v>
          </cell>
          <cell r="I280">
            <v>0</v>
          </cell>
          <cell r="J280">
            <v>0</v>
          </cell>
          <cell r="L280">
            <v>0</v>
          </cell>
          <cell r="M280">
            <v>0</v>
          </cell>
          <cell r="O280">
            <v>0</v>
          </cell>
          <cell r="P280">
            <v>0</v>
          </cell>
          <cell r="R280">
            <v>0</v>
          </cell>
          <cell r="S280">
            <v>0</v>
          </cell>
          <cell r="U280">
            <v>0</v>
          </cell>
          <cell r="V280">
            <v>0</v>
          </cell>
          <cell r="W280" t="str">
            <v>ML</v>
          </cell>
          <cell r="X280">
            <v>3.2</v>
          </cell>
        </row>
        <row r="281">
          <cell r="A281">
            <v>7206</v>
          </cell>
          <cell r="B281" t="str">
            <v>unión dresser  2"</v>
          </cell>
          <cell r="C281">
            <v>1</v>
          </cell>
          <cell r="D281">
            <v>1</v>
          </cell>
          <cell r="F281">
            <v>0</v>
          </cell>
          <cell r="G281">
            <v>1</v>
          </cell>
          <cell r="I281">
            <v>0</v>
          </cell>
          <cell r="J281">
            <v>0</v>
          </cell>
          <cell r="L281">
            <v>0</v>
          </cell>
          <cell r="M281">
            <v>0</v>
          </cell>
          <cell r="O281">
            <v>0</v>
          </cell>
          <cell r="P281">
            <v>0</v>
          </cell>
          <cell r="R281">
            <v>0</v>
          </cell>
          <cell r="S281">
            <v>0</v>
          </cell>
          <cell r="U281">
            <v>0</v>
          </cell>
          <cell r="V281">
            <v>0</v>
          </cell>
          <cell r="W281" t="str">
            <v>UN</v>
          </cell>
          <cell r="X281">
            <v>1</v>
          </cell>
        </row>
        <row r="282">
          <cell r="A282">
            <v>7207</v>
          </cell>
          <cell r="B282" t="str">
            <v>unión dresser  3"</v>
          </cell>
          <cell r="C282">
            <v>2</v>
          </cell>
          <cell r="D282">
            <v>2</v>
          </cell>
          <cell r="F282">
            <v>0</v>
          </cell>
          <cell r="G282">
            <v>2</v>
          </cell>
          <cell r="I282">
            <v>0</v>
          </cell>
          <cell r="J282">
            <v>0</v>
          </cell>
          <cell r="L282">
            <v>0</v>
          </cell>
          <cell r="M282">
            <v>0</v>
          </cell>
          <cell r="O282">
            <v>0</v>
          </cell>
          <cell r="P282">
            <v>0</v>
          </cell>
          <cell r="R282">
            <v>0</v>
          </cell>
          <cell r="S282">
            <v>0</v>
          </cell>
          <cell r="U282">
            <v>0</v>
          </cell>
          <cell r="V282">
            <v>0</v>
          </cell>
          <cell r="W282" t="str">
            <v>UN</v>
          </cell>
          <cell r="X282">
            <v>2</v>
          </cell>
        </row>
        <row r="283">
          <cell r="A283">
            <v>7208</v>
          </cell>
          <cell r="B283" t="str">
            <v>union flex.tipo borracha. 1 1/2</v>
          </cell>
          <cell r="C283">
            <v>3</v>
          </cell>
          <cell r="D283">
            <v>3</v>
          </cell>
          <cell r="F283">
            <v>0</v>
          </cell>
          <cell r="G283">
            <v>3</v>
          </cell>
          <cell r="I283">
            <v>0</v>
          </cell>
          <cell r="J283">
            <v>0</v>
          </cell>
          <cell r="L283">
            <v>0</v>
          </cell>
          <cell r="M283">
            <v>0</v>
          </cell>
          <cell r="O283">
            <v>0</v>
          </cell>
          <cell r="P283">
            <v>0</v>
          </cell>
          <cell r="R283">
            <v>0</v>
          </cell>
          <cell r="S283">
            <v>0</v>
          </cell>
          <cell r="U283">
            <v>0</v>
          </cell>
          <cell r="V283">
            <v>0</v>
          </cell>
          <cell r="W283" t="str">
            <v>ML</v>
          </cell>
          <cell r="X283">
            <v>3</v>
          </cell>
        </row>
        <row r="284">
          <cell r="A284">
            <v>7209</v>
          </cell>
          <cell r="B284" t="str">
            <v>universal acero 2"</v>
          </cell>
          <cell r="C284">
            <v>1</v>
          </cell>
          <cell r="D284">
            <v>1</v>
          </cell>
          <cell r="F284">
            <v>0</v>
          </cell>
          <cell r="G284">
            <v>1</v>
          </cell>
          <cell r="I284">
            <v>0</v>
          </cell>
          <cell r="J284">
            <v>0</v>
          </cell>
          <cell r="L284">
            <v>0</v>
          </cell>
          <cell r="M284">
            <v>0</v>
          </cell>
          <cell r="O284">
            <v>0</v>
          </cell>
          <cell r="P284">
            <v>0</v>
          </cell>
          <cell r="R284">
            <v>0</v>
          </cell>
          <cell r="S284">
            <v>0</v>
          </cell>
          <cell r="U284">
            <v>0</v>
          </cell>
          <cell r="V284">
            <v>0</v>
          </cell>
          <cell r="W284" t="str">
            <v>UN</v>
          </cell>
          <cell r="X284">
            <v>1</v>
          </cell>
        </row>
        <row r="285">
          <cell r="A285">
            <v>7210</v>
          </cell>
          <cell r="B285" t="str">
            <v>universal acero 3/4"</v>
          </cell>
          <cell r="C285">
            <v>1</v>
          </cell>
          <cell r="D285">
            <v>1</v>
          </cell>
          <cell r="F285">
            <v>0</v>
          </cell>
          <cell r="G285">
            <v>1</v>
          </cell>
          <cell r="I285">
            <v>0</v>
          </cell>
          <cell r="J285">
            <v>0</v>
          </cell>
          <cell r="L285">
            <v>0</v>
          </cell>
          <cell r="M285">
            <v>0</v>
          </cell>
          <cell r="O285">
            <v>0</v>
          </cell>
          <cell r="P285">
            <v>0</v>
          </cell>
          <cell r="R285">
            <v>0</v>
          </cell>
          <cell r="S285">
            <v>0</v>
          </cell>
          <cell r="U285">
            <v>0</v>
          </cell>
          <cell r="V285">
            <v>0</v>
          </cell>
          <cell r="W285" t="str">
            <v>UN</v>
          </cell>
          <cell r="X285">
            <v>1</v>
          </cell>
        </row>
        <row r="286">
          <cell r="A286">
            <v>7211</v>
          </cell>
          <cell r="B286" t="str">
            <v>universal acero  1"</v>
          </cell>
          <cell r="C286">
            <v>1</v>
          </cell>
          <cell r="D286">
            <v>1</v>
          </cell>
          <cell r="F286">
            <v>0</v>
          </cell>
          <cell r="G286">
            <v>1</v>
          </cell>
          <cell r="I286">
            <v>0</v>
          </cell>
          <cell r="J286">
            <v>0</v>
          </cell>
          <cell r="L286">
            <v>0</v>
          </cell>
          <cell r="M286">
            <v>0</v>
          </cell>
          <cell r="O286">
            <v>0</v>
          </cell>
          <cell r="P286">
            <v>0</v>
          </cell>
          <cell r="R286">
            <v>0</v>
          </cell>
          <cell r="S286">
            <v>0</v>
          </cell>
          <cell r="U286">
            <v>0</v>
          </cell>
          <cell r="V286">
            <v>0</v>
          </cell>
          <cell r="W286" t="str">
            <v>UN</v>
          </cell>
          <cell r="X286">
            <v>1</v>
          </cell>
        </row>
        <row r="287">
          <cell r="A287">
            <v>7212</v>
          </cell>
          <cell r="B287" t="str">
            <v>valvula corte 1" CB</v>
          </cell>
          <cell r="W287" t="str">
            <v>UN</v>
          </cell>
          <cell r="X287">
            <v>0</v>
          </cell>
        </row>
        <row r="288">
          <cell r="A288">
            <v>7213</v>
          </cell>
          <cell r="B288" t="str">
            <v>valvula corte 11/4" CB</v>
          </cell>
          <cell r="C288">
            <v>6</v>
          </cell>
          <cell r="D288">
            <v>6</v>
          </cell>
          <cell r="F288">
            <v>0</v>
          </cell>
          <cell r="G288">
            <v>6</v>
          </cell>
          <cell r="I288">
            <v>0</v>
          </cell>
          <cell r="J288">
            <v>0</v>
          </cell>
          <cell r="L288">
            <v>0</v>
          </cell>
          <cell r="M288">
            <v>0</v>
          </cell>
          <cell r="O288">
            <v>0</v>
          </cell>
          <cell r="P288">
            <v>0</v>
          </cell>
          <cell r="R288">
            <v>0</v>
          </cell>
          <cell r="S288">
            <v>0</v>
          </cell>
          <cell r="U288">
            <v>0</v>
          </cell>
          <cell r="V288">
            <v>0</v>
          </cell>
          <cell r="W288" t="str">
            <v>UN</v>
          </cell>
          <cell r="X288">
            <v>6</v>
          </cell>
        </row>
        <row r="289">
          <cell r="A289">
            <v>7214</v>
          </cell>
          <cell r="B289" t="str">
            <v>valvula corte 2" CB</v>
          </cell>
          <cell r="C289">
            <v>6</v>
          </cell>
          <cell r="D289">
            <v>6</v>
          </cell>
          <cell r="F289">
            <v>0</v>
          </cell>
          <cell r="G289">
            <v>6</v>
          </cell>
          <cell r="I289">
            <v>0</v>
          </cell>
          <cell r="J289">
            <v>0</v>
          </cell>
          <cell r="L289">
            <v>0</v>
          </cell>
          <cell r="M289">
            <v>0</v>
          </cell>
          <cell r="O289">
            <v>0</v>
          </cell>
          <cell r="P289">
            <v>0</v>
          </cell>
          <cell r="R289">
            <v>0</v>
          </cell>
          <cell r="S289">
            <v>0</v>
          </cell>
          <cell r="U289">
            <v>0</v>
          </cell>
          <cell r="V289">
            <v>0</v>
          </cell>
          <cell r="W289" t="str">
            <v>UN</v>
          </cell>
          <cell r="X289">
            <v>6</v>
          </cell>
        </row>
        <row r="290">
          <cell r="A290">
            <v>7215</v>
          </cell>
          <cell r="B290" t="str">
            <v>valvula corte 3/4" CB</v>
          </cell>
          <cell r="C290">
            <v>2</v>
          </cell>
          <cell r="D290">
            <v>2</v>
          </cell>
          <cell r="F290">
            <v>0</v>
          </cell>
          <cell r="G290">
            <v>2</v>
          </cell>
          <cell r="I290">
            <v>0</v>
          </cell>
          <cell r="J290">
            <v>0</v>
          </cell>
          <cell r="L290">
            <v>0</v>
          </cell>
          <cell r="M290">
            <v>0</v>
          </cell>
          <cell r="O290">
            <v>0</v>
          </cell>
          <cell r="P290">
            <v>0</v>
          </cell>
          <cell r="R290">
            <v>0</v>
          </cell>
          <cell r="S290">
            <v>0</v>
          </cell>
          <cell r="U290">
            <v>0</v>
          </cell>
          <cell r="V290">
            <v>0</v>
          </cell>
          <cell r="W290" t="str">
            <v>UN</v>
          </cell>
          <cell r="X290">
            <v>2</v>
          </cell>
        </row>
        <row r="291">
          <cell r="A291">
            <v>7216</v>
          </cell>
          <cell r="B291" t="str">
            <v>valvula de pie 1 1/2"</v>
          </cell>
          <cell r="C291">
            <v>3</v>
          </cell>
          <cell r="D291">
            <v>3</v>
          </cell>
          <cell r="F291">
            <v>0</v>
          </cell>
          <cell r="G291">
            <v>3</v>
          </cell>
          <cell r="I291">
            <v>0</v>
          </cell>
          <cell r="J291">
            <v>0</v>
          </cell>
          <cell r="L291">
            <v>0</v>
          </cell>
          <cell r="M291">
            <v>0</v>
          </cell>
          <cell r="O291">
            <v>0</v>
          </cell>
          <cell r="P291">
            <v>0</v>
          </cell>
          <cell r="R291">
            <v>0</v>
          </cell>
          <cell r="S291">
            <v>0</v>
          </cell>
          <cell r="U291">
            <v>0</v>
          </cell>
          <cell r="V291">
            <v>0</v>
          </cell>
          <cell r="W291" t="str">
            <v>UN</v>
          </cell>
          <cell r="X291">
            <v>3</v>
          </cell>
        </row>
        <row r="292">
          <cell r="A292">
            <v>7217</v>
          </cell>
          <cell r="B292" t="str">
            <v>valvula flotador 2"</v>
          </cell>
          <cell r="C292">
            <v>2</v>
          </cell>
          <cell r="D292">
            <v>2</v>
          </cell>
          <cell r="F292">
            <v>0</v>
          </cell>
          <cell r="G292">
            <v>2</v>
          </cell>
          <cell r="I292">
            <v>0</v>
          </cell>
          <cell r="J292">
            <v>0</v>
          </cell>
          <cell r="L292">
            <v>0</v>
          </cell>
          <cell r="M292">
            <v>0</v>
          </cell>
          <cell r="O292">
            <v>0</v>
          </cell>
          <cell r="P292">
            <v>0</v>
          </cell>
          <cell r="R292">
            <v>0</v>
          </cell>
          <cell r="S292">
            <v>0</v>
          </cell>
          <cell r="U292">
            <v>0</v>
          </cell>
          <cell r="V292">
            <v>0</v>
          </cell>
          <cell r="W292" t="str">
            <v>UN</v>
          </cell>
          <cell r="X292">
            <v>2</v>
          </cell>
        </row>
        <row r="293">
          <cell r="A293">
            <v>7218</v>
          </cell>
          <cell r="B293" t="str">
            <v>valvula paso directo 1 1/4"</v>
          </cell>
          <cell r="C293">
            <v>1</v>
          </cell>
          <cell r="D293">
            <v>1</v>
          </cell>
          <cell r="F293">
            <v>0</v>
          </cell>
          <cell r="G293">
            <v>1</v>
          </cell>
          <cell r="I293">
            <v>0</v>
          </cell>
          <cell r="J293">
            <v>0</v>
          </cell>
          <cell r="L293">
            <v>0</v>
          </cell>
          <cell r="M293">
            <v>0</v>
          </cell>
          <cell r="O293">
            <v>0</v>
          </cell>
          <cell r="P293">
            <v>0</v>
          </cell>
          <cell r="R293">
            <v>0</v>
          </cell>
          <cell r="S293">
            <v>0</v>
          </cell>
          <cell r="U293">
            <v>0</v>
          </cell>
          <cell r="V293">
            <v>0</v>
          </cell>
          <cell r="W293" t="str">
            <v>UN</v>
          </cell>
          <cell r="X293">
            <v>1</v>
          </cell>
        </row>
        <row r="294">
          <cell r="A294">
            <v>7219</v>
          </cell>
          <cell r="B294" t="str">
            <v>valvula paso directo 3"</v>
          </cell>
          <cell r="C294">
            <v>3</v>
          </cell>
          <cell r="D294">
            <v>3</v>
          </cell>
          <cell r="F294">
            <v>0</v>
          </cell>
          <cell r="G294">
            <v>3</v>
          </cell>
          <cell r="I294">
            <v>0</v>
          </cell>
          <cell r="J294">
            <v>0</v>
          </cell>
          <cell r="L294">
            <v>0</v>
          </cell>
          <cell r="M294">
            <v>0</v>
          </cell>
          <cell r="O294">
            <v>0</v>
          </cell>
          <cell r="P294">
            <v>0</v>
          </cell>
          <cell r="R294">
            <v>0</v>
          </cell>
          <cell r="S294">
            <v>0</v>
          </cell>
          <cell r="U294">
            <v>0</v>
          </cell>
          <cell r="V294">
            <v>0</v>
          </cell>
          <cell r="W294" t="str">
            <v>UN</v>
          </cell>
          <cell r="X294">
            <v>3</v>
          </cell>
        </row>
        <row r="295">
          <cell r="A295">
            <v>7220</v>
          </cell>
          <cell r="B295" t="str">
            <v>valvula seguridad 1"</v>
          </cell>
          <cell r="C295">
            <v>1</v>
          </cell>
          <cell r="D295">
            <v>1</v>
          </cell>
          <cell r="F295">
            <v>0</v>
          </cell>
          <cell r="G295">
            <v>1</v>
          </cell>
          <cell r="I295">
            <v>0</v>
          </cell>
          <cell r="J295">
            <v>0</v>
          </cell>
          <cell r="L295">
            <v>0</v>
          </cell>
          <cell r="M295">
            <v>0</v>
          </cell>
          <cell r="O295">
            <v>0</v>
          </cell>
          <cell r="P295">
            <v>0</v>
          </cell>
          <cell r="R295">
            <v>0</v>
          </cell>
          <cell r="S295">
            <v>0</v>
          </cell>
          <cell r="U295">
            <v>0</v>
          </cell>
          <cell r="V295">
            <v>0</v>
          </cell>
          <cell r="W295" t="str">
            <v>UN</v>
          </cell>
          <cell r="X295">
            <v>1</v>
          </cell>
        </row>
        <row r="296">
          <cell r="B296" t="str">
            <v>RED GAS</v>
          </cell>
          <cell r="D296">
            <v>0</v>
          </cell>
          <cell r="F296">
            <v>0</v>
          </cell>
          <cell r="G296">
            <v>0</v>
          </cell>
          <cell r="I296">
            <v>0</v>
          </cell>
          <cell r="J296">
            <v>0</v>
          </cell>
          <cell r="L296">
            <v>0</v>
          </cell>
          <cell r="M296">
            <v>0</v>
          </cell>
          <cell r="O296">
            <v>0</v>
          </cell>
          <cell r="P296">
            <v>0</v>
          </cell>
          <cell r="R296">
            <v>0</v>
          </cell>
          <cell r="S296">
            <v>0</v>
          </cell>
          <cell r="U296">
            <v>0</v>
          </cell>
          <cell r="V296">
            <v>0</v>
          </cell>
          <cell r="X296">
            <v>0</v>
          </cell>
        </row>
        <row r="297">
          <cell r="A297">
            <v>7221</v>
          </cell>
          <cell r="B297" t="str">
            <v>accesorio acero galv. 1 1/4 RG</v>
          </cell>
          <cell r="D297">
            <v>0</v>
          </cell>
          <cell r="F297">
            <v>0</v>
          </cell>
          <cell r="G297">
            <v>0</v>
          </cell>
          <cell r="I297">
            <v>0</v>
          </cell>
          <cell r="J297">
            <v>0</v>
          </cell>
          <cell r="L297">
            <v>0</v>
          </cell>
          <cell r="M297">
            <v>0</v>
          </cell>
          <cell r="N297">
            <v>7</v>
          </cell>
          <cell r="O297">
            <v>7</v>
          </cell>
          <cell r="P297">
            <v>7</v>
          </cell>
          <cell r="R297">
            <v>0</v>
          </cell>
          <cell r="S297">
            <v>0</v>
          </cell>
          <cell r="U297">
            <v>0</v>
          </cell>
          <cell r="V297">
            <v>0</v>
          </cell>
          <cell r="W297" t="str">
            <v>UN</v>
          </cell>
          <cell r="X297">
            <v>7</v>
          </cell>
        </row>
        <row r="298">
          <cell r="A298">
            <v>7222</v>
          </cell>
          <cell r="B298" t="str">
            <v>accesorio acero galvanizado 1" RG</v>
          </cell>
          <cell r="D298">
            <v>0</v>
          </cell>
          <cell r="F298">
            <v>0</v>
          </cell>
          <cell r="G298">
            <v>0</v>
          </cell>
          <cell r="I298">
            <v>0</v>
          </cell>
          <cell r="J298">
            <v>0</v>
          </cell>
          <cell r="L298">
            <v>0</v>
          </cell>
          <cell r="M298">
            <v>0</v>
          </cell>
          <cell r="N298">
            <v>1</v>
          </cell>
          <cell r="O298">
            <v>1</v>
          </cell>
          <cell r="P298">
            <v>1</v>
          </cell>
          <cell r="R298">
            <v>0</v>
          </cell>
          <cell r="S298">
            <v>0</v>
          </cell>
          <cell r="U298">
            <v>0</v>
          </cell>
          <cell r="V298">
            <v>0</v>
          </cell>
          <cell r="W298" t="str">
            <v>UN</v>
          </cell>
          <cell r="X298">
            <v>1</v>
          </cell>
        </row>
        <row r="299">
          <cell r="A299">
            <v>7223</v>
          </cell>
          <cell r="B299" t="str">
            <v>accesorio acero galvanizado 3/4" RG</v>
          </cell>
          <cell r="D299">
            <v>0</v>
          </cell>
          <cell r="F299">
            <v>0</v>
          </cell>
          <cell r="G299">
            <v>0</v>
          </cell>
          <cell r="I299">
            <v>0</v>
          </cell>
          <cell r="J299">
            <v>0</v>
          </cell>
          <cell r="L299">
            <v>0</v>
          </cell>
          <cell r="M299">
            <v>0</v>
          </cell>
          <cell r="N299">
            <v>4</v>
          </cell>
          <cell r="O299">
            <v>4</v>
          </cell>
          <cell r="P299">
            <v>4</v>
          </cell>
          <cell r="R299">
            <v>0</v>
          </cell>
          <cell r="S299">
            <v>0</v>
          </cell>
          <cell r="U299">
            <v>0</v>
          </cell>
          <cell r="V299">
            <v>0</v>
          </cell>
          <cell r="W299" t="str">
            <v>UN</v>
          </cell>
          <cell r="X299">
            <v>4</v>
          </cell>
        </row>
        <row r="300">
          <cell r="A300">
            <v>7224</v>
          </cell>
          <cell r="B300" t="str">
            <v>punto de gas</v>
          </cell>
          <cell r="D300">
            <v>0</v>
          </cell>
          <cell r="F300">
            <v>0</v>
          </cell>
          <cell r="G300">
            <v>0</v>
          </cell>
          <cell r="I300">
            <v>0</v>
          </cell>
          <cell r="J300">
            <v>0</v>
          </cell>
          <cell r="L300">
            <v>0</v>
          </cell>
          <cell r="M300">
            <v>0</v>
          </cell>
          <cell r="N300">
            <v>7</v>
          </cell>
          <cell r="O300">
            <v>7</v>
          </cell>
          <cell r="P300">
            <v>7</v>
          </cell>
          <cell r="R300">
            <v>0</v>
          </cell>
          <cell r="S300">
            <v>0</v>
          </cell>
          <cell r="U300">
            <v>0</v>
          </cell>
          <cell r="V300">
            <v>0</v>
          </cell>
          <cell r="W300" t="str">
            <v>UN</v>
          </cell>
          <cell r="X300">
            <v>7</v>
          </cell>
        </row>
        <row r="301">
          <cell r="A301">
            <v>7225</v>
          </cell>
          <cell r="B301" t="str">
            <v>tuberia a.galv sch40 1 1/4" rosc  RG</v>
          </cell>
          <cell r="D301">
            <v>0</v>
          </cell>
          <cell r="F301">
            <v>0</v>
          </cell>
          <cell r="G301">
            <v>0</v>
          </cell>
          <cell r="I301">
            <v>0</v>
          </cell>
          <cell r="J301">
            <v>0</v>
          </cell>
          <cell r="L301">
            <v>0</v>
          </cell>
          <cell r="M301">
            <v>0</v>
          </cell>
          <cell r="N301">
            <v>36.14</v>
          </cell>
          <cell r="O301">
            <v>36.14</v>
          </cell>
          <cell r="P301">
            <v>36.14</v>
          </cell>
          <cell r="R301">
            <v>0</v>
          </cell>
          <cell r="S301">
            <v>0</v>
          </cell>
          <cell r="U301">
            <v>0</v>
          </cell>
          <cell r="V301">
            <v>0</v>
          </cell>
          <cell r="W301" t="str">
            <v>ML</v>
          </cell>
          <cell r="X301">
            <v>36.14</v>
          </cell>
        </row>
        <row r="302">
          <cell r="A302">
            <v>7226</v>
          </cell>
          <cell r="B302" t="str">
            <v>tuberia a.galv sch40 3/4" rosc  RG</v>
          </cell>
          <cell r="D302">
            <v>0</v>
          </cell>
          <cell r="F302">
            <v>0</v>
          </cell>
          <cell r="G302">
            <v>0</v>
          </cell>
          <cell r="I302">
            <v>0</v>
          </cell>
          <cell r="J302">
            <v>0</v>
          </cell>
          <cell r="L302">
            <v>0</v>
          </cell>
          <cell r="M302">
            <v>0</v>
          </cell>
          <cell r="N302">
            <v>48.7</v>
          </cell>
          <cell r="O302">
            <v>48.7</v>
          </cell>
          <cell r="P302">
            <v>48.7</v>
          </cell>
          <cell r="R302">
            <v>0</v>
          </cell>
          <cell r="S302">
            <v>0</v>
          </cell>
          <cell r="U302">
            <v>0</v>
          </cell>
          <cell r="V302">
            <v>0</v>
          </cell>
          <cell r="W302" t="str">
            <v>ML</v>
          </cell>
          <cell r="X302">
            <v>48.7</v>
          </cell>
        </row>
        <row r="303">
          <cell r="A303">
            <v>7227</v>
          </cell>
          <cell r="B303" t="str">
            <v>tuberia a.galvanizado sch 40 1"  RG</v>
          </cell>
          <cell r="D303">
            <v>0</v>
          </cell>
          <cell r="F303">
            <v>0</v>
          </cell>
          <cell r="G303">
            <v>0</v>
          </cell>
          <cell r="I303">
            <v>0</v>
          </cell>
          <cell r="J303">
            <v>0</v>
          </cell>
          <cell r="L303">
            <v>0</v>
          </cell>
          <cell r="M303">
            <v>0</v>
          </cell>
          <cell r="N303">
            <v>3.1</v>
          </cell>
          <cell r="O303">
            <v>3.1</v>
          </cell>
          <cell r="P303">
            <v>3.1</v>
          </cell>
          <cell r="R303">
            <v>0</v>
          </cell>
          <cell r="S303">
            <v>0</v>
          </cell>
          <cell r="U303">
            <v>0</v>
          </cell>
          <cell r="V303">
            <v>0</v>
          </cell>
          <cell r="W303" t="str">
            <v>ML</v>
          </cell>
          <cell r="X303">
            <v>3.1</v>
          </cell>
        </row>
        <row r="304">
          <cell r="A304">
            <v>7228</v>
          </cell>
          <cell r="B304" t="str">
            <v>valvula  3/4" bola gas</v>
          </cell>
          <cell r="D304">
            <v>0</v>
          </cell>
          <cell r="F304">
            <v>0</v>
          </cell>
          <cell r="G304">
            <v>0</v>
          </cell>
          <cell r="I304">
            <v>0</v>
          </cell>
          <cell r="J304">
            <v>0</v>
          </cell>
          <cell r="L304">
            <v>0</v>
          </cell>
          <cell r="M304">
            <v>0</v>
          </cell>
          <cell r="N304">
            <v>7</v>
          </cell>
          <cell r="O304">
            <v>7</v>
          </cell>
          <cell r="P304">
            <v>7</v>
          </cell>
          <cell r="R304">
            <v>0</v>
          </cell>
          <cell r="S304">
            <v>0</v>
          </cell>
          <cell r="U304">
            <v>0</v>
          </cell>
          <cell r="V304">
            <v>0</v>
          </cell>
          <cell r="W304" t="str">
            <v>UN</v>
          </cell>
          <cell r="X304">
            <v>7</v>
          </cell>
        </row>
        <row r="305">
          <cell r="D305">
            <v>0</v>
          </cell>
          <cell r="F305">
            <v>0</v>
          </cell>
          <cell r="G305">
            <v>0</v>
          </cell>
          <cell r="I305">
            <v>0</v>
          </cell>
          <cell r="J305">
            <v>0</v>
          </cell>
          <cell r="L305">
            <v>0</v>
          </cell>
          <cell r="M305">
            <v>0</v>
          </cell>
          <cell r="O305">
            <v>0</v>
          </cell>
          <cell r="P305">
            <v>0</v>
          </cell>
          <cell r="R305">
            <v>0</v>
          </cell>
          <cell r="S305">
            <v>0</v>
          </cell>
          <cell r="U305">
            <v>0</v>
          </cell>
          <cell r="V305">
            <v>0</v>
          </cell>
          <cell r="X305">
            <v>0</v>
          </cell>
        </row>
        <row r="306">
          <cell r="B306" t="str">
            <v>REDES EXTERNAS</v>
          </cell>
          <cell r="D306">
            <v>0</v>
          </cell>
          <cell r="F306">
            <v>0</v>
          </cell>
          <cell r="G306">
            <v>0</v>
          </cell>
          <cell r="I306">
            <v>0</v>
          </cell>
          <cell r="J306">
            <v>0</v>
          </cell>
          <cell r="L306">
            <v>0</v>
          </cell>
          <cell r="M306">
            <v>0</v>
          </cell>
          <cell r="O306">
            <v>0</v>
          </cell>
          <cell r="P306">
            <v>0</v>
          </cell>
          <cell r="R306">
            <v>0</v>
          </cell>
          <cell r="S306">
            <v>0</v>
          </cell>
          <cell r="U306">
            <v>0</v>
          </cell>
          <cell r="V306">
            <v>0</v>
          </cell>
          <cell r="X306">
            <v>0</v>
          </cell>
        </row>
        <row r="307">
          <cell r="B307" t="str">
            <v>RED CONTRAINCENDIO</v>
          </cell>
          <cell r="D307">
            <v>0</v>
          </cell>
          <cell r="F307">
            <v>0</v>
          </cell>
          <cell r="G307">
            <v>0</v>
          </cell>
          <cell r="I307">
            <v>0</v>
          </cell>
          <cell r="J307">
            <v>0</v>
          </cell>
          <cell r="L307">
            <v>0</v>
          </cell>
          <cell r="M307">
            <v>0</v>
          </cell>
          <cell r="O307">
            <v>0</v>
          </cell>
          <cell r="P307">
            <v>0</v>
          </cell>
          <cell r="R307">
            <v>0</v>
          </cell>
          <cell r="S307">
            <v>0</v>
          </cell>
          <cell r="U307">
            <v>0</v>
          </cell>
          <cell r="V307">
            <v>0</v>
          </cell>
          <cell r="X307">
            <v>0</v>
          </cell>
        </row>
        <row r="308">
          <cell r="A308">
            <v>7229</v>
          </cell>
          <cell r="B308" t="str">
            <v>tuberia pvc uz rde 21 2 "  RCI</v>
          </cell>
          <cell r="D308">
            <v>0</v>
          </cell>
          <cell r="F308">
            <v>0</v>
          </cell>
          <cell r="G308">
            <v>0</v>
          </cell>
          <cell r="I308">
            <v>0</v>
          </cell>
          <cell r="J308">
            <v>0</v>
          </cell>
          <cell r="L308">
            <v>0</v>
          </cell>
          <cell r="M308">
            <v>0</v>
          </cell>
          <cell r="O308">
            <v>0</v>
          </cell>
          <cell r="P308">
            <v>0</v>
          </cell>
          <cell r="R308">
            <v>0</v>
          </cell>
          <cell r="S308">
            <v>0</v>
          </cell>
          <cell r="T308">
            <v>29</v>
          </cell>
          <cell r="U308">
            <v>29</v>
          </cell>
          <cell r="V308">
            <v>29</v>
          </cell>
          <cell r="W308" t="str">
            <v>ML</v>
          </cell>
          <cell r="X308">
            <v>29</v>
          </cell>
        </row>
        <row r="309">
          <cell r="A309">
            <v>7230</v>
          </cell>
          <cell r="B309" t="str">
            <v>accesorio pvc uz 2 1/2"  RCI</v>
          </cell>
          <cell r="D309">
            <v>0</v>
          </cell>
          <cell r="F309">
            <v>0</v>
          </cell>
          <cell r="G309">
            <v>0</v>
          </cell>
          <cell r="I309">
            <v>0</v>
          </cell>
          <cell r="J309">
            <v>0</v>
          </cell>
          <cell r="L309">
            <v>0</v>
          </cell>
          <cell r="M309">
            <v>0</v>
          </cell>
          <cell r="O309">
            <v>0</v>
          </cell>
          <cell r="P309">
            <v>0</v>
          </cell>
          <cell r="R309">
            <v>0</v>
          </cell>
          <cell r="S309">
            <v>0</v>
          </cell>
          <cell r="T309">
            <v>8</v>
          </cell>
          <cell r="U309">
            <v>8</v>
          </cell>
          <cell r="V309">
            <v>8</v>
          </cell>
          <cell r="W309" t="str">
            <v>UN</v>
          </cell>
          <cell r="X309">
            <v>8</v>
          </cell>
        </row>
        <row r="310">
          <cell r="A310">
            <v>7231</v>
          </cell>
          <cell r="B310" t="str">
            <v>tuberia pvc uz rde 21 4"  RCI</v>
          </cell>
          <cell r="D310">
            <v>0</v>
          </cell>
          <cell r="F310">
            <v>0</v>
          </cell>
          <cell r="G310">
            <v>0</v>
          </cell>
          <cell r="I310">
            <v>0</v>
          </cell>
          <cell r="J310">
            <v>0</v>
          </cell>
          <cell r="L310">
            <v>0</v>
          </cell>
          <cell r="M310">
            <v>0</v>
          </cell>
          <cell r="O310">
            <v>0</v>
          </cell>
          <cell r="P310">
            <v>0</v>
          </cell>
          <cell r="R310">
            <v>0</v>
          </cell>
          <cell r="S310">
            <v>0</v>
          </cell>
          <cell r="T310">
            <v>96</v>
          </cell>
          <cell r="U310">
            <v>96</v>
          </cell>
          <cell r="V310">
            <v>96</v>
          </cell>
          <cell r="W310" t="str">
            <v>ML</v>
          </cell>
          <cell r="X310">
            <v>96</v>
          </cell>
        </row>
        <row r="311">
          <cell r="A311">
            <v>7232</v>
          </cell>
          <cell r="B311" t="str">
            <v>accesorio pvc uz 4"  RCI</v>
          </cell>
          <cell r="D311">
            <v>0</v>
          </cell>
          <cell r="F311">
            <v>0</v>
          </cell>
          <cell r="G311">
            <v>0</v>
          </cell>
          <cell r="I311">
            <v>0</v>
          </cell>
          <cell r="J311">
            <v>0</v>
          </cell>
          <cell r="L311">
            <v>0</v>
          </cell>
          <cell r="M311">
            <v>0</v>
          </cell>
          <cell r="O311">
            <v>0</v>
          </cell>
          <cell r="P311">
            <v>0</v>
          </cell>
          <cell r="R311">
            <v>0</v>
          </cell>
          <cell r="S311">
            <v>0</v>
          </cell>
          <cell r="T311">
            <v>24</v>
          </cell>
          <cell r="U311">
            <v>24</v>
          </cell>
          <cell r="V311">
            <v>24</v>
          </cell>
          <cell r="W311" t="str">
            <v>UN</v>
          </cell>
          <cell r="X311">
            <v>24</v>
          </cell>
        </row>
        <row r="312">
          <cell r="A312">
            <v>7233</v>
          </cell>
          <cell r="B312" t="str">
            <v>gabinete contra incendio tipo i RCI</v>
          </cell>
          <cell r="D312">
            <v>0</v>
          </cell>
          <cell r="F312">
            <v>0</v>
          </cell>
          <cell r="G312">
            <v>0</v>
          </cell>
          <cell r="I312">
            <v>0</v>
          </cell>
          <cell r="J312">
            <v>0</v>
          </cell>
          <cell r="L312">
            <v>0</v>
          </cell>
          <cell r="M312">
            <v>0</v>
          </cell>
          <cell r="O312">
            <v>0</v>
          </cell>
          <cell r="P312">
            <v>0</v>
          </cell>
          <cell r="R312">
            <v>0</v>
          </cell>
          <cell r="S312">
            <v>0</v>
          </cell>
          <cell r="T312">
            <v>6</v>
          </cell>
          <cell r="U312">
            <v>6</v>
          </cell>
          <cell r="V312">
            <v>6</v>
          </cell>
          <cell r="W312" t="str">
            <v>UN</v>
          </cell>
          <cell r="X312">
            <v>6</v>
          </cell>
        </row>
        <row r="313">
          <cell r="A313">
            <v>7234</v>
          </cell>
          <cell r="B313" t="str">
            <v>retiro  sobrantes RCI</v>
          </cell>
          <cell r="D313">
            <v>0</v>
          </cell>
          <cell r="F313">
            <v>0</v>
          </cell>
          <cell r="G313">
            <v>0</v>
          </cell>
          <cell r="I313">
            <v>0</v>
          </cell>
          <cell r="J313">
            <v>0</v>
          </cell>
          <cell r="L313">
            <v>0</v>
          </cell>
          <cell r="M313">
            <v>0</v>
          </cell>
          <cell r="O313">
            <v>0</v>
          </cell>
          <cell r="P313">
            <v>0</v>
          </cell>
          <cell r="R313">
            <v>0</v>
          </cell>
          <cell r="S313">
            <v>0</v>
          </cell>
          <cell r="T313">
            <v>20</v>
          </cell>
          <cell r="U313">
            <v>20</v>
          </cell>
          <cell r="V313">
            <v>20</v>
          </cell>
          <cell r="W313" t="str">
            <v>M3</v>
          </cell>
          <cell r="X313">
            <v>20</v>
          </cell>
        </row>
        <row r="314">
          <cell r="A314">
            <v>7235</v>
          </cell>
          <cell r="B314" t="str">
            <v>extinguidor de carretilla RCI</v>
          </cell>
          <cell r="D314">
            <v>0</v>
          </cell>
          <cell r="F314">
            <v>0</v>
          </cell>
          <cell r="G314">
            <v>0</v>
          </cell>
          <cell r="I314">
            <v>0</v>
          </cell>
          <cell r="J314">
            <v>0</v>
          </cell>
          <cell r="L314">
            <v>0</v>
          </cell>
          <cell r="M314">
            <v>0</v>
          </cell>
          <cell r="O314">
            <v>0</v>
          </cell>
          <cell r="P314">
            <v>0</v>
          </cell>
          <cell r="R314">
            <v>0</v>
          </cell>
          <cell r="S314">
            <v>0</v>
          </cell>
          <cell r="T314">
            <v>2</v>
          </cell>
          <cell r="U314">
            <v>2</v>
          </cell>
          <cell r="V314">
            <v>2</v>
          </cell>
          <cell r="W314" t="str">
            <v>UN</v>
          </cell>
          <cell r="X314">
            <v>2</v>
          </cell>
        </row>
        <row r="315">
          <cell r="A315">
            <v>7236</v>
          </cell>
          <cell r="B315" t="str">
            <v>vidrio seguridad gabinete i  RCI</v>
          </cell>
          <cell r="D315">
            <v>0</v>
          </cell>
          <cell r="F315">
            <v>0</v>
          </cell>
          <cell r="G315">
            <v>0</v>
          </cell>
          <cell r="I315">
            <v>0</v>
          </cell>
          <cell r="J315">
            <v>0</v>
          </cell>
          <cell r="L315">
            <v>0</v>
          </cell>
          <cell r="M315">
            <v>0</v>
          </cell>
          <cell r="O315">
            <v>0</v>
          </cell>
          <cell r="P315">
            <v>0</v>
          </cell>
          <cell r="R315">
            <v>0</v>
          </cell>
          <cell r="S315">
            <v>0</v>
          </cell>
          <cell r="T315">
            <v>6</v>
          </cell>
          <cell r="U315">
            <v>6</v>
          </cell>
          <cell r="V315">
            <v>6</v>
          </cell>
          <cell r="W315" t="str">
            <v>UN</v>
          </cell>
          <cell r="X315">
            <v>6</v>
          </cell>
        </row>
        <row r="316">
          <cell r="A316">
            <v>7237</v>
          </cell>
          <cell r="B316" t="str">
            <v>excavacion  suelo seco</v>
          </cell>
          <cell r="D316">
            <v>0</v>
          </cell>
          <cell r="F316">
            <v>0</v>
          </cell>
          <cell r="G316">
            <v>0</v>
          </cell>
          <cell r="I316">
            <v>0</v>
          </cell>
          <cell r="J316">
            <v>0</v>
          </cell>
          <cell r="L316">
            <v>0</v>
          </cell>
          <cell r="M316">
            <v>0</v>
          </cell>
          <cell r="O316">
            <v>0</v>
          </cell>
          <cell r="P316">
            <v>0</v>
          </cell>
          <cell r="R316">
            <v>0</v>
          </cell>
          <cell r="S316">
            <v>0</v>
          </cell>
          <cell r="T316">
            <v>58.8</v>
          </cell>
          <cell r="U316">
            <v>58.8</v>
          </cell>
          <cell r="V316">
            <v>58.8</v>
          </cell>
          <cell r="W316" t="str">
            <v>M3</v>
          </cell>
          <cell r="X316">
            <v>58.8</v>
          </cell>
        </row>
        <row r="317">
          <cell r="A317">
            <v>7238</v>
          </cell>
          <cell r="B317" t="str">
            <v>relleno recebo b 200</v>
          </cell>
          <cell r="D317">
            <v>0</v>
          </cell>
          <cell r="F317">
            <v>0</v>
          </cell>
          <cell r="G317">
            <v>0</v>
          </cell>
          <cell r="I317">
            <v>0</v>
          </cell>
          <cell r="J317">
            <v>0</v>
          </cell>
          <cell r="L317">
            <v>0</v>
          </cell>
          <cell r="M317">
            <v>0</v>
          </cell>
          <cell r="O317">
            <v>0</v>
          </cell>
          <cell r="P317">
            <v>0</v>
          </cell>
          <cell r="R317">
            <v>0</v>
          </cell>
          <cell r="S317">
            <v>0</v>
          </cell>
          <cell r="T317">
            <v>47.04</v>
          </cell>
          <cell r="U317">
            <v>47.04</v>
          </cell>
          <cell r="V317">
            <v>47.04</v>
          </cell>
          <cell r="W317" t="str">
            <v>M3</v>
          </cell>
          <cell r="X317">
            <v>47.04</v>
          </cell>
        </row>
        <row r="318">
          <cell r="A318">
            <v>7239</v>
          </cell>
          <cell r="B318" t="str">
            <v>atraque en concreto</v>
          </cell>
          <cell r="D318">
            <v>0</v>
          </cell>
          <cell r="F318">
            <v>0</v>
          </cell>
          <cell r="G318">
            <v>0</v>
          </cell>
          <cell r="I318">
            <v>0</v>
          </cell>
          <cell r="J318">
            <v>0</v>
          </cell>
          <cell r="L318">
            <v>0</v>
          </cell>
          <cell r="M318">
            <v>0</v>
          </cell>
          <cell r="O318">
            <v>0</v>
          </cell>
          <cell r="P318">
            <v>0</v>
          </cell>
          <cell r="R318">
            <v>0</v>
          </cell>
          <cell r="S318">
            <v>0</v>
          </cell>
          <cell r="T318">
            <v>16</v>
          </cell>
          <cell r="U318">
            <v>16</v>
          </cell>
          <cell r="V318">
            <v>16</v>
          </cell>
          <cell r="W318" t="str">
            <v>UN</v>
          </cell>
          <cell r="X318">
            <v>16</v>
          </cell>
        </row>
        <row r="319">
          <cell r="D319">
            <v>0</v>
          </cell>
          <cell r="F319">
            <v>0</v>
          </cell>
          <cell r="G319">
            <v>0</v>
          </cell>
          <cell r="I319">
            <v>0</v>
          </cell>
          <cell r="J319">
            <v>0</v>
          </cell>
          <cell r="L319">
            <v>0</v>
          </cell>
          <cell r="M319">
            <v>0</v>
          </cell>
          <cell r="O319">
            <v>0</v>
          </cell>
          <cell r="P319">
            <v>0</v>
          </cell>
          <cell r="R319">
            <v>0</v>
          </cell>
          <cell r="S319">
            <v>0</v>
          </cell>
          <cell r="U319">
            <v>0</v>
          </cell>
          <cell r="V319">
            <v>0</v>
          </cell>
          <cell r="X319">
            <v>0</v>
          </cell>
        </row>
        <row r="320">
          <cell r="B320" t="str">
            <v>SUMINISTRO</v>
          </cell>
          <cell r="D320">
            <v>0</v>
          </cell>
          <cell r="F320">
            <v>0</v>
          </cell>
          <cell r="G320">
            <v>0</v>
          </cell>
          <cell r="I320">
            <v>0</v>
          </cell>
          <cell r="J320">
            <v>0</v>
          </cell>
          <cell r="L320">
            <v>0</v>
          </cell>
          <cell r="M320">
            <v>0</v>
          </cell>
          <cell r="O320">
            <v>0</v>
          </cell>
          <cell r="P320">
            <v>0</v>
          </cell>
          <cell r="R320">
            <v>0</v>
          </cell>
          <cell r="S320">
            <v>0</v>
          </cell>
          <cell r="U320">
            <v>0</v>
          </cell>
          <cell r="V320">
            <v>0</v>
          </cell>
          <cell r="X320">
            <v>0</v>
          </cell>
        </row>
        <row r="321">
          <cell r="A321">
            <v>7240</v>
          </cell>
          <cell r="B321" t="str">
            <v>punto af llave manguera 1/2" S</v>
          </cell>
          <cell r="D321">
            <v>0</v>
          </cell>
          <cell r="F321">
            <v>0</v>
          </cell>
          <cell r="G321">
            <v>0</v>
          </cell>
          <cell r="I321">
            <v>0</v>
          </cell>
          <cell r="J321">
            <v>0</v>
          </cell>
          <cell r="L321">
            <v>0</v>
          </cell>
          <cell r="M321">
            <v>0</v>
          </cell>
          <cell r="O321">
            <v>0</v>
          </cell>
          <cell r="P321">
            <v>0</v>
          </cell>
          <cell r="R321">
            <v>0</v>
          </cell>
          <cell r="S321">
            <v>0</v>
          </cell>
          <cell r="T321">
            <v>3</v>
          </cell>
          <cell r="U321">
            <v>3</v>
          </cell>
          <cell r="V321">
            <v>3</v>
          </cell>
          <cell r="W321" t="str">
            <v>UN</v>
          </cell>
          <cell r="X321">
            <v>3</v>
          </cell>
        </row>
        <row r="322">
          <cell r="A322">
            <v>7241</v>
          </cell>
          <cell r="B322" t="str">
            <v>serpentines</v>
          </cell>
          <cell r="D322">
            <v>0</v>
          </cell>
          <cell r="F322">
            <v>0</v>
          </cell>
          <cell r="G322">
            <v>0</v>
          </cell>
          <cell r="I322">
            <v>0</v>
          </cell>
          <cell r="J322">
            <v>0</v>
          </cell>
          <cell r="L322">
            <v>0</v>
          </cell>
          <cell r="M322">
            <v>0</v>
          </cell>
          <cell r="O322">
            <v>0</v>
          </cell>
          <cell r="P322">
            <v>0</v>
          </cell>
          <cell r="R322">
            <v>0</v>
          </cell>
          <cell r="S322">
            <v>0</v>
          </cell>
          <cell r="T322">
            <v>1</v>
          </cell>
          <cell r="U322">
            <v>1</v>
          </cell>
          <cell r="V322">
            <v>1</v>
          </cell>
          <cell r="W322" t="str">
            <v>UN</v>
          </cell>
          <cell r="X322">
            <v>1</v>
          </cell>
        </row>
        <row r="323">
          <cell r="A323">
            <v>7242</v>
          </cell>
          <cell r="B323" t="str">
            <v>accesorio cpvc 1/2" O. EXT</v>
          </cell>
          <cell r="D323">
            <v>0</v>
          </cell>
          <cell r="F323">
            <v>0</v>
          </cell>
          <cell r="G323">
            <v>0</v>
          </cell>
          <cell r="I323">
            <v>0</v>
          </cell>
          <cell r="J323">
            <v>0</v>
          </cell>
          <cell r="L323">
            <v>0</v>
          </cell>
          <cell r="M323">
            <v>0</v>
          </cell>
          <cell r="O323">
            <v>0</v>
          </cell>
          <cell r="P323">
            <v>0</v>
          </cell>
          <cell r="R323">
            <v>0</v>
          </cell>
          <cell r="S323">
            <v>0</v>
          </cell>
          <cell r="T323">
            <v>1</v>
          </cell>
          <cell r="U323">
            <v>1</v>
          </cell>
          <cell r="V323">
            <v>1</v>
          </cell>
          <cell r="W323" t="str">
            <v>UN</v>
          </cell>
          <cell r="X323">
            <v>1</v>
          </cell>
        </row>
        <row r="324">
          <cell r="A324">
            <v>7243</v>
          </cell>
          <cell r="B324" t="str">
            <v>tuberia cpvc 1/2"  O. EXT</v>
          </cell>
          <cell r="D324">
            <v>0</v>
          </cell>
          <cell r="F324">
            <v>0</v>
          </cell>
          <cell r="G324">
            <v>0</v>
          </cell>
          <cell r="I324">
            <v>0</v>
          </cell>
          <cell r="J324">
            <v>0</v>
          </cell>
          <cell r="L324">
            <v>0</v>
          </cell>
          <cell r="M324">
            <v>0</v>
          </cell>
          <cell r="O324">
            <v>0</v>
          </cell>
          <cell r="P324">
            <v>0</v>
          </cell>
          <cell r="R324">
            <v>0</v>
          </cell>
          <cell r="S324">
            <v>0</v>
          </cell>
          <cell r="T324">
            <v>5.8</v>
          </cell>
          <cell r="U324">
            <v>5.8</v>
          </cell>
          <cell r="V324">
            <v>5.8</v>
          </cell>
          <cell r="W324" t="str">
            <v>ML</v>
          </cell>
          <cell r="X324">
            <v>5.8</v>
          </cell>
        </row>
        <row r="325">
          <cell r="A325">
            <v>7244</v>
          </cell>
          <cell r="B325" t="str">
            <v>accesorio cpvc 3/4" O. EXT</v>
          </cell>
          <cell r="D325">
            <v>0</v>
          </cell>
          <cell r="F325">
            <v>0</v>
          </cell>
          <cell r="G325">
            <v>0</v>
          </cell>
          <cell r="I325">
            <v>0</v>
          </cell>
          <cell r="J325">
            <v>0</v>
          </cell>
          <cell r="L325">
            <v>0</v>
          </cell>
          <cell r="M325">
            <v>0</v>
          </cell>
          <cell r="O325">
            <v>0</v>
          </cell>
          <cell r="P325">
            <v>0</v>
          </cell>
          <cell r="R325">
            <v>0</v>
          </cell>
          <cell r="S325">
            <v>0</v>
          </cell>
          <cell r="T325">
            <v>13</v>
          </cell>
          <cell r="U325">
            <v>13</v>
          </cell>
          <cell r="V325">
            <v>13</v>
          </cell>
          <cell r="W325" t="str">
            <v>UN</v>
          </cell>
          <cell r="X325">
            <v>13</v>
          </cell>
        </row>
        <row r="326">
          <cell r="A326">
            <v>7245</v>
          </cell>
          <cell r="B326" t="str">
            <v>tuberia cpvc 3/4" O. EXT</v>
          </cell>
          <cell r="D326">
            <v>0</v>
          </cell>
          <cell r="F326">
            <v>0</v>
          </cell>
          <cell r="G326">
            <v>0</v>
          </cell>
          <cell r="I326">
            <v>0</v>
          </cell>
          <cell r="J326">
            <v>0</v>
          </cell>
          <cell r="L326">
            <v>0</v>
          </cell>
          <cell r="M326">
            <v>0</v>
          </cell>
          <cell r="O326">
            <v>0</v>
          </cell>
          <cell r="P326">
            <v>0</v>
          </cell>
          <cell r="R326">
            <v>0</v>
          </cell>
          <cell r="S326">
            <v>0</v>
          </cell>
          <cell r="T326">
            <v>113.7</v>
          </cell>
          <cell r="U326">
            <v>113.7</v>
          </cell>
          <cell r="V326">
            <v>113.7</v>
          </cell>
          <cell r="W326" t="str">
            <v>ML</v>
          </cell>
          <cell r="X326">
            <v>113.7</v>
          </cell>
        </row>
        <row r="327">
          <cell r="A327">
            <v>7246</v>
          </cell>
          <cell r="B327" t="str">
            <v>tuberia cpvc 1 1/2" flowguard O. EXT</v>
          </cell>
          <cell r="D327">
            <v>0</v>
          </cell>
          <cell r="F327">
            <v>0</v>
          </cell>
          <cell r="G327">
            <v>0</v>
          </cell>
          <cell r="I327">
            <v>0</v>
          </cell>
          <cell r="J327">
            <v>0</v>
          </cell>
          <cell r="L327">
            <v>0</v>
          </cell>
          <cell r="M327">
            <v>0</v>
          </cell>
          <cell r="O327">
            <v>0</v>
          </cell>
          <cell r="P327">
            <v>0</v>
          </cell>
          <cell r="R327">
            <v>0</v>
          </cell>
          <cell r="S327">
            <v>0</v>
          </cell>
          <cell r="T327">
            <v>1.2</v>
          </cell>
          <cell r="U327">
            <v>1.2</v>
          </cell>
          <cell r="V327">
            <v>1.2</v>
          </cell>
          <cell r="W327" t="str">
            <v>ML</v>
          </cell>
          <cell r="X327">
            <v>1.2</v>
          </cell>
        </row>
        <row r="328">
          <cell r="A328">
            <v>7247</v>
          </cell>
          <cell r="B328" t="str">
            <v>tuberia cpvc 2" flowguard gold  O. EXT</v>
          </cell>
          <cell r="D328">
            <v>0</v>
          </cell>
          <cell r="F328">
            <v>0</v>
          </cell>
          <cell r="G328">
            <v>0</v>
          </cell>
          <cell r="I328">
            <v>0</v>
          </cell>
          <cell r="J328">
            <v>0</v>
          </cell>
          <cell r="L328">
            <v>0</v>
          </cell>
          <cell r="M328">
            <v>0</v>
          </cell>
          <cell r="O328">
            <v>0</v>
          </cell>
          <cell r="P328">
            <v>0</v>
          </cell>
          <cell r="R328">
            <v>0</v>
          </cell>
          <cell r="S328">
            <v>0</v>
          </cell>
          <cell r="T328">
            <v>66.5</v>
          </cell>
          <cell r="U328">
            <v>66.5</v>
          </cell>
          <cell r="V328">
            <v>66.5</v>
          </cell>
          <cell r="W328" t="str">
            <v>ML</v>
          </cell>
          <cell r="X328">
            <v>66.5</v>
          </cell>
        </row>
        <row r="329">
          <cell r="A329">
            <v>7248</v>
          </cell>
          <cell r="B329" t="str">
            <v>accesorio cpvc 3" corzan</v>
          </cell>
          <cell r="D329">
            <v>0</v>
          </cell>
          <cell r="F329">
            <v>0</v>
          </cell>
          <cell r="G329">
            <v>0</v>
          </cell>
          <cell r="I329">
            <v>0</v>
          </cell>
          <cell r="J329">
            <v>0</v>
          </cell>
          <cell r="L329">
            <v>0</v>
          </cell>
          <cell r="M329">
            <v>0</v>
          </cell>
          <cell r="O329">
            <v>0</v>
          </cell>
          <cell r="P329">
            <v>0</v>
          </cell>
          <cell r="R329">
            <v>0</v>
          </cell>
          <cell r="S329">
            <v>0</v>
          </cell>
          <cell r="T329">
            <v>15</v>
          </cell>
          <cell r="U329">
            <v>15</v>
          </cell>
          <cell r="V329">
            <v>15</v>
          </cell>
          <cell r="W329" t="str">
            <v>UN</v>
          </cell>
          <cell r="X329">
            <v>15</v>
          </cell>
        </row>
        <row r="330">
          <cell r="A330">
            <v>7249</v>
          </cell>
          <cell r="B330" t="str">
            <v>tuberia cpvc 3" corzan</v>
          </cell>
          <cell r="D330">
            <v>0</v>
          </cell>
          <cell r="F330">
            <v>0</v>
          </cell>
          <cell r="G330">
            <v>0</v>
          </cell>
          <cell r="I330">
            <v>0</v>
          </cell>
          <cell r="J330">
            <v>0</v>
          </cell>
          <cell r="L330">
            <v>0</v>
          </cell>
          <cell r="M330">
            <v>0</v>
          </cell>
          <cell r="O330">
            <v>0</v>
          </cell>
          <cell r="P330">
            <v>0</v>
          </cell>
          <cell r="R330">
            <v>0</v>
          </cell>
          <cell r="S330">
            <v>0</v>
          </cell>
          <cell r="T330">
            <v>66.5</v>
          </cell>
          <cell r="U330">
            <v>66.5</v>
          </cell>
          <cell r="V330">
            <v>66.5</v>
          </cell>
          <cell r="W330" t="str">
            <v>ML</v>
          </cell>
          <cell r="X330">
            <v>66.5</v>
          </cell>
        </row>
        <row r="331">
          <cell r="A331">
            <v>7250</v>
          </cell>
          <cell r="B331" t="str">
            <v>accesorio cpvc 4" corzan</v>
          </cell>
          <cell r="D331">
            <v>0</v>
          </cell>
          <cell r="F331">
            <v>0</v>
          </cell>
          <cell r="G331">
            <v>0</v>
          </cell>
          <cell r="I331">
            <v>0</v>
          </cell>
          <cell r="J331">
            <v>0</v>
          </cell>
          <cell r="L331">
            <v>0</v>
          </cell>
          <cell r="M331">
            <v>0</v>
          </cell>
          <cell r="O331">
            <v>0</v>
          </cell>
          <cell r="P331">
            <v>0</v>
          </cell>
          <cell r="R331">
            <v>0</v>
          </cell>
          <cell r="S331">
            <v>0</v>
          </cell>
          <cell r="T331">
            <v>15</v>
          </cell>
          <cell r="U331">
            <v>15</v>
          </cell>
          <cell r="V331">
            <v>15</v>
          </cell>
          <cell r="W331" t="str">
            <v>UN</v>
          </cell>
          <cell r="X331">
            <v>15</v>
          </cell>
        </row>
        <row r="332">
          <cell r="A332">
            <v>7251</v>
          </cell>
          <cell r="B332" t="str">
            <v>tuberia cpvc 4" corzan</v>
          </cell>
          <cell r="D332">
            <v>0</v>
          </cell>
          <cell r="F332">
            <v>0</v>
          </cell>
          <cell r="G332">
            <v>0</v>
          </cell>
          <cell r="I332">
            <v>0</v>
          </cell>
          <cell r="J332">
            <v>0</v>
          </cell>
          <cell r="L332">
            <v>0</v>
          </cell>
          <cell r="M332">
            <v>0</v>
          </cell>
          <cell r="O332">
            <v>0</v>
          </cell>
          <cell r="P332">
            <v>0</v>
          </cell>
          <cell r="R332">
            <v>0</v>
          </cell>
          <cell r="S332">
            <v>0</v>
          </cell>
          <cell r="T332">
            <v>66.5</v>
          </cell>
          <cell r="U332">
            <v>66.5</v>
          </cell>
          <cell r="V332">
            <v>66.5</v>
          </cell>
          <cell r="W332" t="str">
            <v>ML</v>
          </cell>
          <cell r="X332">
            <v>66.5</v>
          </cell>
        </row>
        <row r="333">
          <cell r="A333">
            <v>7252</v>
          </cell>
          <cell r="B333" t="str">
            <v>accesorio pvcp 1"  O. EXT</v>
          </cell>
          <cell r="D333">
            <v>0</v>
          </cell>
          <cell r="F333">
            <v>0</v>
          </cell>
          <cell r="G333">
            <v>0</v>
          </cell>
          <cell r="I333">
            <v>0</v>
          </cell>
          <cell r="J333">
            <v>0</v>
          </cell>
          <cell r="L333">
            <v>0</v>
          </cell>
          <cell r="M333">
            <v>0</v>
          </cell>
          <cell r="O333">
            <v>0</v>
          </cell>
          <cell r="P333">
            <v>0</v>
          </cell>
          <cell r="R333">
            <v>0</v>
          </cell>
          <cell r="S333">
            <v>0</v>
          </cell>
          <cell r="T333">
            <v>1</v>
          </cell>
          <cell r="U333">
            <v>1</v>
          </cell>
          <cell r="V333">
            <v>1</v>
          </cell>
          <cell r="W333" t="str">
            <v>UN</v>
          </cell>
          <cell r="X333">
            <v>1</v>
          </cell>
        </row>
        <row r="334">
          <cell r="A334">
            <v>7253</v>
          </cell>
          <cell r="B334" t="str">
            <v>tuberia pvcp rde 21 1"  O. EXT</v>
          </cell>
          <cell r="D334">
            <v>0</v>
          </cell>
          <cell r="F334">
            <v>0</v>
          </cell>
          <cell r="G334">
            <v>0</v>
          </cell>
          <cell r="I334">
            <v>0</v>
          </cell>
          <cell r="J334">
            <v>0</v>
          </cell>
          <cell r="L334">
            <v>0</v>
          </cell>
          <cell r="M334">
            <v>0</v>
          </cell>
          <cell r="O334">
            <v>0</v>
          </cell>
          <cell r="P334">
            <v>0</v>
          </cell>
          <cell r="R334">
            <v>0</v>
          </cell>
          <cell r="S334">
            <v>0</v>
          </cell>
          <cell r="T334">
            <v>20.9</v>
          </cell>
          <cell r="U334">
            <v>20.9</v>
          </cell>
          <cell r="V334">
            <v>20.9</v>
          </cell>
          <cell r="W334" t="str">
            <v>ml</v>
          </cell>
          <cell r="X334">
            <v>20.9</v>
          </cell>
        </row>
        <row r="335">
          <cell r="A335">
            <v>7254</v>
          </cell>
          <cell r="B335" t="str">
            <v>accesorio pvcp 1 1/2" O. EXT</v>
          </cell>
          <cell r="D335">
            <v>0</v>
          </cell>
          <cell r="F335">
            <v>0</v>
          </cell>
          <cell r="G335">
            <v>0</v>
          </cell>
          <cell r="I335">
            <v>0</v>
          </cell>
          <cell r="J335">
            <v>0</v>
          </cell>
          <cell r="L335">
            <v>0</v>
          </cell>
          <cell r="M335">
            <v>0</v>
          </cell>
          <cell r="O335">
            <v>0</v>
          </cell>
          <cell r="P335">
            <v>0</v>
          </cell>
          <cell r="R335">
            <v>0</v>
          </cell>
          <cell r="S335">
            <v>0</v>
          </cell>
          <cell r="T335">
            <v>6.4</v>
          </cell>
          <cell r="U335">
            <v>6.4</v>
          </cell>
          <cell r="V335">
            <v>6.4</v>
          </cell>
          <cell r="W335" t="str">
            <v>UN</v>
          </cell>
          <cell r="X335">
            <v>6.4</v>
          </cell>
        </row>
        <row r="336">
          <cell r="A336">
            <v>7255</v>
          </cell>
          <cell r="B336" t="str">
            <v>tuberia pvcp rde 21 1 1/2" O. EXT</v>
          </cell>
          <cell r="D336">
            <v>0</v>
          </cell>
          <cell r="F336">
            <v>0</v>
          </cell>
          <cell r="G336">
            <v>0</v>
          </cell>
          <cell r="I336">
            <v>0</v>
          </cell>
          <cell r="J336">
            <v>0</v>
          </cell>
          <cell r="L336">
            <v>0</v>
          </cell>
          <cell r="M336">
            <v>0</v>
          </cell>
          <cell r="O336">
            <v>0</v>
          </cell>
          <cell r="P336">
            <v>0</v>
          </cell>
          <cell r="R336">
            <v>0</v>
          </cell>
          <cell r="S336">
            <v>0</v>
          </cell>
          <cell r="T336">
            <v>6.4</v>
          </cell>
          <cell r="U336">
            <v>6.4</v>
          </cell>
          <cell r="V336">
            <v>6.4</v>
          </cell>
          <cell r="W336" t="str">
            <v>ML</v>
          </cell>
          <cell r="X336">
            <v>6.4</v>
          </cell>
        </row>
        <row r="337">
          <cell r="A337">
            <v>7256</v>
          </cell>
          <cell r="B337" t="str">
            <v>accesorio pvcp 3"  O. EXT</v>
          </cell>
          <cell r="D337">
            <v>0</v>
          </cell>
          <cell r="F337">
            <v>0</v>
          </cell>
          <cell r="G337">
            <v>0</v>
          </cell>
          <cell r="I337">
            <v>0</v>
          </cell>
          <cell r="J337">
            <v>0</v>
          </cell>
          <cell r="L337">
            <v>0</v>
          </cell>
          <cell r="M337">
            <v>0</v>
          </cell>
          <cell r="O337">
            <v>0</v>
          </cell>
          <cell r="P337">
            <v>0</v>
          </cell>
          <cell r="R337">
            <v>0</v>
          </cell>
          <cell r="S337">
            <v>0</v>
          </cell>
          <cell r="T337">
            <v>20</v>
          </cell>
          <cell r="U337">
            <v>20</v>
          </cell>
          <cell r="V337">
            <v>20</v>
          </cell>
          <cell r="W337" t="str">
            <v>UN</v>
          </cell>
          <cell r="X337">
            <v>20</v>
          </cell>
        </row>
        <row r="338">
          <cell r="A338">
            <v>7257</v>
          </cell>
          <cell r="B338" t="str">
            <v>tuberia pvcp rde 21 3" O. EXT</v>
          </cell>
          <cell r="D338">
            <v>0</v>
          </cell>
          <cell r="F338">
            <v>0</v>
          </cell>
          <cell r="G338">
            <v>0</v>
          </cell>
          <cell r="I338">
            <v>0</v>
          </cell>
          <cell r="J338">
            <v>0</v>
          </cell>
          <cell r="L338">
            <v>0</v>
          </cell>
          <cell r="M338">
            <v>0</v>
          </cell>
          <cell r="O338">
            <v>0</v>
          </cell>
          <cell r="P338">
            <v>0</v>
          </cell>
          <cell r="R338">
            <v>0</v>
          </cell>
          <cell r="S338">
            <v>0</v>
          </cell>
          <cell r="T338">
            <v>214.3</v>
          </cell>
          <cell r="U338">
            <v>214.3</v>
          </cell>
          <cell r="V338">
            <v>214.3</v>
          </cell>
          <cell r="W338" t="str">
            <v>ML</v>
          </cell>
          <cell r="X338">
            <v>214.3</v>
          </cell>
        </row>
        <row r="339">
          <cell r="D339">
            <v>0</v>
          </cell>
          <cell r="F339">
            <v>0</v>
          </cell>
          <cell r="G339">
            <v>0</v>
          </cell>
          <cell r="I339">
            <v>0</v>
          </cell>
          <cell r="J339">
            <v>0</v>
          </cell>
          <cell r="L339">
            <v>0</v>
          </cell>
          <cell r="M339">
            <v>0</v>
          </cell>
          <cell r="O339">
            <v>0</v>
          </cell>
          <cell r="P339">
            <v>0</v>
          </cell>
          <cell r="R339">
            <v>0</v>
          </cell>
          <cell r="S339">
            <v>0</v>
          </cell>
          <cell r="U339">
            <v>0</v>
          </cell>
          <cell r="V339">
            <v>0</v>
          </cell>
          <cell r="X339">
            <v>0</v>
          </cell>
        </row>
        <row r="340">
          <cell r="B340" t="str">
            <v>DESAGUES</v>
          </cell>
          <cell r="D340">
            <v>0</v>
          </cell>
          <cell r="F340">
            <v>0</v>
          </cell>
          <cell r="G340">
            <v>0</v>
          </cell>
          <cell r="I340">
            <v>0</v>
          </cell>
          <cell r="J340">
            <v>0</v>
          </cell>
          <cell r="L340">
            <v>0</v>
          </cell>
          <cell r="M340">
            <v>0</v>
          </cell>
          <cell r="O340">
            <v>0</v>
          </cell>
          <cell r="P340">
            <v>0</v>
          </cell>
          <cell r="R340">
            <v>0</v>
          </cell>
          <cell r="S340">
            <v>0</v>
          </cell>
          <cell r="U340">
            <v>0</v>
          </cell>
          <cell r="V340">
            <v>0</v>
          </cell>
          <cell r="X340">
            <v>0</v>
          </cell>
        </row>
        <row r="341">
          <cell r="A341">
            <v>7258</v>
          </cell>
          <cell r="B341" t="str">
            <v>sumidero all. 2.0m</v>
          </cell>
          <cell r="D341">
            <v>0</v>
          </cell>
          <cell r="F341">
            <v>0</v>
          </cell>
          <cell r="G341">
            <v>0</v>
          </cell>
          <cell r="I341">
            <v>0</v>
          </cell>
          <cell r="J341">
            <v>0</v>
          </cell>
          <cell r="L341">
            <v>0</v>
          </cell>
          <cell r="M341">
            <v>0</v>
          </cell>
          <cell r="O341">
            <v>0</v>
          </cell>
          <cell r="P341">
            <v>0</v>
          </cell>
          <cell r="R341">
            <v>0</v>
          </cell>
          <cell r="S341">
            <v>0</v>
          </cell>
          <cell r="T341">
            <v>2</v>
          </cell>
          <cell r="U341">
            <v>2</v>
          </cell>
          <cell r="V341">
            <v>2</v>
          </cell>
          <cell r="W341" t="str">
            <v>UN</v>
          </cell>
          <cell r="X341">
            <v>2</v>
          </cell>
        </row>
        <row r="342">
          <cell r="A342">
            <v>7259</v>
          </cell>
          <cell r="B342" t="str">
            <v>sumidero all 5.0m</v>
          </cell>
          <cell r="D342">
            <v>0</v>
          </cell>
          <cell r="F342">
            <v>0</v>
          </cell>
          <cell r="G342">
            <v>0</v>
          </cell>
          <cell r="I342">
            <v>0</v>
          </cell>
          <cell r="J342">
            <v>0</v>
          </cell>
          <cell r="L342">
            <v>0</v>
          </cell>
          <cell r="M342">
            <v>0</v>
          </cell>
          <cell r="O342">
            <v>0</v>
          </cell>
          <cell r="P342">
            <v>0</v>
          </cell>
          <cell r="R342">
            <v>0</v>
          </cell>
          <cell r="S342">
            <v>0</v>
          </cell>
          <cell r="T342">
            <v>1</v>
          </cell>
          <cell r="U342">
            <v>1</v>
          </cell>
          <cell r="V342">
            <v>1</v>
          </cell>
          <cell r="W342" t="str">
            <v>UN</v>
          </cell>
          <cell r="X342">
            <v>1</v>
          </cell>
        </row>
        <row r="343">
          <cell r="A343">
            <v>7260</v>
          </cell>
          <cell r="B343" t="str">
            <v>sumidero all 1.20m</v>
          </cell>
          <cell r="D343">
            <v>0</v>
          </cell>
          <cell r="F343">
            <v>0</v>
          </cell>
          <cell r="G343">
            <v>0</v>
          </cell>
          <cell r="I343">
            <v>0</v>
          </cell>
          <cell r="J343">
            <v>0</v>
          </cell>
          <cell r="L343">
            <v>0</v>
          </cell>
          <cell r="M343">
            <v>0</v>
          </cell>
          <cell r="O343">
            <v>0</v>
          </cell>
          <cell r="P343">
            <v>0</v>
          </cell>
          <cell r="R343">
            <v>0</v>
          </cell>
          <cell r="S343">
            <v>0</v>
          </cell>
          <cell r="T343">
            <v>1</v>
          </cell>
          <cell r="U343">
            <v>1</v>
          </cell>
          <cell r="V343">
            <v>1</v>
          </cell>
          <cell r="W343" t="str">
            <v>UN</v>
          </cell>
          <cell r="X343">
            <v>1</v>
          </cell>
        </row>
        <row r="344">
          <cell r="A344">
            <v>7261</v>
          </cell>
          <cell r="B344" t="str">
            <v>construccion cabezal 12"</v>
          </cell>
          <cell r="D344">
            <v>0</v>
          </cell>
          <cell r="F344">
            <v>0</v>
          </cell>
          <cell r="G344">
            <v>0</v>
          </cell>
          <cell r="I344">
            <v>0</v>
          </cell>
          <cell r="J344">
            <v>0</v>
          </cell>
          <cell r="L344">
            <v>0</v>
          </cell>
          <cell r="M344">
            <v>0</v>
          </cell>
          <cell r="O344">
            <v>0</v>
          </cell>
          <cell r="P344">
            <v>0</v>
          </cell>
          <cell r="R344">
            <v>0</v>
          </cell>
          <cell r="S344">
            <v>0</v>
          </cell>
          <cell r="T344">
            <v>1</v>
          </cell>
          <cell r="U344">
            <v>1</v>
          </cell>
          <cell r="V344">
            <v>1</v>
          </cell>
          <cell r="W344" t="str">
            <v>UN</v>
          </cell>
          <cell r="X344">
            <v>1</v>
          </cell>
        </row>
        <row r="345">
          <cell r="A345">
            <v>7263</v>
          </cell>
          <cell r="B345" t="str">
            <v>trampa de grasas</v>
          </cell>
          <cell r="D345">
            <v>0</v>
          </cell>
          <cell r="F345">
            <v>0</v>
          </cell>
          <cell r="G345">
            <v>0</v>
          </cell>
          <cell r="I345">
            <v>0</v>
          </cell>
          <cell r="J345">
            <v>0</v>
          </cell>
          <cell r="L345">
            <v>0</v>
          </cell>
          <cell r="M345">
            <v>0</v>
          </cell>
          <cell r="O345">
            <v>0</v>
          </cell>
          <cell r="P345">
            <v>0</v>
          </cell>
          <cell r="R345">
            <v>0</v>
          </cell>
          <cell r="S345">
            <v>0</v>
          </cell>
          <cell r="T345">
            <v>1</v>
          </cell>
          <cell r="U345">
            <v>1</v>
          </cell>
          <cell r="V345">
            <v>1</v>
          </cell>
          <cell r="W345" t="str">
            <v>UN</v>
          </cell>
          <cell r="X345">
            <v>1</v>
          </cell>
        </row>
        <row r="346">
          <cell r="A346">
            <v>7264</v>
          </cell>
          <cell r="B346" t="str">
            <v>trampa de yesos</v>
          </cell>
          <cell r="D346">
            <v>0</v>
          </cell>
          <cell r="F346">
            <v>0</v>
          </cell>
          <cell r="G346">
            <v>0</v>
          </cell>
          <cell r="I346">
            <v>0</v>
          </cell>
          <cell r="J346">
            <v>0</v>
          </cell>
          <cell r="L346">
            <v>0</v>
          </cell>
          <cell r="M346">
            <v>0</v>
          </cell>
          <cell r="O346">
            <v>0</v>
          </cell>
          <cell r="P346">
            <v>0</v>
          </cell>
          <cell r="R346">
            <v>0</v>
          </cell>
          <cell r="S346">
            <v>0</v>
          </cell>
          <cell r="T346">
            <v>1</v>
          </cell>
          <cell r="U346">
            <v>1</v>
          </cell>
          <cell r="V346">
            <v>1</v>
          </cell>
          <cell r="W346" t="str">
            <v>UN</v>
          </cell>
          <cell r="X346">
            <v>1</v>
          </cell>
        </row>
        <row r="347">
          <cell r="A347">
            <v>7265</v>
          </cell>
          <cell r="B347" t="str">
            <v>canal de riego</v>
          </cell>
          <cell r="D347">
            <v>0</v>
          </cell>
          <cell r="F347">
            <v>0</v>
          </cell>
          <cell r="G347">
            <v>0</v>
          </cell>
          <cell r="I347">
            <v>0</v>
          </cell>
          <cell r="J347">
            <v>0</v>
          </cell>
          <cell r="L347">
            <v>0</v>
          </cell>
          <cell r="M347">
            <v>0</v>
          </cell>
          <cell r="O347">
            <v>0</v>
          </cell>
          <cell r="P347">
            <v>0</v>
          </cell>
          <cell r="R347">
            <v>0</v>
          </cell>
          <cell r="S347">
            <v>0</v>
          </cell>
          <cell r="T347">
            <v>66.8</v>
          </cell>
          <cell r="U347">
            <v>66.8</v>
          </cell>
          <cell r="V347">
            <v>66.8</v>
          </cell>
          <cell r="W347" t="str">
            <v>ML</v>
          </cell>
          <cell r="X347">
            <v>66.8</v>
          </cell>
        </row>
        <row r="348">
          <cell r="D348">
            <v>0</v>
          </cell>
          <cell r="F348">
            <v>0</v>
          </cell>
          <cell r="G348">
            <v>0</v>
          </cell>
          <cell r="I348">
            <v>0</v>
          </cell>
          <cell r="J348">
            <v>0</v>
          </cell>
          <cell r="L348">
            <v>0</v>
          </cell>
          <cell r="M348">
            <v>0</v>
          </cell>
          <cell r="O348">
            <v>0</v>
          </cell>
          <cell r="P348">
            <v>0</v>
          </cell>
          <cell r="R348">
            <v>0</v>
          </cell>
          <cell r="S348">
            <v>0</v>
          </cell>
          <cell r="U348">
            <v>0</v>
          </cell>
          <cell r="V348">
            <v>0</v>
          </cell>
          <cell r="X348">
            <v>0</v>
          </cell>
        </row>
        <row r="349">
          <cell r="B349" t="str">
            <v>RED GAS</v>
          </cell>
          <cell r="D349">
            <v>0</v>
          </cell>
          <cell r="F349">
            <v>0</v>
          </cell>
          <cell r="G349">
            <v>0</v>
          </cell>
          <cell r="I349">
            <v>0</v>
          </cell>
          <cell r="J349">
            <v>0</v>
          </cell>
          <cell r="L349">
            <v>0</v>
          </cell>
          <cell r="M349">
            <v>0</v>
          </cell>
          <cell r="O349">
            <v>0</v>
          </cell>
          <cell r="P349">
            <v>0</v>
          </cell>
          <cell r="R349">
            <v>0</v>
          </cell>
          <cell r="S349">
            <v>0</v>
          </cell>
          <cell r="U349">
            <v>0</v>
          </cell>
          <cell r="V349">
            <v>0</v>
          </cell>
          <cell r="X349">
            <v>0</v>
          </cell>
        </row>
        <row r="350">
          <cell r="A350">
            <v>7266</v>
          </cell>
          <cell r="B350" t="str">
            <v>tuberia polietileno 1"</v>
          </cell>
          <cell r="D350">
            <v>0</v>
          </cell>
          <cell r="F350">
            <v>0</v>
          </cell>
          <cell r="G350">
            <v>0</v>
          </cell>
          <cell r="I350">
            <v>0</v>
          </cell>
          <cell r="J350">
            <v>0</v>
          </cell>
          <cell r="L350">
            <v>0</v>
          </cell>
          <cell r="M350">
            <v>0</v>
          </cell>
          <cell r="O350">
            <v>0</v>
          </cell>
          <cell r="P350">
            <v>0</v>
          </cell>
          <cell r="R350">
            <v>0</v>
          </cell>
          <cell r="S350">
            <v>0</v>
          </cell>
          <cell r="T350">
            <v>50.19</v>
          </cell>
          <cell r="U350">
            <v>50.19</v>
          </cell>
          <cell r="V350">
            <v>50.19</v>
          </cell>
          <cell r="W350" t="str">
            <v>ML</v>
          </cell>
          <cell r="X350">
            <v>50.19</v>
          </cell>
        </row>
        <row r="351">
          <cell r="A351">
            <v>7267</v>
          </cell>
          <cell r="B351" t="str">
            <v>tuberia polietileno 2"</v>
          </cell>
          <cell r="D351">
            <v>0</v>
          </cell>
          <cell r="F351">
            <v>0</v>
          </cell>
          <cell r="G351">
            <v>0</v>
          </cell>
          <cell r="I351">
            <v>0</v>
          </cell>
          <cell r="J351">
            <v>0</v>
          </cell>
          <cell r="L351">
            <v>0</v>
          </cell>
          <cell r="M351">
            <v>0</v>
          </cell>
          <cell r="O351">
            <v>0</v>
          </cell>
          <cell r="P351">
            <v>0</v>
          </cell>
          <cell r="R351">
            <v>0</v>
          </cell>
          <cell r="S351">
            <v>0</v>
          </cell>
          <cell r="T351">
            <v>147.69999999999999</v>
          </cell>
          <cell r="U351">
            <v>147.69999999999999</v>
          </cell>
          <cell r="V351">
            <v>147.69999999999999</v>
          </cell>
          <cell r="W351" t="str">
            <v>ML</v>
          </cell>
          <cell r="X351">
            <v>147.69999999999999</v>
          </cell>
        </row>
        <row r="352">
          <cell r="A352">
            <v>7268</v>
          </cell>
          <cell r="B352" t="str">
            <v>regulador 2da etapa</v>
          </cell>
          <cell r="D352">
            <v>0</v>
          </cell>
          <cell r="F352">
            <v>0</v>
          </cell>
          <cell r="G352">
            <v>0</v>
          </cell>
          <cell r="I352">
            <v>0</v>
          </cell>
          <cell r="J352">
            <v>0</v>
          </cell>
          <cell r="L352">
            <v>0</v>
          </cell>
          <cell r="M352">
            <v>0</v>
          </cell>
          <cell r="O352">
            <v>0</v>
          </cell>
          <cell r="P352">
            <v>0</v>
          </cell>
          <cell r="R352">
            <v>0</v>
          </cell>
          <cell r="S352">
            <v>0</v>
          </cell>
          <cell r="T352">
            <v>4</v>
          </cell>
          <cell r="U352">
            <v>4</v>
          </cell>
          <cell r="V352">
            <v>4</v>
          </cell>
          <cell r="W352" t="str">
            <v>UN</v>
          </cell>
          <cell r="X352">
            <v>4</v>
          </cell>
        </row>
        <row r="353">
          <cell r="A353">
            <v>7269</v>
          </cell>
          <cell r="B353" t="str">
            <v>elevador</v>
          </cell>
          <cell r="D353">
            <v>0</v>
          </cell>
          <cell r="F353">
            <v>0</v>
          </cell>
          <cell r="G353">
            <v>0</v>
          </cell>
          <cell r="I353">
            <v>0</v>
          </cell>
          <cell r="J353">
            <v>0</v>
          </cell>
          <cell r="L353">
            <v>0</v>
          </cell>
          <cell r="M353">
            <v>0</v>
          </cell>
          <cell r="O353">
            <v>0</v>
          </cell>
          <cell r="P353">
            <v>0</v>
          </cell>
          <cell r="R353">
            <v>0</v>
          </cell>
          <cell r="S353">
            <v>0</v>
          </cell>
          <cell r="T353">
            <v>4</v>
          </cell>
          <cell r="U353">
            <v>4</v>
          </cell>
          <cell r="V353">
            <v>4</v>
          </cell>
          <cell r="W353" t="str">
            <v>UN</v>
          </cell>
          <cell r="X353">
            <v>4</v>
          </cell>
        </row>
        <row r="354">
          <cell r="A354">
            <v>7270</v>
          </cell>
          <cell r="B354" t="str">
            <v>valvula  1/2" bola gas</v>
          </cell>
          <cell r="D354">
            <v>0</v>
          </cell>
          <cell r="F354">
            <v>0</v>
          </cell>
          <cell r="G354">
            <v>0</v>
          </cell>
          <cell r="I354">
            <v>0</v>
          </cell>
          <cell r="J354">
            <v>0</v>
          </cell>
          <cell r="L354">
            <v>0</v>
          </cell>
          <cell r="M354">
            <v>0</v>
          </cell>
          <cell r="O354">
            <v>0</v>
          </cell>
          <cell r="P354">
            <v>0</v>
          </cell>
          <cell r="R354">
            <v>0</v>
          </cell>
          <cell r="S354">
            <v>0</v>
          </cell>
          <cell r="T354">
            <v>4</v>
          </cell>
          <cell r="U354">
            <v>4</v>
          </cell>
          <cell r="V354">
            <v>4</v>
          </cell>
          <cell r="W354" t="str">
            <v>UN</v>
          </cell>
          <cell r="X354">
            <v>4</v>
          </cell>
        </row>
        <row r="355">
          <cell r="A355">
            <v>7271</v>
          </cell>
          <cell r="B355" t="str">
            <v>accesorio polietileno  1"</v>
          </cell>
          <cell r="D355">
            <v>0</v>
          </cell>
          <cell r="F355">
            <v>0</v>
          </cell>
          <cell r="G355">
            <v>0</v>
          </cell>
          <cell r="I355">
            <v>0</v>
          </cell>
          <cell r="J355">
            <v>0</v>
          </cell>
          <cell r="L355">
            <v>0</v>
          </cell>
          <cell r="M355">
            <v>0</v>
          </cell>
          <cell r="O355">
            <v>0</v>
          </cell>
          <cell r="P355">
            <v>0</v>
          </cell>
          <cell r="R355">
            <v>0</v>
          </cell>
          <cell r="S355">
            <v>0</v>
          </cell>
          <cell r="T355">
            <v>18</v>
          </cell>
          <cell r="U355">
            <v>18</v>
          </cell>
          <cell r="V355">
            <v>18</v>
          </cell>
          <cell r="W355" t="str">
            <v>UN</v>
          </cell>
          <cell r="X355">
            <v>18</v>
          </cell>
        </row>
        <row r="356">
          <cell r="A356">
            <v>7272</v>
          </cell>
          <cell r="B356" t="str">
            <v>accesorio polietileno 2"</v>
          </cell>
          <cell r="D356">
            <v>0</v>
          </cell>
          <cell r="F356">
            <v>0</v>
          </cell>
          <cell r="G356">
            <v>0</v>
          </cell>
          <cell r="I356">
            <v>0</v>
          </cell>
          <cell r="J356">
            <v>0</v>
          </cell>
          <cell r="L356">
            <v>0</v>
          </cell>
          <cell r="M356">
            <v>0</v>
          </cell>
          <cell r="O356">
            <v>0</v>
          </cell>
          <cell r="P356">
            <v>0</v>
          </cell>
          <cell r="R356">
            <v>0</v>
          </cell>
          <cell r="S356">
            <v>0</v>
          </cell>
          <cell r="T356">
            <v>7</v>
          </cell>
          <cell r="U356">
            <v>7</v>
          </cell>
          <cell r="V356">
            <v>7</v>
          </cell>
          <cell r="W356" t="str">
            <v>UN</v>
          </cell>
          <cell r="X356">
            <v>7</v>
          </cell>
        </row>
        <row r="357">
          <cell r="D357">
            <v>0</v>
          </cell>
          <cell r="F357">
            <v>0</v>
          </cell>
          <cell r="G357">
            <v>0</v>
          </cell>
          <cell r="I357">
            <v>0</v>
          </cell>
          <cell r="J357">
            <v>0</v>
          </cell>
          <cell r="L357">
            <v>0</v>
          </cell>
          <cell r="M357">
            <v>0</v>
          </cell>
          <cell r="O357">
            <v>0</v>
          </cell>
          <cell r="P357">
            <v>0</v>
          </cell>
          <cell r="R357">
            <v>0</v>
          </cell>
          <cell r="S357">
            <v>0</v>
          </cell>
          <cell r="U357">
            <v>0</v>
          </cell>
          <cell r="V357">
            <v>0</v>
          </cell>
          <cell r="X357">
            <v>0</v>
          </cell>
        </row>
        <row r="358">
          <cell r="B358" t="str">
            <v>AGUAS RESIDUALES</v>
          </cell>
          <cell r="D358">
            <v>0</v>
          </cell>
          <cell r="F358">
            <v>0</v>
          </cell>
          <cell r="G358">
            <v>0</v>
          </cell>
          <cell r="I358">
            <v>0</v>
          </cell>
          <cell r="J358">
            <v>0</v>
          </cell>
          <cell r="L358">
            <v>0</v>
          </cell>
          <cell r="M358">
            <v>0</v>
          </cell>
          <cell r="O358">
            <v>0</v>
          </cell>
          <cell r="P358">
            <v>0</v>
          </cell>
          <cell r="R358">
            <v>0</v>
          </cell>
          <cell r="S358">
            <v>0</v>
          </cell>
          <cell r="U358">
            <v>0</v>
          </cell>
          <cell r="V358">
            <v>0</v>
          </cell>
          <cell r="X358">
            <v>0</v>
          </cell>
        </row>
        <row r="359">
          <cell r="A359">
            <v>7273</v>
          </cell>
          <cell r="B359" t="str">
            <v>tuberia pvcs 4"  O. EXT</v>
          </cell>
          <cell r="D359">
            <v>0</v>
          </cell>
          <cell r="F359">
            <v>0</v>
          </cell>
          <cell r="G359">
            <v>0</v>
          </cell>
          <cell r="I359">
            <v>0</v>
          </cell>
          <cell r="J359">
            <v>0</v>
          </cell>
          <cell r="L359">
            <v>0</v>
          </cell>
          <cell r="M359">
            <v>0</v>
          </cell>
          <cell r="O359">
            <v>0</v>
          </cell>
          <cell r="P359">
            <v>0</v>
          </cell>
          <cell r="R359">
            <v>0</v>
          </cell>
          <cell r="S359">
            <v>0</v>
          </cell>
          <cell r="T359">
            <v>20.2</v>
          </cell>
          <cell r="U359">
            <v>20.2</v>
          </cell>
          <cell r="V359">
            <v>20.2</v>
          </cell>
          <cell r="W359" t="str">
            <v>ML</v>
          </cell>
          <cell r="X359">
            <v>20.2</v>
          </cell>
        </row>
        <row r="360">
          <cell r="A360">
            <v>7274</v>
          </cell>
          <cell r="B360" t="str">
            <v>accesorio pvcs 6" O. EXT</v>
          </cell>
          <cell r="D360">
            <v>0</v>
          </cell>
          <cell r="F360">
            <v>0</v>
          </cell>
          <cell r="G360">
            <v>0</v>
          </cell>
          <cell r="I360">
            <v>0</v>
          </cell>
          <cell r="J360">
            <v>0</v>
          </cell>
          <cell r="L360">
            <v>0</v>
          </cell>
          <cell r="M360">
            <v>0</v>
          </cell>
          <cell r="O360">
            <v>0</v>
          </cell>
          <cell r="P360">
            <v>0</v>
          </cell>
          <cell r="R360">
            <v>0</v>
          </cell>
          <cell r="S360">
            <v>0</v>
          </cell>
          <cell r="T360">
            <v>4</v>
          </cell>
          <cell r="U360">
            <v>4</v>
          </cell>
          <cell r="V360">
            <v>4</v>
          </cell>
          <cell r="W360" t="str">
            <v>UN</v>
          </cell>
          <cell r="X360">
            <v>4</v>
          </cell>
        </row>
        <row r="361">
          <cell r="A361">
            <v>7275</v>
          </cell>
          <cell r="B361" t="str">
            <v>tuberia pvcs 6" O. EXT</v>
          </cell>
          <cell r="D361">
            <v>0</v>
          </cell>
          <cell r="F361">
            <v>0</v>
          </cell>
          <cell r="G361">
            <v>0</v>
          </cell>
          <cell r="I361">
            <v>0</v>
          </cell>
          <cell r="J361">
            <v>0</v>
          </cell>
          <cell r="L361">
            <v>0</v>
          </cell>
          <cell r="M361">
            <v>0</v>
          </cell>
          <cell r="O361">
            <v>0</v>
          </cell>
          <cell r="P361">
            <v>0</v>
          </cell>
          <cell r="R361">
            <v>0</v>
          </cell>
          <cell r="S361">
            <v>0</v>
          </cell>
          <cell r="T361">
            <v>187.5</v>
          </cell>
          <cell r="U361">
            <v>187.5</v>
          </cell>
          <cell r="V361">
            <v>187.5</v>
          </cell>
          <cell r="W361" t="str">
            <v>ML</v>
          </cell>
          <cell r="X361">
            <v>187.5</v>
          </cell>
        </row>
        <row r="362">
          <cell r="D362">
            <v>0</v>
          </cell>
          <cell r="F362">
            <v>0</v>
          </cell>
          <cell r="G362">
            <v>0</v>
          </cell>
          <cell r="I362">
            <v>0</v>
          </cell>
          <cell r="J362">
            <v>0</v>
          </cell>
          <cell r="L362">
            <v>0</v>
          </cell>
          <cell r="M362">
            <v>0</v>
          </cell>
          <cell r="O362">
            <v>0</v>
          </cell>
          <cell r="P362">
            <v>0</v>
          </cell>
          <cell r="R362">
            <v>0</v>
          </cell>
          <cell r="S362">
            <v>0</v>
          </cell>
          <cell r="U362">
            <v>0</v>
          </cell>
          <cell r="V362">
            <v>0</v>
          </cell>
          <cell r="X362">
            <v>0</v>
          </cell>
        </row>
        <row r="363">
          <cell r="B363" t="str">
            <v>AGUAS RESIDUALES INDUSTRIALES</v>
          </cell>
          <cell r="D363">
            <v>0</v>
          </cell>
          <cell r="F363">
            <v>0</v>
          </cell>
          <cell r="G363">
            <v>0</v>
          </cell>
          <cell r="I363">
            <v>0</v>
          </cell>
          <cell r="J363">
            <v>0</v>
          </cell>
          <cell r="L363">
            <v>0</v>
          </cell>
          <cell r="M363">
            <v>0</v>
          </cell>
          <cell r="O363">
            <v>0</v>
          </cell>
          <cell r="P363">
            <v>0</v>
          </cell>
          <cell r="R363">
            <v>0</v>
          </cell>
          <cell r="S363">
            <v>0</v>
          </cell>
          <cell r="U363">
            <v>0</v>
          </cell>
          <cell r="V363">
            <v>0</v>
          </cell>
          <cell r="X363">
            <v>0</v>
          </cell>
        </row>
        <row r="364">
          <cell r="A364">
            <v>7276</v>
          </cell>
          <cell r="B364" t="str">
            <v>tuberia pvcs 3" ARI O. EXT</v>
          </cell>
          <cell r="D364">
            <v>0</v>
          </cell>
          <cell r="F364">
            <v>0</v>
          </cell>
          <cell r="G364">
            <v>0</v>
          </cell>
          <cell r="I364">
            <v>0</v>
          </cell>
          <cell r="J364">
            <v>0</v>
          </cell>
          <cell r="L364">
            <v>0</v>
          </cell>
          <cell r="M364">
            <v>0</v>
          </cell>
          <cell r="O364">
            <v>0</v>
          </cell>
          <cell r="P364">
            <v>0</v>
          </cell>
          <cell r="R364">
            <v>0</v>
          </cell>
          <cell r="S364">
            <v>0</v>
          </cell>
          <cell r="T364">
            <v>0.4</v>
          </cell>
          <cell r="U364">
            <v>0.4</v>
          </cell>
          <cell r="V364">
            <v>0.4</v>
          </cell>
          <cell r="W364" t="str">
            <v>ML</v>
          </cell>
          <cell r="X364">
            <v>0.4</v>
          </cell>
        </row>
        <row r="365">
          <cell r="A365">
            <v>7277</v>
          </cell>
          <cell r="B365" t="str">
            <v>accesorio pvcs 3"  ARI  O. EXT</v>
          </cell>
          <cell r="D365">
            <v>0</v>
          </cell>
          <cell r="F365">
            <v>0</v>
          </cell>
          <cell r="G365">
            <v>0</v>
          </cell>
          <cell r="I365">
            <v>0</v>
          </cell>
          <cell r="J365">
            <v>0</v>
          </cell>
          <cell r="L365">
            <v>0</v>
          </cell>
          <cell r="M365">
            <v>0</v>
          </cell>
          <cell r="O365">
            <v>0</v>
          </cell>
          <cell r="P365">
            <v>0</v>
          </cell>
          <cell r="R365">
            <v>0</v>
          </cell>
          <cell r="S365">
            <v>0</v>
          </cell>
          <cell r="T365">
            <v>3</v>
          </cell>
          <cell r="U365">
            <v>3</v>
          </cell>
          <cell r="V365">
            <v>3</v>
          </cell>
          <cell r="W365" t="str">
            <v>UN</v>
          </cell>
          <cell r="X365">
            <v>3</v>
          </cell>
        </row>
        <row r="366">
          <cell r="A366">
            <v>7278</v>
          </cell>
          <cell r="B366" t="str">
            <v>tuberia pvcs 4"  ARI  O. EXT</v>
          </cell>
          <cell r="D366">
            <v>0</v>
          </cell>
          <cell r="F366">
            <v>0</v>
          </cell>
          <cell r="G366">
            <v>0</v>
          </cell>
          <cell r="I366">
            <v>0</v>
          </cell>
          <cell r="J366">
            <v>0</v>
          </cell>
          <cell r="L366">
            <v>0</v>
          </cell>
          <cell r="M366">
            <v>0</v>
          </cell>
          <cell r="O366">
            <v>0</v>
          </cell>
          <cell r="P366">
            <v>0</v>
          </cell>
          <cell r="R366">
            <v>0</v>
          </cell>
          <cell r="S366">
            <v>0</v>
          </cell>
          <cell r="T366">
            <v>90.1</v>
          </cell>
          <cell r="U366">
            <v>90.1</v>
          </cell>
          <cell r="V366">
            <v>90.1</v>
          </cell>
          <cell r="W366" t="str">
            <v>ML</v>
          </cell>
          <cell r="X366">
            <v>90.1</v>
          </cell>
        </row>
        <row r="367">
          <cell r="A367">
            <v>7279</v>
          </cell>
          <cell r="B367" t="str">
            <v>tuberia pvcs 6"  ARI  O. EXT</v>
          </cell>
          <cell r="D367">
            <v>0</v>
          </cell>
          <cell r="F367">
            <v>0</v>
          </cell>
          <cell r="G367">
            <v>0</v>
          </cell>
          <cell r="I367">
            <v>0</v>
          </cell>
          <cell r="J367">
            <v>0</v>
          </cell>
          <cell r="L367">
            <v>0</v>
          </cell>
          <cell r="M367">
            <v>0</v>
          </cell>
          <cell r="O367">
            <v>0</v>
          </cell>
          <cell r="P367">
            <v>0</v>
          </cell>
          <cell r="R367">
            <v>0</v>
          </cell>
          <cell r="S367">
            <v>0</v>
          </cell>
          <cell r="T367">
            <v>55.4</v>
          </cell>
          <cell r="U367">
            <v>55.4</v>
          </cell>
          <cell r="V367">
            <v>55.4</v>
          </cell>
          <cell r="W367" t="str">
            <v>ML</v>
          </cell>
          <cell r="X367">
            <v>55.4</v>
          </cell>
        </row>
        <row r="368">
          <cell r="D368">
            <v>0</v>
          </cell>
          <cell r="F368">
            <v>0</v>
          </cell>
          <cell r="G368">
            <v>0</v>
          </cell>
          <cell r="I368">
            <v>0</v>
          </cell>
          <cell r="J368">
            <v>0</v>
          </cell>
          <cell r="L368">
            <v>0</v>
          </cell>
          <cell r="M368">
            <v>0</v>
          </cell>
          <cell r="O368">
            <v>0</v>
          </cell>
          <cell r="P368">
            <v>0</v>
          </cell>
          <cell r="R368">
            <v>0</v>
          </cell>
          <cell r="S368">
            <v>0</v>
          </cell>
          <cell r="U368">
            <v>0</v>
          </cell>
          <cell r="V368">
            <v>0</v>
          </cell>
          <cell r="X368">
            <v>0</v>
          </cell>
        </row>
        <row r="369">
          <cell r="B369" t="str">
            <v>AGUAS LLUVIAS</v>
          </cell>
          <cell r="D369">
            <v>0</v>
          </cell>
          <cell r="F369">
            <v>0</v>
          </cell>
          <cell r="G369">
            <v>0</v>
          </cell>
          <cell r="I369">
            <v>0</v>
          </cell>
          <cell r="J369">
            <v>0</v>
          </cell>
          <cell r="L369">
            <v>0</v>
          </cell>
          <cell r="M369">
            <v>0</v>
          </cell>
          <cell r="O369">
            <v>0</v>
          </cell>
          <cell r="P369">
            <v>0</v>
          </cell>
          <cell r="R369">
            <v>0</v>
          </cell>
          <cell r="S369">
            <v>0</v>
          </cell>
          <cell r="T369">
            <v>0</v>
          </cell>
          <cell r="U369">
            <v>0</v>
          </cell>
          <cell r="V369">
            <v>0</v>
          </cell>
          <cell r="X369">
            <v>0</v>
          </cell>
        </row>
        <row r="370">
          <cell r="A370">
            <v>7280</v>
          </cell>
          <cell r="B370" t="str">
            <v>accesorio pvcs 2"  ALL O. EXT</v>
          </cell>
          <cell r="D370">
            <v>0</v>
          </cell>
          <cell r="F370">
            <v>0</v>
          </cell>
          <cell r="G370">
            <v>0</v>
          </cell>
          <cell r="I370">
            <v>0</v>
          </cell>
          <cell r="J370">
            <v>0</v>
          </cell>
          <cell r="L370">
            <v>0</v>
          </cell>
          <cell r="M370">
            <v>0</v>
          </cell>
          <cell r="O370">
            <v>0</v>
          </cell>
          <cell r="P370">
            <v>0</v>
          </cell>
          <cell r="R370">
            <v>0</v>
          </cell>
          <cell r="S370">
            <v>0</v>
          </cell>
          <cell r="T370">
            <v>3</v>
          </cell>
          <cell r="U370">
            <v>3</v>
          </cell>
          <cell r="V370">
            <v>3</v>
          </cell>
          <cell r="W370" t="str">
            <v>UN</v>
          </cell>
          <cell r="X370">
            <v>3</v>
          </cell>
        </row>
        <row r="371">
          <cell r="A371">
            <v>7281</v>
          </cell>
          <cell r="B371" t="str">
            <v>tuberia pvcs 2"  ALL   O. EXT</v>
          </cell>
          <cell r="D371">
            <v>0</v>
          </cell>
          <cell r="F371">
            <v>0</v>
          </cell>
          <cell r="G371">
            <v>0</v>
          </cell>
          <cell r="I371">
            <v>0</v>
          </cell>
          <cell r="J371">
            <v>0</v>
          </cell>
          <cell r="L371">
            <v>0</v>
          </cell>
          <cell r="M371">
            <v>0</v>
          </cell>
          <cell r="O371">
            <v>0</v>
          </cell>
          <cell r="P371">
            <v>0</v>
          </cell>
          <cell r="R371">
            <v>0</v>
          </cell>
          <cell r="S371">
            <v>0</v>
          </cell>
          <cell r="T371">
            <v>5.9</v>
          </cell>
          <cell r="U371">
            <v>5.9</v>
          </cell>
          <cell r="V371">
            <v>5.9</v>
          </cell>
          <cell r="W371" t="str">
            <v>ML</v>
          </cell>
          <cell r="X371">
            <v>5.9</v>
          </cell>
        </row>
        <row r="372">
          <cell r="A372">
            <v>7282</v>
          </cell>
          <cell r="B372" t="str">
            <v>accesorio pvcs 3"  ALL  O.EXT</v>
          </cell>
          <cell r="D372">
            <v>0</v>
          </cell>
          <cell r="F372">
            <v>0</v>
          </cell>
          <cell r="G372">
            <v>0</v>
          </cell>
          <cell r="I372">
            <v>0</v>
          </cell>
          <cell r="J372">
            <v>0</v>
          </cell>
          <cell r="L372">
            <v>0</v>
          </cell>
          <cell r="M372">
            <v>0</v>
          </cell>
          <cell r="O372">
            <v>0</v>
          </cell>
          <cell r="P372">
            <v>0</v>
          </cell>
          <cell r="R372">
            <v>0</v>
          </cell>
          <cell r="S372">
            <v>0</v>
          </cell>
          <cell r="T372">
            <v>3</v>
          </cell>
          <cell r="U372">
            <v>3</v>
          </cell>
          <cell r="V372">
            <v>3</v>
          </cell>
          <cell r="W372" t="str">
            <v>UN</v>
          </cell>
          <cell r="X372">
            <v>3</v>
          </cell>
        </row>
        <row r="373">
          <cell r="A373">
            <v>7283</v>
          </cell>
          <cell r="B373" t="str">
            <v>tuberia pvcs 3"  ALL  O. EXT</v>
          </cell>
          <cell r="D373">
            <v>0</v>
          </cell>
          <cell r="F373">
            <v>0</v>
          </cell>
          <cell r="G373">
            <v>0</v>
          </cell>
          <cell r="I373">
            <v>0</v>
          </cell>
          <cell r="J373">
            <v>0</v>
          </cell>
          <cell r="L373">
            <v>0</v>
          </cell>
          <cell r="M373">
            <v>0</v>
          </cell>
          <cell r="O373">
            <v>0</v>
          </cell>
          <cell r="P373">
            <v>0</v>
          </cell>
          <cell r="R373">
            <v>0</v>
          </cell>
          <cell r="S373">
            <v>0</v>
          </cell>
          <cell r="T373">
            <v>0.4</v>
          </cell>
          <cell r="U373">
            <v>0.4</v>
          </cell>
          <cell r="V373">
            <v>0.4</v>
          </cell>
          <cell r="W373" t="str">
            <v>ML</v>
          </cell>
          <cell r="X373">
            <v>0.4</v>
          </cell>
        </row>
        <row r="374">
          <cell r="A374">
            <v>7284</v>
          </cell>
          <cell r="B374" t="str">
            <v>accesorio pvcs 4" ALL  O. EXT</v>
          </cell>
          <cell r="D374">
            <v>0</v>
          </cell>
          <cell r="F374">
            <v>0</v>
          </cell>
          <cell r="G374">
            <v>0</v>
          </cell>
          <cell r="I374">
            <v>0</v>
          </cell>
          <cell r="J374">
            <v>0</v>
          </cell>
          <cell r="L374">
            <v>0</v>
          </cell>
          <cell r="M374">
            <v>0</v>
          </cell>
          <cell r="O374">
            <v>0</v>
          </cell>
          <cell r="P374">
            <v>0</v>
          </cell>
          <cell r="R374">
            <v>0</v>
          </cell>
          <cell r="S374">
            <v>0</v>
          </cell>
          <cell r="T374">
            <v>37</v>
          </cell>
          <cell r="U374">
            <v>37</v>
          </cell>
          <cell r="V374">
            <v>37</v>
          </cell>
          <cell r="W374" t="str">
            <v>UN</v>
          </cell>
          <cell r="X374">
            <v>37</v>
          </cell>
        </row>
        <row r="375">
          <cell r="A375">
            <v>7285</v>
          </cell>
          <cell r="B375" t="str">
            <v>tuberia pvcs 4"  ALL   O. EXT</v>
          </cell>
          <cell r="D375">
            <v>0</v>
          </cell>
          <cell r="F375">
            <v>0</v>
          </cell>
          <cell r="G375">
            <v>0</v>
          </cell>
          <cell r="I375">
            <v>0</v>
          </cell>
          <cell r="J375">
            <v>0</v>
          </cell>
          <cell r="L375">
            <v>0</v>
          </cell>
          <cell r="M375">
            <v>0</v>
          </cell>
          <cell r="O375">
            <v>0</v>
          </cell>
          <cell r="P375">
            <v>0</v>
          </cell>
          <cell r="R375">
            <v>0</v>
          </cell>
          <cell r="S375">
            <v>0</v>
          </cell>
          <cell r="T375">
            <v>105.8</v>
          </cell>
          <cell r="U375">
            <v>105.8</v>
          </cell>
          <cell r="V375">
            <v>105.8</v>
          </cell>
          <cell r="W375" t="str">
            <v>ML</v>
          </cell>
          <cell r="X375">
            <v>105.8</v>
          </cell>
        </row>
        <row r="376">
          <cell r="A376">
            <v>7286</v>
          </cell>
          <cell r="B376" t="str">
            <v>accesorio pvcs 6"  ALL  O. EXT</v>
          </cell>
          <cell r="D376">
            <v>0</v>
          </cell>
          <cell r="F376">
            <v>0</v>
          </cell>
          <cell r="G376">
            <v>0</v>
          </cell>
          <cell r="I376">
            <v>0</v>
          </cell>
          <cell r="J376">
            <v>0</v>
          </cell>
          <cell r="L376">
            <v>0</v>
          </cell>
          <cell r="M376">
            <v>0</v>
          </cell>
          <cell r="O376">
            <v>0</v>
          </cell>
          <cell r="P376">
            <v>0</v>
          </cell>
          <cell r="R376">
            <v>0</v>
          </cell>
          <cell r="S376">
            <v>0</v>
          </cell>
          <cell r="T376">
            <v>3</v>
          </cell>
          <cell r="U376">
            <v>3</v>
          </cell>
          <cell r="V376">
            <v>3</v>
          </cell>
          <cell r="W376" t="str">
            <v>UN</v>
          </cell>
          <cell r="X376">
            <v>3</v>
          </cell>
        </row>
        <row r="377">
          <cell r="A377">
            <v>7287</v>
          </cell>
          <cell r="B377" t="str">
            <v>tuberia pvcs 6" ALL  O. EXT</v>
          </cell>
          <cell r="D377">
            <v>0</v>
          </cell>
          <cell r="F377">
            <v>0</v>
          </cell>
          <cell r="G377">
            <v>0</v>
          </cell>
          <cell r="I377">
            <v>0</v>
          </cell>
          <cell r="J377">
            <v>0</v>
          </cell>
          <cell r="L377">
            <v>0</v>
          </cell>
          <cell r="M377">
            <v>0</v>
          </cell>
          <cell r="O377">
            <v>0</v>
          </cell>
          <cell r="P377">
            <v>0</v>
          </cell>
          <cell r="R377">
            <v>0</v>
          </cell>
          <cell r="S377">
            <v>0</v>
          </cell>
          <cell r="T377">
            <v>152.9</v>
          </cell>
          <cell r="U377">
            <v>152.9</v>
          </cell>
          <cell r="V377">
            <v>152.9</v>
          </cell>
          <cell r="W377" t="str">
            <v>ML</v>
          </cell>
          <cell r="X377">
            <v>152.9</v>
          </cell>
        </row>
        <row r="378">
          <cell r="A378">
            <v>7288</v>
          </cell>
          <cell r="B378" t="str">
            <v>tuberia novafort 8"</v>
          </cell>
          <cell r="D378">
            <v>0</v>
          </cell>
          <cell r="F378">
            <v>0</v>
          </cell>
          <cell r="G378">
            <v>0</v>
          </cell>
          <cell r="I378">
            <v>0</v>
          </cell>
          <cell r="J378">
            <v>0</v>
          </cell>
          <cell r="L378">
            <v>0</v>
          </cell>
          <cell r="M378">
            <v>0</v>
          </cell>
          <cell r="O378">
            <v>0</v>
          </cell>
          <cell r="P378">
            <v>0</v>
          </cell>
          <cell r="R378">
            <v>0</v>
          </cell>
          <cell r="S378">
            <v>0</v>
          </cell>
          <cell r="T378">
            <v>37.700000000000003</v>
          </cell>
          <cell r="U378">
            <v>37.700000000000003</v>
          </cell>
          <cell r="V378">
            <v>37.700000000000003</v>
          </cell>
          <cell r="W378" t="str">
            <v>ML</v>
          </cell>
          <cell r="X378">
            <v>37.700000000000003</v>
          </cell>
        </row>
        <row r="379">
          <cell r="A379">
            <v>7289</v>
          </cell>
          <cell r="B379" t="str">
            <v>tuberia novafort 10"</v>
          </cell>
          <cell r="D379">
            <v>0</v>
          </cell>
          <cell r="F379">
            <v>0</v>
          </cell>
          <cell r="G379">
            <v>0</v>
          </cell>
          <cell r="I379">
            <v>0</v>
          </cell>
          <cell r="J379">
            <v>0</v>
          </cell>
          <cell r="L379">
            <v>0</v>
          </cell>
          <cell r="M379">
            <v>0</v>
          </cell>
          <cell r="O379">
            <v>0</v>
          </cell>
          <cell r="P379">
            <v>0</v>
          </cell>
          <cell r="R379">
            <v>0</v>
          </cell>
          <cell r="S379">
            <v>0</v>
          </cell>
          <cell r="T379">
            <v>92</v>
          </cell>
          <cell r="U379">
            <v>92</v>
          </cell>
          <cell r="V379">
            <v>92</v>
          </cell>
          <cell r="W379" t="str">
            <v>ML</v>
          </cell>
          <cell r="X379">
            <v>92</v>
          </cell>
        </row>
        <row r="380">
          <cell r="A380">
            <v>7290</v>
          </cell>
          <cell r="B380" t="str">
            <v>accesorio novafort 12"</v>
          </cell>
          <cell r="D380">
            <v>0</v>
          </cell>
          <cell r="F380">
            <v>0</v>
          </cell>
          <cell r="G380">
            <v>0</v>
          </cell>
          <cell r="I380">
            <v>0</v>
          </cell>
          <cell r="J380">
            <v>0</v>
          </cell>
          <cell r="L380">
            <v>0</v>
          </cell>
          <cell r="M380">
            <v>0</v>
          </cell>
          <cell r="O380">
            <v>0</v>
          </cell>
          <cell r="P380">
            <v>0</v>
          </cell>
          <cell r="R380">
            <v>0</v>
          </cell>
          <cell r="S380">
            <v>0</v>
          </cell>
          <cell r="T380">
            <v>2</v>
          </cell>
          <cell r="U380">
            <v>2</v>
          </cell>
          <cell r="V380">
            <v>2</v>
          </cell>
          <cell r="W380" t="str">
            <v>UN</v>
          </cell>
          <cell r="X380">
            <v>2</v>
          </cell>
        </row>
        <row r="381">
          <cell r="A381">
            <v>7291</v>
          </cell>
          <cell r="B381" t="str">
            <v>tuberia novafort 12"</v>
          </cell>
          <cell r="D381">
            <v>0</v>
          </cell>
          <cell r="F381">
            <v>0</v>
          </cell>
          <cell r="G381">
            <v>0</v>
          </cell>
          <cell r="I381">
            <v>0</v>
          </cell>
          <cell r="J381">
            <v>0</v>
          </cell>
          <cell r="L381">
            <v>0</v>
          </cell>
          <cell r="M381">
            <v>0</v>
          </cell>
          <cell r="O381">
            <v>0</v>
          </cell>
          <cell r="P381">
            <v>0</v>
          </cell>
          <cell r="R381">
            <v>0</v>
          </cell>
          <cell r="S381">
            <v>0</v>
          </cell>
          <cell r="T381">
            <v>35.9</v>
          </cell>
          <cell r="U381">
            <v>35.9</v>
          </cell>
          <cell r="V381">
            <v>35.9</v>
          </cell>
          <cell r="W381" t="str">
            <v>ML</v>
          </cell>
          <cell r="X381">
            <v>35.9</v>
          </cell>
        </row>
        <row r="382">
          <cell r="A382">
            <v>7292</v>
          </cell>
          <cell r="B382" t="str">
            <v>tuberia novafort 14"</v>
          </cell>
          <cell r="D382">
            <v>0</v>
          </cell>
          <cell r="F382">
            <v>0</v>
          </cell>
          <cell r="G382">
            <v>0</v>
          </cell>
          <cell r="I382">
            <v>0</v>
          </cell>
          <cell r="J382">
            <v>0</v>
          </cell>
          <cell r="L382">
            <v>0</v>
          </cell>
          <cell r="M382">
            <v>0</v>
          </cell>
          <cell r="O382">
            <v>0</v>
          </cell>
          <cell r="P382">
            <v>0</v>
          </cell>
          <cell r="R382">
            <v>0</v>
          </cell>
          <cell r="S382">
            <v>0</v>
          </cell>
          <cell r="T382">
            <v>44.5</v>
          </cell>
          <cell r="U382">
            <v>44.5</v>
          </cell>
          <cell r="V382">
            <v>44.5</v>
          </cell>
          <cell r="W382" t="str">
            <v>ML</v>
          </cell>
          <cell r="X382">
            <v>44.5</v>
          </cell>
        </row>
        <row r="383">
          <cell r="B383" t="str">
            <v>PLANTA DE TRATAMIENTO DE AGUAS RESIDUALES INDUSTRIALES</v>
          </cell>
          <cell r="D383">
            <v>0</v>
          </cell>
          <cell r="F383">
            <v>0</v>
          </cell>
          <cell r="G383">
            <v>0</v>
          </cell>
          <cell r="I383">
            <v>0</v>
          </cell>
          <cell r="J383">
            <v>0</v>
          </cell>
          <cell r="L383">
            <v>0</v>
          </cell>
          <cell r="M383">
            <v>0</v>
          </cell>
          <cell r="O383">
            <v>0</v>
          </cell>
          <cell r="P383">
            <v>0</v>
          </cell>
          <cell r="R383">
            <v>0</v>
          </cell>
          <cell r="S383">
            <v>0</v>
          </cell>
          <cell r="U383">
            <v>0</v>
          </cell>
          <cell r="V383">
            <v>0</v>
          </cell>
          <cell r="X383">
            <v>0</v>
          </cell>
        </row>
        <row r="384">
          <cell r="B384" t="str">
            <v>Pozo de bombeo agua cruda para 1.5*1.2*3.5</v>
          </cell>
          <cell r="F384">
            <v>0</v>
          </cell>
        </row>
        <row r="385">
          <cell r="A385">
            <v>7293</v>
          </cell>
          <cell r="B385" t="str">
            <v xml:space="preserve">Excavación Manual para pozo de bombeo </v>
          </cell>
          <cell r="D385">
            <v>0</v>
          </cell>
          <cell r="F385">
            <v>0</v>
          </cell>
          <cell r="G385">
            <v>0</v>
          </cell>
          <cell r="I385">
            <v>0</v>
          </cell>
          <cell r="J385">
            <v>0</v>
          </cell>
          <cell r="L385">
            <v>0</v>
          </cell>
          <cell r="M385">
            <v>0</v>
          </cell>
          <cell r="O385">
            <v>0</v>
          </cell>
          <cell r="P385">
            <v>0</v>
          </cell>
          <cell r="R385">
            <v>0</v>
          </cell>
          <cell r="S385">
            <v>0</v>
          </cell>
          <cell r="T385">
            <v>45</v>
          </cell>
          <cell r="U385">
            <v>45</v>
          </cell>
          <cell r="V385">
            <v>45</v>
          </cell>
          <cell r="W385" t="str">
            <v>M3</v>
          </cell>
          <cell r="X385">
            <v>45</v>
          </cell>
        </row>
        <row r="386">
          <cell r="A386">
            <v>7294</v>
          </cell>
          <cell r="B386" t="str">
            <v>Relleno en recebo compactado para pozo de bombeo</v>
          </cell>
          <cell r="D386">
            <v>0</v>
          </cell>
          <cell r="F386">
            <v>0</v>
          </cell>
          <cell r="G386">
            <v>0</v>
          </cell>
          <cell r="I386">
            <v>0</v>
          </cell>
          <cell r="J386">
            <v>0</v>
          </cell>
          <cell r="L386">
            <v>0</v>
          </cell>
          <cell r="M386">
            <v>0</v>
          </cell>
          <cell r="O386">
            <v>0</v>
          </cell>
          <cell r="P386">
            <v>0</v>
          </cell>
          <cell r="R386">
            <v>0</v>
          </cell>
          <cell r="S386">
            <v>0</v>
          </cell>
          <cell r="T386">
            <v>0.7</v>
          </cell>
          <cell r="U386">
            <v>0.7</v>
          </cell>
          <cell r="V386">
            <v>0.7</v>
          </cell>
          <cell r="W386" t="str">
            <v>M3</v>
          </cell>
          <cell r="X386">
            <v>0.7</v>
          </cell>
        </row>
        <row r="387">
          <cell r="A387">
            <v>7295</v>
          </cell>
          <cell r="B387" t="str">
            <v>Base en concreto pobre 1500 psi  para pozo de bombeo</v>
          </cell>
          <cell r="D387">
            <v>0</v>
          </cell>
          <cell r="F387">
            <v>0</v>
          </cell>
          <cell r="G387">
            <v>0</v>
          </cell>
          <cell r="I387">
            <v>0</v>
          </cell>
          <cell r="J387">
            <v>0</v>
          </cell>
          <cell r="L387">
            <v>0</v>
          </cell>
          <cell r="M387">
            <v>0</v>
          </cell>
          <cell r="O387">
            <v>0</v>
          </cell>
          <cell r="P387">
            <v>0</v>
          </cell>
          <cell r="R387">
            <v>0</v>
          </cell>
          <cell r="S387">
            <v>0</v>
          </cell>
          <cell r="T387">
            <v>0.2</v>
          </cell>
          <cell r="U387">
            <v>0.2</v>
          </cell>
          <cell r="V387">
            <v>0.2</v>
          </cell>
          <cell r="W387" t="str">
            <v>M3</v>
          </cell>
          <cell r="X387">
            <v>0.2</v>
          </cell>
        </row>
        <row r="388">
          <cell r="A388">
            <v>7296</v>
          </cell>
          <cell r="B388" t="str">
            <v>Concreto 3000psi para pozo de bombeo</v>
          </cell>
          <cell r="D388">
            <v>0</v>
          </cell>
          <cell r="F388">
            <v>0</v>
          </cell>
          <cell r="G388">
            <v>0</v>
          </cell>
          <cell r="I388">
            <v>0</v>
          </cell>
          <cell r="J388">
            <v>0</v>
          </cell>
          <cell r="L388">
            <v>0</v>
          </cell>
          <cell r="M388">
            <v>0</v>
          </cell>
          <cell r="O388">
            <v>0</v>
          </cell>
          <cell r="P388">
            <v>0</v>
          </cell>
          <cell r="R388">
            <v>0</v>
          </cell>
          <cell r="S388">
            <v>0</v>
          </cell>
          <cell r="T388">
            <v>6.5</v>
          </cell>
          <cell r="U388">
            <v>6.5</v>
          </cell>
          <cell r="V388">
            <v>6.5</v>
          </cell>
          <cell r="W388" t="str">
            <v>M3</v>
          </cell>
          <cell r="X388">
            <v>6.5</v>
          </cell>
        </row>
        <row r="389">
          <cell r="A389">
            <v>7297</v>
          </cell>
          <cell r="B389" t="str">
            <v>Acero de refz. 60000psi,1/2"-5/8" y 37000 psi1/4",  para pozo de bombeo</v>
          </cell>
          <cell r="D389">
            <v>0</v>
          </cell>
          <cell r="F389">
            <v>0</v>
          </cell>
          <cell r="G389">
            <v>0</v>
          </cell>
          <cell r="I389">
            <v>0</v>
          </cell>
          <cell r="J389">
            <v>0</v>
          </cell>
          <cell r="L389">
            <v>0</v>
          </cell>
          <cell r="M389">
            <v>0</v>
          </cell>
          <cell r="O389">
            <v>0</v>
          </cell>
          <cell r="P389">
            <v>0</v>
          </cell>
          <cell r="R389">
            <v>0</v>
          </cell>
          <cell r="S389">
            <v>0</v>
          </cell>
          <cell r="T389">
            <v>750</v>
          </cell>
          <cell r="U389">
            <v>750</v>
          </cell>
          <cell r="V389">
            <v>750</v>
          </cell>
          <cell r="W389" t="str">
            <v>kg</v>
          </cell>
          <cell r="X389">
            <v>750</v>
          </cell>
        </row>
        <row r="390">
          <cell r="A390">
            <v>7298</v>
          </cell>
          <cell r="B390" t="str">
            <v>Tapa en lamina alfajor para pozo de bombeo + soportes</v>
          </cell>
          <cell r="D390">
            <v>0</v>
          </cell>
          <cell r="F390">
            <v>0</v>
          </cell>
          <cell r="G390">
            <v>0</v>
          </cell>
          <cell r="I390">
            <v>0</v>
          </cell>
          <cell r="J390">
            <v>0</v>
          </cell>
          <cell r="L390">
            <v>0</v>
          </cell>
          <cell r="M390">
            <v>0</v>
          </cell>
          <cell r="O390">
            <v>0</v>
          </cell>
          <cell r="P390">
            <v>0</v>
          </cell>
          <cell r="R390">
            <v>0</v>
          </cell>
          <cell r="S390">
            <v>0</v>
          </cell>
          <cell r="T390">
            <v>2</v>
          </cell>
          <cell r="U390">
            <v>2</v>
          </cell>
          <cell r="V390">
            <v>2</v>
          </cell>
          <cell r="W390" t="str">
            <v>Und</v>
          </cell>
          <cell r="X390">
            <v>2</v>
          </cell>
        </row>
        <row r="391">
          <cell r="A391">
            <v>7299</v>
          </cell>
          <cell r="B391" t="str">
            <v>Pañete impermeabilizado para pozo de bombeo</v>
          </cell>
          <cell r="D391">
            <v>0</v>
          </cell>
          <cell r="F391">
            <v>0</v>
          </cell>
          <cell r="G391">
            <v>0</v>
          </cell>
          <cell r="I391">
            <v>0</v>
          </cell>
          <cell r="J391">
            <v>0</v>
          </cell>
          <cell r="L391">
            <v>0</v>
          </cell>
          <cell r="M391">
            <v>0</v>
          </cell>
          <cell r="O391">
            <v>0</v>
          </cell>
          <cell r="P391">
            <v>0</v>
          </cell>
          <cell r="R391">
            <v>0</v>
          </cell>
          <cell r="S391">
            <v>0</v>
          </cell>
          <cell r="T391">
            <v>19</v>
          </cell>
          <cell r="U391">
            <v>19</v>
          </cell>
          <cell r="V391">
            <v>19</v>
          </cell>
          <cell r="W391" t="str">
            <v>M2</v>
          </cell>
          <cell r="X391">
            <v>19</v>
          </cell>
        </row>
        <row r="392">
          <cell r="A392">
            <v>7300</v>
          </cell>
          <cell r="B392" t="str">
            <v>Cinta V-15  para pozo de bombeo</v>
          </cell>
          <cell r="D392">
            <v>0</v>
          </cell>
          <cell r="F392">
            <v>0</v>
          </cell>
          <cell r="G392">
            <v>0</v>
          </cell>
          <cell r="I392">
            <v>0</v>
          </cell>
          <cell r="J392">
            <v>0</v>
          </cell>
          <cell r="L392">
            <v>0</v>
          </cell>
          <cell r="M392">
            <v>0</v>
          </cell>
          <cell r="O392">
            <v>0</v>
          </cell>
          <cell r="P392">
            <v>0</v>
          </cell>
          <cell r="R392">
            <v>0</v>
          </cell>
          <cell r="S392">
            <v>0</v>
          </cell>
          <cell r="T392">
            <v>6.5</v>
          </cell>
          <cell r="U392">
            <v>6.5</v>
          </cell>
          <cell r="V392">
            <v>6.5</v>
          </cell>
          <cell r="W392" t="str">
            <v>ml</v>
          </cell>
          <cell r="X392">
            <v>6.5</v>
          </cell>
        </row>
        <row r="393">
          <cell r="A393">
            <v>7301</v>
          </cell>
          <cell r="B393" t="str">
            <v>Relleno en material del sitio para pozo de bombeo</v>
          </cell>
          <cell r="D393">
            <v>0</v>
          </cell>
          <cell r="F393">
            <v>0</v>
          </cell>
          <cell r="G393">
            <v>0</v>
          </cell>
          <cell r="I393">
            <v>0</v>
          </cell>
          <cell r="J393">
            <v>0</v>
          </cell>
          <cell r="L393">
            <v>0</v>
          </cell>
          <cell r="M393">
            <v>0</v>
          </cell>
          <cell r="O393">
            <v>0</v>
          </cell>
          <cell r="P393">
            <v>0</v>
          </cell>
          <cell r="R393">
            <v>0</v>
          </cell>
          <cell r="S393">
            <v>0</v>
          </cell>
          <cell r="T393">
            <v>20</v>
          </cell>
          <cell r="U393">
            <v>20</v>
          </cell>
          <cell r="V393">
            <v>20</v>
          </cell>
          <cell r="W393" t="str">
            <v>M3</v>
          </cell>
          <cell r="X393">
            <v>20</v>
          </cell>
        </row>
        <row r="394">
          <cell r="A394">
            <v>7302</v>
          </cell>
          <cell r="B394" t="str">
            <v>Disposicion de material sobrante  para pozo de bombeo</v>
          </cell>
          <cell r="D394">
            <v>0</v>
          </cell>
          <cell r="F394">
            <v>0</v>
          </cell>
          <cell r="G394">
            <v>0</v>
          </cell>
          <cell r="I394">
            <v>0</v>
          </cell>
          <cell r="J394">
            <v>0</v>
          </cell>
          <cell r="L394">
            <v>0</v>
          </cell>
          <cell r="M394">
            <v>0</v>
          </cell>
          <cell r="O394">
            <v>0</v>
          </cell>
          <cell r="P394">
            <v>0</v>
          </cell>
          <cell r="R394">
            <v>0</v>
          </cell>
          <cell r="S394">
            <v>0</v>
          </cell>
          <cell r="T394">
            <v>25</v>
          </cell>
          <cell r="U394">
            <v>25</v>
          </cell>
          <cell r="V394">
            <v>25</v>
          </cell>
          <cell r="W394" t="str">
            <v>M3</v>
          </cell>
          <cell r="X394">
            <v>25</v>
          </cell>
        </row>
        <row r="395">
          <cell r="B395" t="str">
            <v>Placa de soporte tanque de tratamiento 10*3.5*0.20</v>
          </cell>
          <cell r="F395">
            <v>0</v>
          </cell>
        </row>
        <row r="396">
          <cell r="A396">
            <v>7303</v>
          </cell>
          <cell r="B396" t="str">
            <v>Excavación Manual para placa de soporte</v>
          </cell>
          <cell r="D396">
            <v>0</v>
          </cell>
          <cell r="F396">
            <v>0</v>
          </cell>
          <cell r="G396">
            <v>0</v>
          </cell>
          <cell r="I396">
            <v>0</v>
          </cell>
          <cell r="J396">
            <v>0</v>
          </cell>
          <cell r="L396">
            <v>0</v>
          </cell>
          <cell r="M396">
            <v>0</v>
          </cell>
          <cell r="O396">
            <v>0</v>
          </cell>
          <cell r="P396">
            <v>0</v>
          </cell>
          <cell r="R396">
            <v>0</v>
          </cell>
          <cell r="S396">
            <v>0</v>
          </cell>
          <cell r="T396">
            <v>17.5</v>
          </cell>
          <cell r="U396">
            <v>17.5</v>
          </cell>
          <cell r="V396">
            <v>17.5</v>
          </cell>
          <cell r="W396" t="str">
            <v>M3</v>
          </cell>
          <cell r="X396">
            <v>17.5</v>
          </cell>
        </row>
        <row r="397">
          <cell r="A397">
            <v>7304</v>
          </cell>
          <cell r="B397" t="str">
            <v>Relleno en recebo compactado para placa de soporte</v>
          </cell>
          <cell r="D397">
            <v>0</v>
          </cell>
          <cell r="F397">
            <v>0</v>
          </cell>
          <cell r="G397">
            <v>0</v>
          </cell>
          <cell r="I397">
            <v>0</v>
          </cell>
          <cell r="J397">
            <v>0</v>
          </cell>
          <cell r="L397">
            <v>0</v>
          </cell>
          <cell r="M397">
            <v>0</v>
          </cell>
          <cell r="O397">
            <v>0</v>
          </cell>
          <cell r="P397">
            <v>0</v>
          </cell>
          <cell r="R397">
            <v>0</v>
          </cell>
          <cell r="S397">
            <v>0</v>
          </cell>
          <cell r="T397">
            <v>9</v>
          </cell>
          <cell r="U397">
            <v>9</v>
          </cell>
          <cell r="V397">
            <v>9</v>
          </cell>
          <cell r="W397" t="str">
            <v>M3</v>
          </cell>
          <cell r="X397">
            <v>9</v>
          </cell>
        </row>
        <row r="398">
          <cell r="A398">
            <v>7305</v>
          </cell>
          <cell r="B398" t="str">
            <v>Base en concreto pobre 1500 psi  para placa de soporte</v>
          </cell>
          <cell r="D398">
            <v>0</v>
          </cell>
          <cell r="F398">
            <v>0</v>
          </cell>
          <cell r="G398">
            <v>0</v>
          </cell>
          <cell r="I398">
            <v>0</v>
          </cell>
          <cell r="J398">
            <v>0</v>
          </cell>
          <cell r="L398">
            <v>0</v>
          </cell>
          <cell r="M398">
            <v>0</v>
          </cell>
          <cell r="O398">
            <v>0</v>
          </cell>
          <cell r="P398">
            <v>0</v>
          </cell>
          <cell r="R398">
            <v>0</v>
          </cell>
          <cell r="S398">
            <v>0</v>
          </cell>
          <cell r="T398">
            <v>1.8</v>
          </cell>
          <cell r="U398">
            <v>1.8</v>
          </cell>
          <cell r="V398">
            <v>1.8</v>
          </cell>
          <cell r="W398" t="str">
            <v>M3</v>
          </cell>
          <cell r="X398">
            <v>1.8</v>
          </cell>
        </row>
        <row r="399">
          <cell r="A399">
            <v>7306</v>
          </cell>
          <cell r="B399" t="str">
            <v>Concreto 3000psi para placa de soporte</v>
          </cell>
          <cell r="D399">
            <v>0</v>
          </cell>
          <cell r="F399">
            <v>0</v>
          </cell>
          <cell r="G399">
            <v>0</v>
          </cell>
          <cell r="I399">
            <v>0</v>
          </cell>
          <cell r="J399">
            <v>0</v>
          </cell>
          <cell r="L399">
            <v>0</v>
          </cell>
          <cell r="M399">
            <v>0</v>
          </cell>
          <cell r="O399">
            <v>0</v>
          </cell>
          <cell r="P399">
            <v>0</v>
          </cell>
          <cell r="R399">
            <v>0</v>
          </cell>
          <cell r="S399">
            <v>0</v>
          </cell>
          <cell r="T399">
            <v>7</v>
          </cell>
          <cell r="U399">
            <v>7</v>
          </cell>
          <cell r="V399">
            <v>7</v>
          </cell>
          <cell r="W399" t="str">
            <v>M3</v>
          </cell>
          <cell r="X399">
            <v>7</v>
          </cell>
        </row>
        <row r="400">
          <cell r="A400">
            <v>7307</v>
          </cell>
          <cell r="B400" t="str">
            <v>Acero de refz. 60000psi,1/2"-5/8" y 37000 psi1/4", para placa de soporte</v>
          </cell>
          <cell r="D400">
            <v>0</v>
          </cell>
          <cell r="F400">
            <v>0</v>
          </cell>
          <cell r="G400">
            <v>0</v>
          </cell>
          <cell r="I400">
            <v>0</v>
          </cell>
          <cell r="J400">
            <v>0</v>
          </cell>
          <cell r="L400">
            <v>0</v>
          </cell>
          <cell r="M400">
            <v>0</v>
          </cell>
          <cell r="O400">
            <v>0</v>
          </cell>
          <cell r="P400">
            <v>0</v>
          </cell>
          <cell r="R400">
            <v>0</v>
          </cell>
          <cell r="S400">
            <v>0</v>
          </cell>
          <cell r="T400">
            <v>680</v>
          </cell>
          <cell r="U400">
            <v>680</v>
          </cell>
          <cell r="V400">
            <v>680</v>
          </cell>
          <cell r="W400" t="str">
            <v>kg</v>
          </cell>
          <cell r="X400">
            <v>680</v>
          </cell>
        </row>
        <row r="401">
          <cell r="B401" t="str">
            <v>Lecho de secado de 2.45*4.3*0.8</v>
          </cell>
          <cell r="F401">
            <v>0</v>
          </cell>
        </row>
        <row r="402">
          <cell r="A402">
            <v>7308</v>
          </cell>
          <cell r="B402" t="str">
            <v>Excavación Manual para lecho de secado</v>
          </cell>
          <cell r="D402">
            <v>0</v>
          </cell>
          <cell r="F402">
            <v>0</v>
          </cell>
          <cell r="G402">
            <v>0</v>
          </cell>
          <cell r="I402">
            <v>0</v>
          </cell>
          <cell r="J402">
            <v>0</v>
          </cell>
          <cell r="L402">
            <v>0</v>
          </cell>
          <cell r="M402">
            <v>0</v>
          </cell>
          <cell r="O402">
            <v>0</v>
          </cell>
          <cell r="P402">
            <v>0</v>
          </cell>
          <cell r="R402">
            <v>0</v>
          </cell>
          <cell r="S402">
            <v>0</v>
          </cell>
          <cell r="T402">
            <v>5.3</v>
          </cell>
          <cell r="U402">
            <v>5.3</v>
          </cell>
          <cell r="V402">
            <v>5.3</v>
          </cell>
          <cell r="W402" t="str">
            <v>M3</v>
          </cell>
          <cell r="X402">
            <v>5.3</v>
          </cell>
        </row>
        <row r="403">
          <cell r="A403">
            <v>7309</v>
          </cell>
          <cell r="B403" t="str">
            <v>Relleno en recebo compactado para lecho de secado</v>
          </cell>
          <cell r="D403">
            <v>0</v>
          </cell>
          <cell r="F403">
            <v>0</v>
          </cell>
          <cell r="G403">
            <v>0</v>
          </cell>
          <cell r="I403">
            <v>0</v>
          </cell>
          <cell r="J403">
            <v>0</v>
          </cell>
          <cell r="L403">
            <v>0</v>
          </cell>
          <cell r="M403">
            <v>0</v>
          </cell>
          <cell r="O403">
            <v>0</v>
          </cell>
          <cell r="P403">
            <v>0</v>
          </cell>
          <cell r="R403">
            <v>0</v>
          </cell>
          <cell r="S403">
            <v>0</v>
          </cell>
          <cell r="T403">
            <v>2.7</v>
          </cell>
          <cell r="U403">
            <v>2.7</v>
          </cell>
          <cell r="V403">
            <v>2.7</v>
          </cell>
          <cell r="W403" t="str">
            <v>M3</v>
          </cell>
          <cell r="X403">
            <v>2.7</v>
          </cell>
        </row>
        <row r="404">
          <cell r="A404">
            <v>7310</v>
          </cell>
          <cell r="B404" t="str">
            <v>Base en concreto pobre 1500 psi  para lecho de secado</v>
          </cell>
          <cell r="D404">
            <v>0</v>
          </cell>
          <cell r="F404">
            <v>0</v>
          </cell>
          <cell r="G404">
            <v>0</v>
          </cell>
          <cell r="I404">
            <v>0</v>
          </cell>
          <cell r="J404">
            <v>0</v>
          </cell>
          <cell r="L404">
            <v>0</v>
          </cell>
          <cell r="M404">
            <v>0</v>
          </cell>
          <cell r="O404">
            <v>0</v>
          </cell>
          <cell r="P404">
            <v>0</v>
          </cell>
          <cell r="R404">
            <v>0</v>
          </cell>
          <cell r="S404">
            <v>0</v>
          </cell>
          <cell r="T404">
            <v>0.6</v>
          </cell>
          <cell r="U404">
            <v>0.6</v>
          </cell>
          <cell r="V404">
            <v>0.6</v>
          </cell>
          <cell r="W404" t="str">
            <v>M3</v>
          </cell>
          <cell r="X404">
            <v>0.6</v>
          </cell>
        </row>
        <row r="405">
          <cell r="A405">
            <v>7311</v>
          </cell>
          <cell r="B405" t="str">
            <v>Concreto 3000psi para lecho de secado</v>
          </cell>
          <cell r="D405">
            <v>0</v>
          </cell>
          <cell r="F405">
            <v>0</v>
          </cell>
          <cell r="G405">
            <v>0</v>
          </cell>
          <cell r="I405">
            <v>0</v>
          </cell>
          <cell r="J405">
            <v>0</v>
          </cell>
          <cell r="L405">
            <v>0</v>
          </cell>
          <cell r="M405">
            <v>0</v>
          </cell>
          <cell r="O405">
            <v>0</v>
          </cell>
          <cell r="P405">
            <v>0</v>
          </cell>
          <cell r="R405">
            <v>0</v>
          </cell>
          <cell r="S405">
            <v>0</v>
          </cell>
          <cell r="T405">
            <v>2.7</v>
          </cell>
          <cell r="U405">
            <v>2.7</v>
          </cell>
          <cell r="V405">
            <v>2.7</v>
          </cell>
          <cell r="W405" t="str">
            <v>M3</v>
          </cell>
          <cell r="X405">
            <v>2.7</v>
          </cell>
        </row>
        <row r="406">
          <cell r="A406">
            <v>7312</v>
          </cell>
          <cell r="B406" t="str">
            <v>Acero de refz. 60000psi,1/2"-5/8" y 37000 psi1/4", para lecho de secado</v>
          </cell>
          <cell r="D406">
            <v>0</v>
          </cell>
          <cell r="F406">
            <v>0</v>
          </cell>
          <cell r="G406">
            <v>0</v>
          </cell>
          <cell r="I406">
            <v>0</v>
          </cell>
          <cell r="J406">
            <v>0</v>
          </cell>
          <cell r="L406">
            <v>0</v>
          </cell>
          <cell r="M406">
            <v>0</v>
          </cell>
          <cell r="O406">
            <v>0</v>
          </cell>
          <cell r="P406">
            <v>0</v>
          </cell>
          <cell r="R406">
            <v>0</v>
          </cell>
          <cell r="S406">
            <v>0</v>
          </cell>
          <cell r="T406">
            <v>260</v>
          </cell>
          <cell r="U406">
            <v>260</v>
          </cell>
          <cell r="V406">
            <v>260</v>
          </cell>
          <cell r="W406" t="str">
            <v>kg</v>
          </cell>
          <cell r="X406">
            <v>260</v>
          </cell>
        </row>
        <row r="407">
          <cell r="A407">
            <v>7313</v>
          </cell>
          <cell r="B407" t="str">
            <v>Cubierta en lamina de zinc para lecho de secado</v>
          </cell>
          <cell r="D407">
            <v>0</v>
          </cell>
          <cell r="F407">
            <v>0</v>
          </cell>
          <cell r="G407">
            <v>0</v>
          </cell>
          <cell r="I407">
            <v>0</v>
          </cell>
          <cell r="J407">
            <v>0</v>
          </cell>
          <cell r="L407">
            <v>0</v>
          </cell>
          <cell r="M407">
            <v>0</v>
          </cell>
          <cell r="O407">
            <v>0</v>
          </cell>
          <cell r="P407">
            <v>0</v>
          </cell>
          <cell r="R407">
            <v>0</v>
          </cell>
          <cell r="S407">
            <v>0</v>
          </cell>
          <cell r="T407">
            <v>15</v>
          </cell>
          <cell r="U407">
            <v>15</v>
          </cell>
          <cell r="V407">
            <v>15</v>
          </cell>
          <cell r="W407" t="str">
            <v>M2</v>
          </cell>
          <cell r="X407">
            <v>15</v>
          </cell>
        </row>
        <row r="408">
          <cell r="A408">
            <v>7314</v>
          </cell>
          <cell r="B408" t="str">
            <v>Muro en  ladrillo para lecho de secado</v>
          </cell>
          <cell r="D408">
            <v>0</v>
          </cell>
          <cell r="F408">
            <v>0</v>
          </cell>
          <cell r="G408">
            <v>0</v>
          </cell>
          <cell r="I408">
            <v>0</v>
          </cell>
          <cell r="J408">
            <v>0</v>
          </cell>
          <cell r="L408">
            <v>0</v>
          </cell>
          <cell r="M408">
            <v>0</v>
          </cell>
          <cell r="O408">
            <v>0</v>
          </cell>
          <cell r="P408">
            <v>0</v>
          </cell>
          <cell r="R408">
            <v>0</v>
          </cell>
          <cell r="S408">
            <v>0</v>
          </cell>
          <cell r="T408">
            <v>12.8</v>
          </cell>
          <cell r="U408">
            <v>12.8</v>
          </cell>
          <cell r="V408">
            <v>12.8</v>
          </cell>
          <cell r="W408" t="str">
            <v>M2</v>
          </cell>
          <cell r="X408">
            <v>12.8</v>
          </cell>
        </row>
        <row r="409">
          <cell r="A409">
            <v>7315</v>
          </cell>
          <cell r="B409" t="str">
            <v>Pañete impermeabilizado para lecho de secado</v>
          </cell>
          <cell r="D409">
            <v>0</v>
          </cell>
          <cell r="F409">
            <v>0</v>
          </cell>
          <cell r="G409">
            <v>0</v>
          </cell>
          <cell r="I409">
            <v>0</v>
          </cell>
          <cell r="J409">
            <v>0</v>
          </cell>
          <cell r="L409">
            <v>0</v>
          </cell>
          <cell r="M409">
            <v>0</v>
          </cell>
          <cell r="O409">
            <v>0</v>
          </cell>
          <cell r="P409">
            <v>0</v>
          </cell>
          <cell r="R409">
            <v>0</v>
          </cell>
          <cell r="S409">
            <v>0</v>
          </cell>
          <cell r="T409">
            <v>16</v>
          </cell>
          <cell r="U409">
            <v>16</v>
          </cell>
          <cell r="V409">
            <v>16</v>
          </cell>
          <cell r="W409" t="str">
            <v>M2</v>
          </cell>
          <cell r="X409">
            <v>16</v>
          </cell>
        </row>
        <row r="410">
          <cell r="B410" t="str">
            <v xml:space="preserve">EQUIPOS Y ACCESORIOS DEL SISTEMA </v>
          </cell>
          <cell r="D410">
            <v>0</v>
          </cell>
          <cell r="F410">
            <v>0</v>
          </cell>
          <cell r="G410">
            <v>0</v>
          </cell>
          <cell r="I410">
            <v>0</v>
          </cell>
          <cell r="J410">
            <v>0</v>
          </cell>
          <cell r="L410">
            <v>0</v>
          </cell>
          <cell r="M410">
            <v>0</v>
          </cell>
          <cell r="O410">
            <v>0</v>
          </cell>
          <cell r="P410">
            <v>0</v>
          </cell>
          <cell r="R410">
            <v>0</v>
          </cell>
          <cell r="S410">
            <v>0</v>
          </cell>
          <cell r="U410">
            <v>0</v>
          </cell>
          <cell r="V410">
            <v>0</v>
          </cell>
          <cell r="X410">
            <v>0</v>
          </cell>
        </row>
        <row r="411">
          <cell r="A411">
            <v>7316</v>
          </cell>
          <cell r="B411" t="str">
            <v xml:space="preserve">Canastilla </v>
          </cell>
          <cell r="D411">
            <v>0</v>
          </cell>
          <cell r="F411">
            <v>0</v>
          </cell>
          <cell r="G411">
            <v>0</v>
          </cell>
          <cell r="I411">
            <v>0</v>
          </cell>
          <cell r="J411">
            <v>0</v>
          </cell>
          <cell r="L411">
            <v>0</v>
          </cell>
          <cell r="M411">
            <v>0</v>
          </cell>
          <cell r="O411">
            <v>0</v>
          </cell>
          <cell r="P411">
            <v>0</v>
          </cell>
          <cell r="R411">
            <v>0</v>
          </cell>
          <cell r="S411">
            <v>0</v>
          </cell>
          <cell r="T411">
            <v>1</v>
          </cell>
          <cell r="U411">
            <v>1</v>
          </cell>
          <cell r="V411">
            <v>1</v>
          </cell>
          <cell r="W411" t="str">
            <v>Gl</v>
          </cell>
          <cell r="X411">
            <v>1</v>
          </cell>
        </row>
        <row r="412">
          <cell r="A412">
            <v>7317</v>
          </cell>
          <cell r="B412" t="str">
            <v xml:space="preserve">Pozo de bombeo incluye bomba sumergible de 1/2 HP </v>
          </cell>
          <cell r="D412">
            <v>0</v>
          </cell>
          <cell r="F412">
            <v>0</v>
          </cell>
          <cell r="G412">
            <v>0</v>
          </cell>
          <cell r="I412">
            <v>0</v>
          </cell>
          <cell r="J412">
            <v>0</v>
          </cell>
          <cell r="L412">
            <v>0</v>
          </cell>
          <cell r="M412">
            <v>0</v>
          </cell>
          <cell r="O412">
            <v>0</v>
          </cell>
          <cell r="P412">
            <v>0</v>
          </cell>
          <cell r="R412">
            <v>0</v>
          </cell>
          <cell r="S412">
            <v>0</v>
          </cell>
          <cell r="T412">
            <v>1</v>
          </cell>
          <cell r="U412">
            <v>1</v>
          </cell>
          <cell r="V412">
            <v>1</v>
          </cell>
          <cell r="W412" t="str">
            <v>Und</v>
          </cell>
          <cell r="X412">
            <v>1</v>
          </cell>
        </row>
        <row r="413">
          <cell r="A413">
            <v>7318</v>
          </cell>
          <cell r="B413" t="str">
            <v>Tanque aireador - sedimentador - contacto</v>
          </cell>
          <cell r="D413">
            <v>0</v>
          </cell>
          <cell r="F413">
            <v>0</v>
          </cell>
          <cell r="G413">
            <v>0</v>
          </cell>
          <cell r="I413">
            <v>0</v>
          </cell>
          <cell r="J413">
            <v>0</v>
          </cell>
          <cell r="L413">
            <v>0</v>
          </cell>
          <cell r="M413">
            <v>0</v>
          </cell>
          <cell r="O413">
            <v>0</v>
          </cell>
          <cell r="P413">
            <v>0</v>
          </cell>
          <cell r="R413">
            <v>0</v>
          </cell>
          <cell r="S413">
            <v>0</v>
          </cell>
          <cell r="T413">
            <v>1</v>
          </cell>
          <cell r="U413">
            <v>1</v>
          </cell>
          <cell r="V413">
            <v>1</v>
          </cell>
          <cell r="W413" t="str">
            <v>Und</v>
          </cell>
          <cell r="X413">
            <v>1</v>
          </cell>
        </row>
        <row r="414">
          <cell r="A414">
            <v>7319</v>
          </cell>
          <cell r="B414" t="str">
            <v>Sistema de filtracion</v>
          </cell>
          <cell r="D414">
            <v>0</v>
          </cell>
          <cell r="F414">
            <v>0</v>
          </cell>
          <cell r="G414">
            <v>0</v>
          </cell>
          <cell r="I414">
            <v>0</v>
          </cell>
          <cell r="J414">
            <v>0</v>
          </cell>
          <cell r="L414">
            <v>0</v>
          </cell>
          <cell r="M414">
            <v>0</v>
          </cell>
          <cell r="O414">
            <v>0</v>
          </cell>
          <cell r="P414">
            <v>0</v>
          </cell>
          <cell r="R414">
            <v>0</v>
          </cell>
          <cell r="S414">
            <v>0</v>
          </cell>
          <cell r="T414">
            <v>1</v>
          </cell>
          <cell r="U414">
            <v>1</v>
          </cell>
          <cell r="V414">
            <v>1</v>
          </cell>
          <cell r="W414" t="str">
            <v>Und</v>
          </cell>
          <cell r="X414">
            <v>1</v>
          </cell>
        </row>
        <row r="415">
          <cell r="A415">
            <v>7320</v>
          </cell>
          <cell r="B415" t="str">
            <v>Tablero de control</v>
          </cell>
          <cell r="D415">
            <v>0</v>
          </cell>
          <cell r="F415">
            <v>0</v>
          </cell>
          <cell r="G415">
            <v>0</v>
          </cell>
          <cell r="I415">
            <v>0</v>
          </cell>
          <cell r="J415">
            <v>0</v>
          </cell>
          <cell r="L415">
            <v>0</v>
          </cell>
          <cell r="M415">
            <v>0</v>
          </cell>
          <cell r="O415">
            <v>0</v>
          </cell>
          <cell r="P415">
            <v>0</v>
          </cell>
          <cell r="R415">
            <v>0</v>
          </cell>
          <cell r="S415">
            <v>0</v>
          </cell>
          <cell r="T415">
            <v>1</v>
          </cell>
          <cell r="U415">
            <v>1</v>
          </cell>
          <cell r="V415">
            <v>1</v>
          </cell>
          <cell r="W415" t="str">
            <v>Und</v>
          </cell>
          <cell r="X415">
            <v>1</v>
          </cell>
        </row>
        <row r="416">
          <cell r="A416">
            <v>7321</v>
          </cell>
          <cell r="B416" t="str">
            <v>Lecho de secado</v>
          </cell>
          <cell r="D416">
            <v>0</v>
          </cell>
          <cell r="F416">
            <v>0</v>
          </cell>
          <cell r="G416">
            <v>0</v>
          </cell>
          <cell r="I416">
            <v>0</v>
          </cell>
          <cell r="J416">
            <v>0</v>
          </cell>
          <cell r="L416">
            <v>0</v>
          </cell>
          <cell r="M416">
            <v>0</v>
          </cell>
          <cell r="O416">
            <v>0</v>
          </cell>
          <cell r="P416">
            <v>0</v>
          </cell>
          <cell r="R416">
            <v>0</v>
          </cell>
          <cell r="S416">
            <v>0</v>
          </cell>
          <cell r="T416">
            <v>1</v>
          </cell>
          <cell r="U416">
            <v>1</v>
          </cell>
          <cell r="V416">
            <v>1</v>
          </cell>
          <cell r="W416" t="str">
            <v>Und</v>
          </cell>
          <cell r="X416">
            <v>1</v>
          </cell>
        </row>
        <row r="417">
          <cell r="A417">
            <v>7322</v>
          </cell>
          <cell r="B417" t="str">
            <v>Puesta en marcha y montaje de equipos</v>
          </cell>
          <cell r="D417">
            <v>0</v>
          </cell>
          <cell r="F417">
            <v>0</v>
          </cell>
          <cell r="G417">
            <v>0</v>
          </cell>
          <cell r="I417">
            <v>0</v>
          </cell>
          <cell r="J417">
            <v>0</v>
          </cell>
          <cell r="L417">
            <v>0</v>
          </cell>
          <cell r="M417">
            <v>0</v>
          </cell>
          <cell r="O417">
            <v>0</v>
          </cell>
          <cell r="P417">
            <v>0</v>
          </cell>
          <cell r="R417">
            <v>0</v>
          </cell>
          <cell r="S417">
            <v>0</v>
          </cell>
          <cell r="T417">
            <v>1</v>
          </cell>
          <cell r="U417">
            <v>1</v>
          </cell>
          <cell r="V417">
            <v>1</v>
          </cell>
          <cell r="W417" t="str">
            <v>Und</v>
          </cell>
          <cell r="X417">
            <v>1</v>
          </cell>
        </row>
        <row r="419">
          <cell r="A419">
            <v>8</v>
          </cell>
          <cell r="B419" t="str">
            <v>INSTALACIONES ELECTRICAS</v>
          </cell>
          <cell r="G419">
            <v>0</v>
          </cell>
          <cell r="J419">
            <v>0</v>
          </cell>
          <cell r="M419">
            <v>0</v>
          </cell>
          <cell r="P419">
            <v>0</v>
          </cell>
          <cell r="S419">
            <v>0</v>
          </cell>
          <cell r="V419">
            <v>0</v>
          </cell>
          <cell r="X419">
            <v>0</v>
          </cell>
        </row>
        <row r="420">
          <cell r="A420">
            <v>8001</v>
          </cell>
          <cell r="B420" t="str">
            <v xml:space="preserve">Salida monofásica inc. aparato </v>
          </cell>
          <cell r="C420">
            <v>540</v>
          </cell>
          <cell r="D420">
            <v>540</v>
          </cell>
          <cell r="F420">
            <v>0</v>
          </cell>
          <cell r="G420">
            <v>540</v>
          </cell>
          <cell r="H420">
            <v>17.5</v>
          </cell>
          <cell r="I420">
            <v>17.5</v>
          </cell>
          <cell r="J420">
            <v>17.5</v>
          </cell>
          <cell r="K420">
            <v>17.5</v>
          </cell>
          <cell r="L420">
            <v>17.5</v>
          </cell>
          <cell r="M420">
            <v>17.5</v>
          </cell>
          <cell r="N420">
            <v>28</v>
          </cell>
          <cell r="O420">
            <v>28</v>
          </cell>
          <cell r="P420">
            <v>28</v>
          </cell>
          <cell r="Q420">
            <v>19</v>
          </cell>
          <cell r="R420">
            <v>19</v>
          </cell>
          <cell r="S420">
            <v>19</v>
          </cell>
          <cell r="T420">
            <v>1</v>
          </cell>
          <cell r="U420">
            <v>1</v>
          </cell>
          <cell r="V420">
            <v>1</v>
          </cell>
          <cell r="W420" t="str">
            <v>Und</v>
          </cell>
          <cell r="X420">
            <v>623</v>
          </cell>
        </row>
        <row r="421">
          <cell r="A421">
            <v>8002</v>
          </cell>
          <cell r="B421" t="str">
            <v xml:space="preserve">Salida bifásica inc. Aparato </v>
          </cell>
          <cell r="C421">
            <v>11</v>
          </cell>
          <cell r="D421">
            <v>11</v>
          </cell>
          <cell r="F421">
            <v>0</v>
          </cell>
          <cell r="G421">
            <v>11</v>
          </cell>
          <cell r="H421">
            <v>1.5</v>
          </cell>
          <cell r="I421">
            <v>1.5</v>
          </cell>
          <cell r="J421">
            <v>1.5</v>
          </cell>
          <cell r="K421">
            <v>1.5</v>
          </cell>
          <cell r="L421">
            <v>1.5</v>
          </cell>
          <cell r="M421">
            <v>1.5</v>
          </cell>
          <cell r="N421">
            <v>2</v>
          </cell>
          <cell r="O421">
            <v>2</v>
          </cell>
          <cell r="P421">
            <v>2</v>
          </cell>
          <cell r="Q421">
            <v>1</v>
          </cell>
          <cell r="R421">
            <v>1</v>
          </cell>
          <cell r="S421">
            <v>1</v>
          </cell>
          <cell r="T421">
            <v>0</v>
          </cell>
          <cell r="U421">
            <v>0</v>
          </cell>
          <cell r="V421">
            <v>0</v>
          </cell>
          <cell r="W421" t="str">
            <v>Und</v>
          </cell>
          <cell r="X421">
            <v>17</v>
          </cell>
        </row>
        <row r="422">
          <cell r="A422">
            <v>8003</v>
          </cell>
          <cell r="B422" t="str">
            <v xml:space="preserve">Salida para teléfono incl. Aparato </v>
          </cell>
          <cell r="C422">
            <v>109</v>
          </cell>
          <cell r="D422">
            <v>109</v>
          </cell>
          <cell r="F422">
            <v>0</v>
          </cell>
          <cell r="G422">
            <v>109</v>
          </cell>
          <cell r="H422">
            <v>7</v>
          </cell>
          <cell r="I422">
            <v>7</v>
          </cell>
          <cell r="J422">
            <v>7</v>
          </cell>
          <cell r="K422">
            <v>7</v>
          </cell>
          <cell r="L422">
            <v>7</v>
          </cell>
          <cell r="M422">
            <v>7</v>
          </cell>
          <cell r="N422">
            <v>4</v>
          </cell>
          <cell r="O422">
            <v>4</v>
          </cell>
          <cell r="P422">
            <v>4</v>
          </cell>
          <cell r="Q422">
            <v>4</v>
          </cell>
          <cell r="R422">
            <v>4</v>
          </cell>
          <cell r="S422">
            <v>4</v>
          </cell>
          <cell r="T422">
            <v>1</v>
          </cell>
          <cell r="U422">
            <v>1</v>
          </cell>
          <cell r="V422">
            <v>1</v>
          </cell>
          <cell r="W422" t="str">
            <v>Und</v>
          </cell>
          <cell r="X422">
            <v>132</v>
          </cell>
        </row>
        <row r="423">
          <cell r="A423">
            <v>8004</v>
          </cell>
          <cell r="B423" t="str">
            <v xml:space="preserve">Instalaciones electricas especiales </v>
          </cell>
          <cell r="D423">
            <v>0</v>
          </cell>
          <cell r="F423">
            <v>0</v>
          </cell>
          <cell r="G423">
            <v>0</v>
          </cell>
          <cell r="H423">
            <v>0</v>
          </cell>
          <cell r="I423">
            <v>0</v>
          </cell>
          <cell r="J423">
            <v>0</v>
          </cell>
          <cell r="K423">
            <v>0</v>
          </cell>
          <cell r="L423">
            <v>0</v>
          </cell>
          <cell r="M423">
            <v>0</v>
          </cell>
          <cell r="O423">
            <v>0</v>
          </cell>
          <cell r="P423">
            <v>0</v>
          </cell>
          <cell r="R423">
            <v>0</v>
          </cell>
          <cell r="S423">
            <v>0</v>
          </cell>
          <cell r="U423">
            <v>0</v>
          </cell>
          <cell r="V423">
            <v>0</v>
          </cell>
          <cell r="W423" t="str">
            <v>Glb</v>
          </cell>
          <cell r="X423">
            <v>0</v>
          </cell>
        </row>
        <row r="424">
          <cell r="A424">
            <v>8007</v>
          </cell>
          <cell r="B424" t="str">
            <v xml:space="preserve">Divisiones oficina </v>
          </cell>
          <cell r="D424">
            <v>0</v>
          </cell>
          <cell r="F424">
            <v>0</v>
          </cell>
          <cell r="G424">
            <v>0</v>
          </cell>
          <cell r="H424">
            <v>0</v>
          </cell>
          <cell r="I424">
            <v>0</v>
          </cell>
          <cell r="J424">
            <v>0</v>
          </cell>
          <cell r="K424">
            <v>0</v>
          </cell>
          <cell r="L424">
            <v>0</v>
          </cell>
          <cell r="M424">
            <v>0</v>
          </cell>
          <cell r="O424">
            <v>0</v>
          </cell>
          <cell r="P424">
            <v>0</v>
          </cell>
          <cell r="R424">
            <v>0</v>
          </cell>
          <cell r="S424">
            <v>0</v>
          </cell>
          <cell r="U424">
            <v>0</v>
          </cell>
          <cell r="V424">
            <v>0</v>
          </cell>
          <cell r="W424" t="str">
            <v>M2</v>
          </cell>
          <cell r="X424">
            <v>0</v>
          </cell>
        </row>
        <row r="425">
          <cell r="A425">
            <v>8008</v>
          </cell>
          <cell r="B425" t="str">
            <v xml:space="preserve">Puestos trabajo </v>
          </cell>
          <cell r="D425">
            <v>0</v>
          </cell>
          <cell r="F425">
            <v>0</v>
          </cell>
          <cell r="G425">
            <v>0</v>
          </cell>
          <cell r="H425">
            <v>0</v>
          </cell>
          <cell r="I425">
            <v>0</v>
          </cell>
          <cell r="J425">
            <v>0</v>
          </cell>
          <cell r="K425">
            <v>0</v>
          </cell>
          <cell r="L425">
            <v>0</v>
          </cell>
          <cell r="M425">
            <v>0</v>
          </cell>
          <cell r="O425">
            <v>0</v>
          </cell>
          <cell r="P425">
            <v>0</v>
          </cell>
          <cell r="R425">
            <v>0</v>
          </cell>
          <cell r="S425">
            <v>0</v>
          </cell>
          <cell r="U425">
            <v>0</v>
          </cell>
          <cell r="V425">
            <v>0</v>
          </cell>
          <cell r="W425" t="str">
            <v>Und</v>
          </cell>
          <cell r="X425">
            <v>0</v>
          </cell>
        </row>
        <row r="426">
          <cell r="A426" t="str">
            <v>1001E</v>
          </cell>
          <cell r="B426" t="str">
            <v xml:space="preserve"> Salida para lámpara 50W tipo intemperie (Tortuga) en muro.</v>
          </cell>
          <cell r="D426">
            <v>0</v>
          </cell>
          <cell r="F426">
            <v>0</v>
          </cell>
          <cell r="G426">
            <v>0</v>
          </cell>
          <cell r="H426">
            <v>0</v>
          </cell>
          <cell r="I426">
            <v>0</v>
          </cell>
          <cell r="J426">
            <v>0</v>
          </cell>
          <cell r="K426">
            <v>0</v>
          </cell>
          <cell r="L426">
            <v>0</v>
          </cell>
          <cell r="M426">
            <v>0</v>
          </cell>
          <cell r="O426">
            <v>0</v>
          </cell>
          <cell r="P426">
            <v>0</v>
          </cell>
          <cell r="R426">
            <v>0</v>
          </cell>
          <cell r="S426">
            <v>0</v>
          </cell>
          <cell r="T426">
            <v>42</v>
          </cell>
          <cell r="U426">
            <v>42</v>
          </cell>
          <cell r="V426">
            <v>42</v>
          </cell>
          <cell r="W426" t="str">
            <v>Und</v>
          </cell>
          <cell r="X426">
            <v>42</v>
          </cell>
        </row>
        <row r="427">
          <cell r="A427" t="str">
            <v>1002E</v>
          </cell>
          <cell r="B427" t="str">
            <v xml:space="preserve"> Salida para lámpara fluorescente 4x17W T8 60 x 60 Cms. (biax parabolica) hermetica</v>
          </cell>
          <cell r="C427">
            <v>8</v>
          </cell>
          <cell r="D427">
            <v>8</v>
          </cell>
          <cell r="F427">
            <v>0</v>
          </cell>
          <cell r="G427">
            <v>8</v>
          </cell>
          <cell r="H427">
            <v>1</v>
          </cell>
          <cell r="I427">
            <v>1</v>
          </cell>
          <cell r="J427">
            <v>1</v>
          </cell>
          <cell r="K427">
            <v>1</v>
          </cell>
          <cell r="L427">
            <v>1</v>
          </cell>
          <cell r="M427">
            <v>1</v>
          </cell>
          <cell r="O427">
            <v>0</v>
          </cell>
          <cell r="P427">
            <v>0</v>
          </cell>
          <cell r="R427">
            <v>0</v>
          </cell>
          <cell r="S427">
            <v>0</v>
          </cell>
          <cell r="U427">
            <v>0</v>
          </cell>
          <cell r="V427">
            <v>0</v>
          </cell>
          <cell r="W427" t="str">
            <v>Und</v>
          </cell>
          <cell r="X427">
            <v>10</v>
          </cell>
        </row>
        <row r="428">
          <cell r="A428" t="str">
            <v>1003E</v>
          </cell>
          <cell r="B428" t="str">
            <v xml:space="preserve"> Salida para lámpara fluorescente 4x17W T8 60 x 60 Cms. (biax parabolica) con difusor luminico</v>
          </cell>
          <cell r="C428">
            <v>56</v>
          </cell>
          <cell r="D428">
            <v>56</v>
          </cell>
          <cell r="F428">
            <v>0</v>
          </cell>
          <cell r="G428">
            <v>56</v>
          </cell>
          <cell r="H428">
            <v>6</v>
          </cell>
          <cell r="I428">
            <v>6</v>
          </cell>
          <cell r="J428">
            <v>6</v>
          </cell>
          <cell r="K428">
            <v>6</v>
          </cell>
          <cell r="L428">
            <v>6</v>
          </cell>
          <cell r="M428">
            <v>6</v>
          </cell>
          <cell r="N428">
            <v>1</v>
          </cell>
          <cell r="O428">
            <v>1</v>
          </cell>
          <cell r="P428">
            <v>1</v>
          </cell>
          <cell r="Q428">
            <v>4</v>
          </cell>
          <cell r="R428">
            <v>4</v>
          </cell>
          <cell r="S428">
            <v>4</v>
          </cell>
          <cell r="U428">
            <v>0</v>
          </cell>
          <cell r="V428">
            <v>0</v>
          </cell>
          <cell r="W428" t="str">
            <v>Und</v>
          </cell>
          <cell r="X428">
            <v>73</v>
          </cell>
        </row>
        <row r="429">
          <cell r="A429" t="str">
            <v>1004E</v>
          </cell>
          <cell r="B429" t="str">
            <v xml:space="preserve"> Salida para lampara fluorescente 2x32W / 2x48"  T-8 de incrustar</v>
          </cell>
          <cell r="C429">
            <v>4</v>
          </cell>
          <cell r="D429">
            <v>4</v>
          </cell>
          <cell r="F429">
            <v>0</v>
          </cell>
          <cell r="G429">
            <v>4</v>
          </cell>
          <cell r="H429">
            <v>4</v>
          </cell>
          <cell r="I429">
            <v>4</v>
          </cell>
          <cell r="J429">
            <v>4</v>
          </cell>
          <cell r="K429">
            <v>4</v>
          </cell>
          <cell r="L429">
            <v>4</v>
          </cell>
          <cell r="M429">
            <v>4</v>
          </cell>
          <cell r="O429">
            <v>0</v>
          </cell>
          <cell r="P429">
            <v>0</v>
          </cell>
          <cell r="Q429">
            <v>7</v>
          </cell>
          <cell r="R429">
            <v>7</v>
          </cell>
          <cell r="S429">
            <v>7</v>
          </cell>
          <cell r="U429">
            <v>0</v>
          </cell>
          <cell r="V429">
            <v>0</v>
          </cell>
          <cell r="W429" t="str">
            <v>Und</v>
          </cell>
          <cell r="X429">
            <v>19</v>
          </cell>
        </row>
        <row r="430">
          <cell r="A430" t="str">
            <v>1005E</v>
          </cell>
          <cell r="B430" t="str">
            <v xml:space="preserve"> Salida para lampara fluorescente 120cms. Con un tubo de 32W Germicida luz violeta</v>
          </cell>
          <cell r="C430">
            <v>13</v>
          </cell>
          <cell r="D430">
            <v>13</v>
          </cell>
          <cell r="F430">
            <v>0</v>
          </cell>
          <cell r="G430">
            <v>13</v>
          </cell>
          <cell r="H430">
            <v>0</v>
          </cell>
          <cell r="I430">
            <v>0</v>
          </cell>
          <cell r="J430">
            <v>0</v>
          </cell>
          <cell r="K430">
            <v>0</v>
          </cell>
          <cell r="L430">
            <v>0</v>
          </cell>
          <cell r="M430">
            <v>0</v>
          </cell>
          <cell r="O430">
            <v>0</v>
          </cell>
          <cell r="P430">
            <v>0</v>
          </cell>
          <cell r="R430">
            <v>0</v>
          </cell>
          <cell r="S430">
            <v>0</v>
          </cell>
          <cell r="U430">
            <v>0</v>
          </cell>
          <cell r="V430">
            <v>0</v>
          </cell>
          <cell r="W430" t="str">
            <v>Und</v>
          </cell>
          <cell r="X430">
            <v>13</v>
          </cell>
        </row>
        <row r="431">
          <cell r="A431" t="str">
            <v>1006E</v>
          </cell>
          <cell r="B431" t="str">
            <v xml:space="preserve"> Salida para lampara fluorescente 60cms. Con un tubo de 32W Germicida luz violeta</v>
          </cell>
          <cell r="C431">
            <v>3</v>
          </cell>
          <cell r="D431">
            <v>3</v>
          </cell>
          <cell r="F431">
            <v>0</v>
          </cell>
          <cell r="G431">
            <v>3</v>
          </cell>
          <cell r="H431">
            <v>0</v>
          </cell>
          <cell r="I431">
            <v>0</v>
          </cell>
          <cell r="J431">
            <v>0</v>
          </cell>
          <cell r="K431">
            <v>0</v>
          </cell>
          <cell r="L431">
            <v>0</v>
          </cell>
          <cell r="M431">
            <v>0</v>
          </cell>
          <cell r="O431">
            <v>0</v>
          </cell>
          <cell r="P431">
            <v>0</v>
          </cell>
          <cell r="R431">
            <v>0</v>
          </cell>
          <cell r="S431">
            <v>0</v>
          </cell>
          <cell r="U431">
            <v>0</v>
          </cell>
          <cell r="V431">
            <v>0</v>
          </cell>
          <cell r="W431" t="str">
            <v>Und</v>
          </cell>
          <cell r="X431">
            <v>3</v>
          </cell>
        </row>
        <row r="432">
          <cell r="A432" t="str">
            <v>1007E</v>
          </cell>
          <cell r="B432" t="str">
            <v xml:space="preserve"> Salida para lámpara tipo Wallpack Sodio 150w/208v</v>
          </cell>
          <cell r="D432">
            <v>0</v>
          </cell>
          <cell r="F432">
            <v>0</v>
          </cell>
          <cell r="G432">
            <v>0</v>
          </cell>
          <cell r="H432">
            <v>0</v>
          </cell>
          <cell r="I432">
            <v>0</v>
          </cell>
          <cell r="J432">
            <v>0</v>
          </cell>
          <cell r="K432">
            <v>0</v>
          </cell>
          <cell r="L432">
            <v>0</v>
          </cell>
          <cell r="M432">
            <v>0</v>
          </cell>
          <cell r="O432">
            <v>0</v>
          </cell>
          <cell r="P432">
            <v>0</v>
          </cell>
          <cell r="R432">
            <v>0</v>
          </cell>
          <cell r="S432">
            <v>0</v>
          </cell>
          <cell r="T432">
            <v>4</v>
          </cell>
          <cell r="U432">
            <v>4</v>
          </cell>
          <cell r="V432">
            <v>4</v>
          </cell>
          <cell r="W432" t="str">
            <v>Und</v>
          </cell>
          <cell r="X432">
            <v>4</v>
          </cell>
        </row>
        <row r="433">
          <cell r="A433" t="str">
            <v>1008E</v>
          </cell>
          <cell r="B433" t="str">
            <v xml:space="preserve"> Salida para lampara tipo bala de incrustar fluorescente 2x26W/120V</v>
          </cell>
          <cell r="C433">
            <v>452</v>
          </cell>
          <cell r="D433">
            <v>452</v>
          </cell>
          <cell r="F433">
            <v>0</v>
          </cell>
          <cell r="G433">
            <v>452</v>
          </cell>
          <cell r="H433">
            <v>23.5</v>
          </cell>
          <cell r="I433">
            <v>23.5</v>
          </cell>
          <cell r="J433">
            <v>23.5</v>
          </cell>
          <cell r="K433">
            <v>23.5</v>
          </cell>
          <cell r="L433">
            <v>23.5</v>
          </cell>
          <cell r="M433">
            <v>23.5</v>
          </cell>
          <cell r="N433">
            <v>29</v>
          </cell>
          <cell r="O433">
            <v>29</v>
          </cell>
          <cell r="P433">
            <v>29</v>
          </cell>
          <cell r="Q433">
            <v>21</v>
          </cell>
          <cell r="R433">
            <v>21</v>
          </cell>
          <cell r="S433">
            <v>21</v>
          </cell>
          <cell r="U433">
            <v>0</v>
          </cell>
          <cell r="V433">
            <v>0</v>
          </cell>
          <cell r="W433" t="str">
            <v>Und</v>
          </cell>
          <cell r="X433">
            <v>549</v>
          </cell>
        </row>
        <row r="434">
          <cell r="A434" t="str">
            <v>1009E</v>
          </cell>
          <cell r="B434" t="str">
            <v xml:space="preserve"> Salida para lampara tipo bala de incrustar fluorescente 2x26W/120V antiexplosiva  </v>
          </cell>
          <cell r="C434">
            <v>3</v>
          </cell>
          <cell r="D434">
            <v>3</v>
          </cell>
          <cell r="F434">
            <v>0</v>
          </cell>
          <cell r="G434">
            <v>3</v>
          </cell>
          <cell r="H434">
            <v>1.5</v>
          </cell>
          <cell r="I434">
            <v>1.5</v>
          </cell>
          <cell r="J434">
            <v>1.5</v>
          </cell>
          <cell r="K434">
            <v>1.5</v>
          </cell>
          <cell r="L434">
            <v>1.5</v>
          </cell>
          <cell r="M434">
            <v>1.5</v>
          </cell>
          <cell r="O434">
            <v>0</v>
          </cell>
          <cell r="P434">
            <v>0</v>
          </cell>
          <cell r="R434">
            <v>0</v>
          </cell>
          <cell r="S434">
            <v>0</v>
          </cell>
          <cell r="U434">
            <v>0</v>
          </cell>
          <cell r="V434">
            <v>0</v>
          </cell>
          <cell r="W434" t="str">
            <v>Und</v>
          </cell>
          <cell r="X434">
            <v>6</v>
          </cell>
        </row>
        <row r="435">
          <cell r="A435" t="str">
            <v>1010E</v>
          </cell>
          <cell r="B435" t="str">
            <v xml:space="preserve"> Salida para lampara colgante 100W/120V Metal-Halide</v>
          </cell>
          <cell r="C435">
            <v>2</v>
          </cell>
          <cell r="D435">
            <v>2</v>
          </cell>
          <cell r="F435">
            <v>0</v>
          </cell>
          <cell r="G435">
            <v>2</v>
          </cell>
          <cell r="H435">
            <v>0</v>
          </cell>
          <cell r="I435">
            <v>0</v>
          </cell>
          <cell r="J435">
            <v>0</v>
          </cell>
          <cell r="K435">
            <v>0</v>
          </cell>
          <cell r="L435">
            <v>0</v>
          </cell>
          <cell r="M435">
            <v>0</v>
          </cell>
          <cell r="O435">
            <v>0</v>
          </cell>
          <cell r="P435">
            <v>0</v>
          </cell>
          <cell r="R435">
            <v>0</v>
          </cell>
          <cell r="S435">
            <v>0</v>
          </cell>
          <cell r="U435">
            <v>0</v>
          </cell>
          <cell r="V435">
            <v>0</v>
          </cell>
          <cell r="W435" t="str">
            <v>Und</v>
          </cell>
          <cell r="X435">
            <v>2</v>
          </cell>
        </row>
        <row r="436">
          <cell r="A436" t="str">
            <v>1011E</v>
          </cell>
          <cell r="B436" t="str">
            <v xml:space="preserve"> Salida para lampara emergencia 100W/120V con baterias.</v>
          </cell>
          <cell r="C436">
            <v>25</v>
          </cell>
          <cell r="D436">
            <v>25</v>
          </cell>
          <cell r="F436">
            <v>0</v>
          </cell>
          <cell r="G436">
            <v>25</v>
          </cell>
          <cell r="H436">
            <v>0</v>
          </cell>
          <cell r="I436">
            <v>0</v>
          </cell>
          <cell r="J436">
            <v>0</v>
          </cell>
          <cell r="K436">
            <v>0</v>
          </cell>
          <cell r="L436">
            <v>0</v>
          </cell>
          <cell r="M436">
            <v>0</v>
          </cell>
          <cell r="O436">
            <v>0</v>
          </cell>
          <cell r="P436">
            <v>0</v>
          </cell>
          <cell r="R436">
            <v>0</v>
          </cell>
          <cell r="S436">
            <v>0</v>
          </cell>
          <cell r="U436">
            <v>0</v>
          </cell>
          <cell r="V436">
            <v>0</v>
          </cell>
          <cell r="W436" t="str">
            <v>Und</v>
          </cell>
          <cell r="X436">
            <v>25</v>
          </cell>
        </row>
        <row r="437">
          <cell r="A437" t="str">
            <v>1012E</v>
          </cell>
          <cell r="B437" t="str">
            <v xml:space="preserve"> Salida para lampara Tipo aplique 100W/120V en habitaciones</v>
          </cell>
          <cell r="C437">
            <v>18</v>
          </cell>
          <cell r="D437">
            <v>18</v>
          </cell>
          <cell r="F437">
            <v>0</v>
          </cell>
          <cell r="G437">
            <v>18</v>
          </cell>
          <cell r="H437">
            <v>0</v>
          </cell>
          <cell r="I437">
            <v>0</v>
          </cell>
          <cell r="J437">
            <v>0</v>
          </cell>
          <cell r="K437">
            <v>0</v>
          </cell>
          <cell r="L437">
            <v>0</v>
          </cell>
          <cell r="M437">
            <v>0</v>
          </cell>
          <cell r="O437">
            <v>0</v>
          </cell>
          <cell r="P437">
            <v>0</v>
          </cell>
          <cell r="R437">
            <v>0</v>
          </cell>
          <cell r="S437">
            <v>0</v>
          </cell>
          <cell r="U437">
            <v>0</v>
          </cell>
          <cell r="V437">
            <v>0</v>
          </cell>
          <cell r="W437" t="str">
            <v>Und</v>
          </cell>
          <cell r="X437">
            <v>18</v>
          </cell>
        </row>
        <row r="438">
          <cell r="A438" t="str">
            <v>1013E</v>
          </cell>
          <cell r="B438" t="str">
            <v xml:space="preserve"> Salida para luminaria señal de evacuación de emergencia ( EXIT )</v>
          </cell>
          <cell r="C438">
            <v>22</v>
          </cell>
          <cell r="D438">
            <v>22</v>
          </cell>
          <cell r="F438">
            <v>0</v>
          </cell>
          <cell r="G438">
            <v>22</v>
          </cell>
          <cell r="H438">
            <v>0</v>
          </cell>
          <cell r="I438">
            <v>0</v>
          </cell>
          <cell r="J438">
            <v>0</v>
          </cell>
          <cell r="K438">
            <v>0</v>
          </cell>
          <cell r="L438">
            <v>0</v>
          </cell>
          <cell r="M438">
            <v>0</v>
          </cell>
          <cell r="O438">
            <v>0</v>
          </cell>
          <cell r="P438">
            <v>0</v>
          </cell>
          <cell r="R438">
            <v>0</v>
          </cell>
          <cell r="S438">
            <v>0</v>
          </cell>
          <cell r="U438">
            <v>0</v>
          </cell>
          <cell r="V438">
            <v>0</v>
          </cell>
          <cell r="W438" t="str">
            <v>Und</v>
          </cell>
          <cell r="X438">
            <v>22</v>
          </cell>
        </row>
        <row r="439">
          <cell r="A439" t="str">
            <v>1014E</v>
          </cell>
          <cell r="B439" t="str">
            <v xml:space="preserve">Salida para interruptor sencillo </v>
          </cell>
          <cell r="C439">
            <v>216</v>
          </cell>
          <cell r="D439">
            <v>216</v>
          </cell>
          <cell r="F439">
            <v>0</v>
          </cell>
          <cell r="G439">
            <v>216</v>
          </cell>
          <cell r="H439">
            <v>18.5</v>
          </cell>
          <cell r="I439">
            <v>18.5</v>
          </cell>
          <cell r="J439">
            <v>18.5</v>
          </cell>
          <cell r="K439">
            <v>18.5</v>
          </cell>
          <cell r="L439">
            <v>18.5</v>
          </cell>
          <cell r="M439">
            <v>18.5</v>
          </cell>
          <cell r="N439">
            <v>12</v>
          </cell>
          <cell r="O439">
            <v>12</v>
          </cell>
          <cell r="P439">
            <v>12</v>
          </cell>
          <cell r="Q439">
            <v>13</v>
          </cell>
          <cell r="R439">
            <v>13</v>
          </cell>
          <cell r="S439">
            <v>13</v>
          </cell>
          <cell r="U439">
            <v>0</v>
          </cell>
          <cell r="V439">
            <v>0</v>
          </cell>
          <cell r="W439" t="str">
            <v>Und</v>
          </cell>
          <cell r="X439">
            <v>278</v>
          </cell>
        </row>
        <row r="440">
          <cell r="A440" t="str">
            <v>1015E</v>
          </cell>
          <cell r="B440" t="str">
            <v xml:space="preserve">Salida para interruptor doble  </v>
          </cell>
          <cell r="C440">
            <v>14</v>
          </cell>
          <cell r="D440">
            <v>14</v>
          </cell>
          <cell r="F440">
            <v>0</v>
          </cell>
          <cell r="G440">
            <v>14</v>
          </cell>
          <cell r="H440">
            <v>1</v>
          </cell>
          <cell r="I440">
            <v>1</v>
          </cell>
          <cell r="J440">
            <v>1</v>
          </cell>
          <cell r="K440">
            <v>1</v>
          </cell>
          <cell r="L440">
            <v>1</v>
          </cell>
          <cell r="M440">
            <v>1</v>
          </cell>
          <cell r="N440">
            <v>3</v>
          </cell>
          <cell r="O440">
            <v>3</v>
          </cell>
          <cell r="P440">
            <v>3</v>
          </cell>
          <cell r="Q440">
            <v>2</v>
          </cell>
          <cell r="R440">
            <v>2</v>
          </cell>
          <cell r="S440">
            <v>2</v>
          </cell>
          <cell r="U440">
            <v>0</v>
          </cell>
          <cell r="V440">
            <v>0</v>
          </cell>
          <cell r="W440" t="str">
            <v>Und</v>
          </cell>
          <cell r="X440">
            <v>21</v>
          </cell>
        </row>
        <row r="441">
          <cell r="A441" t="str">
            <v>1016E</v>
          </cell>
          <cell r="B441" t="str">
            <v xml:space="preserve">Salida para interruptor triple  </v>
          </cell>
          <cell r="C441">
            <v>1</v>
          </cell>
          <cell r="D441">
            <v>1</v>
          </cell>
          <cell r="F441">
            <v>0</v>
          </cell>
          <cell r="G441">
            <v>1</v>
          </cell>
          <cell r="H441">
            <v>0</v>
          </cell>
          <cell r="I441">
            <v>0</v>
          </cell>
          <cell r="J441">
            <v>0</v>
          </cell>
          <cell r="K441">
            <v>0</v>
          </cell>
          <cell r="L441">
            <v>0</v>
          </cell>
          <cell r="M441">
            <v>0</v>
          </cell>
          <cell r="O441">
            <v>0</v>
          </cell>
          <cell r="P441">
            <v>0</v>
          </cell>
          <cell r="R441">
            <v>0</v>
          </cell>
          <cell r="S441">
            <v>0</v>
          </cell>
          <cell r="U441">
            <v>0</v>
          </cell>
          <cell r="V441">
            <v>0</v>
          </cell>
          <cell r="W441" t="str">
            <v>Und</v>
          </cell>
          <cell r="X441">
            <v>1</v>
          </cell>
        </row>
        <row r="442">
          <cell r="A442" t="str">
            <v>1017E</v>
          </cell>
          <cell r="B442" t="str">
            <v>Salida para conmutable sencillo</v>
          </cell>
          <cell r="C442">
            <v>16</v>
          </cell>
          <cell r="D442">
            <v>16</v>
          </cell>
          <cell r="F442">
            <v>0</v>
          </cell>
          <cell r="G442">
            <v>16</v>
          </cell>
          <cell r="H442">
            <v>0</v>
          </cell>
          <cell r="I442">
            <v>0</v>
          </cell>
          <cell r="J442">
            <v>0</v>
          </cell>
          <cell r="K442">
            <v>0</v>
          </cell>
          <cell r="L442">
            <v>0</v>
          </cell>
          <cell r="M442">
            <v>0</v>
          </cell>
          <cell r="O442">
            <v>0</v>
          </cell>
          <cell r="P442">
            <v>0</v>
          </cell>
          <cell r="R442">
            <v>0</v>
          </cell>
          <cell r="S442">
            <v>0</v>
          </cell>
          <cell r="U442">
            <v>0</v>
          </cell>
          <cell r="V442">
            <v>0</v>
          </cell>
          <cell r="W442" t="str">
            <v>Und</v>
          </cell>
          <cell r="X442">
            <v>16</v>
          </cell>
        </row>
        <row r="443">
          <cell r="A443" t="str">
            <v>1018E</v>
          </cell>
          <cell r="B443" t="str">
            <v xml:space="preserve"> Salida para extractor en baños ( No incluye suministro ni instalación de extractor )</v>
          </cell>
          <cell r="C443">
            <v>38</v>
          </cell>
          <cell r="D443">
            <v>38</v>
          </cell>
          <cell r="F443">
            <v>0</v>
          </cell>
          <cell r="G443">
            <v>38</v>
          </cell>
          <cell r="H443">
            <v>2</v>
          </cell>
          <cell r="I443">
            <v>2</v>
          </cell>
          <cell r="J443">
            <v>2</v>
          </cell>
          <cell r="K443">
            <v>2</v>
          </cell>
          <cell r="L443">
            <v>2</v>
          </cell>
          <cell r="M443">
            <v>2</v>
          </cell>
          <cell r="N443">
            <v>2</v>
          </cell>
          <cell r="O443">
            <v>2</v>
          </cell>
          <cell r="P443">
            <v>2</v>
          </cell>
          <cell r="Q443">
            <v>2</v>
          </cell>
          <cell r="R443">
            <v>2</v>
          </cell>
          <cell r="S443">
            <v>2</v>
          </cell>
          <cell r="U443">
            <v>0</v>
          </cell>
          <cell r="V443">
            <v>0</v>
          </cell>
          <cell r="W443" t="str">
            <v>Und</v>
          </cell>
          <cell r="X443">
            <v>46</v>
          </cell>
        </row>
        <row r="444">
          <cell r="A444" t="str">
            <v>2001E</v>
          </cell>
          <cell r="B444" t="str">
            <v xml:space="preserve"> Salida para lámpara fluorescente 4x17W T8 60 x 60 Cms. (biax parabolica) hermetica</v>
          </cell>
          <cell r="C444">
            <v>14</v>
          </cell>
          <cell r="D444">
            <v>14</v>
          </cell>
          <cell r="F444">
            <v>0</v>
          </cell>
          <cell r="G444">
            <v>14</v>
          </cell>
          <cell r="H444">
            <v>0</v>
          </cell>
          <cell r="I444">
            <v>0</v>
          </cell>
          <cell r="J444">
            <v>0</v>
          </cell>
          <cell r="K444">
            <v>0</v>
          </cell>
          <cell r="L444">
            <v>0</v>
          </cell>
          <cell r="M444">
            <v>0</v>
          </cell>
          <cell r="O444">
            <v>0</v>
          </cell>
          <cell r="P444">
            <v>0</v>
          </cell>
          <cell r="R444">
            <v>0</v>
          </cell>
          <cell r="S444">
            <v>0</v>
          </cell>
          <cell r="U444">
            <v>0</v>
          </cell>
          <cell r="V444">
            <v>0</v>
          </cell>
          <cell r="W444" t="str">
            <v>Und</v>
          </cell>
          <cell r="X444">
            <v>14</v>
          </cell>
        </row>
        <row r="445">
          <cell r="A445" t="str">
            <v>2002E</v>
          </cell>
          <cell r="B445" t="str">
            <v xml:space="preserve"> Salida para lampara fluorescente 2x32W / 2x48"  T-8 de incrustar Hermética</v>
          </cell>
          <cell r="C445">
            <v>3</v>
          </cell>
          <cell r="D445">
            <v>3</v>
          </cell>
          <cell r="F445">
            <v>0</v>
          </cell>
          <cell r="G445">
            <v>3</v>
          </cell>
          <cell r="H445">
            <v>0</v>
          </cell>
          <cell r="I445">
            <v>0</v>
          </cell>
          <cell r="J445">
            <v>0</v>
          </cell>
          <cell r="K445">
            <v>0</v>
          </cell>
          <cell r="L445">
            <v>0</v>
          </cell>
          <cell r="M445">
            <v>0</v>
          </cell>
          <cell r="O445">
            <v>0</v>
          </cell>
          <cell r="P445">
            <v>0</v>
          </cell>
          <cell r="R445">
            <v>0</v>
          </cell>
          <cell r="S445">
            <v>0</v>
          </cell>
          <cell r="U445">
            <v>0</v>
          </cell>
          <cell r="V445">
            <v>0</v>
          </cell>
          <cell r="W445" t="str">
            <v>Und</v>
          </cell>
          <cell r="X445">
            <v>3</v>
          </cell>
        </row>
        <row r="446">
          <cell r="A446" t="str">
            <v>2003E</v>
          </cell>
          <cell r="B446" t="str">
            <v xml:space="preserve"> Salida para lampara fluorescente 2x32W / 2x48"  T-8 de incrustar</v>
          </cell>
          <cell r="C446">
            <v>4</v>
          </cell>
          <cell r="D446">
            <v>4</v>
          </cell>
          <cell r="F446">
            <v>0</v>
          </cell>
          <cell r="G446">
            <v>4</v>
          </cell>
          <cell r="H446">
            <v>0</v>
          </cell>
          <cell r="I446">
            <v>0</v>
          </cell>
          <cell r="J446">
            <v>0</v>
          </cell>
          <cell r="K446">
            <v>0</v>
          </cell>
          <cell r="L446">
            <v>0</v>
          </cell>
          <cell r="M446">
            <v>0</v>
          </cell>
          <cell r="O446">
            <v>0</v>
          </cell>
          <cell r="P446">
            <v>0</v>
          </cell>
          <cell r="R446">
            <v>0</v>
          </cell>
          <cell r="S446">
            <v>0</v>
          </cell>
          <cell r="U446">
            <v>0</v>
          </cell>
          <cell r="V446">
            <v>0</v>
          </cell>
          <cell r="W446" t="str">
            <v>Und</v>
          </cell>
          <cell r="X446">
            <v>4</v>
          </cell>
        </row>
        <row r="447">
          <cell r="A447" t="str">
            <v>2004E</v>
          </cell>
          <cell r="B447" t="str">
            <v xml:space="preserve"> Salida bifasica (208 V) para lampara cielitica en cable No 12 THHN - AWG y tierra aislada</v>
          </cell>
          <cell r="C447">
            <v>3</v>
          </cell>
          <cell r="D447">
            <v>3</v>
          </cell>
          <cell r="F447">
            <v>0</v>
          </cell>
          <cell r="G447">
            <v>3</v>
          </cell>
          <cell r="H447">
            <v>0</v>
          </cell>
          <cell r="I447">
            <v>0</v>
          </cell>
          <cell r="J447">
            <v>0</v>
          </cell>
          <cell r="K447">
            <v>0</v>
          </cell>
          <cell r="L447">
            <v>0</v>
          </cell>
          <cell r="M447">
            <v>0</v>
          </cell>
          <cell r="O447">
            <v>0</v>
          </cell>
          <cell r="P447">
            <v>0</v>
          </cell>
          <cell r="R447">
            <v>0</v>
          </cell>
          <cell r="S447">
            <v>0</v>
          </cell>
          <cell r="U447">
            <v>0</v>
          </cell>
          <cell r="V447">
            <v>0</v>
          </cell>
          <cell r="W447" t="str">
            <v>Und</v>
          </cell>
          <cell r="X447">
            <v>3</v>
          </cell>
        </row>
        <row r="448">
          <cell r="A448" t="str">
            <v>2006E</v>
          </cell>
          <cell r="B448" t="str">
            <v xml:space="preserve"> Salida para interruptor Sencillo</v>
          </cell>
          <cell r="C448">
            <v>14</v>
          </cell>
          <cell r="D448">
            <v>14</v>
          </cell>
          <cell r="F448">
            <v>0</v>
          </cell>
          <cell r="G448">
            <v>14</v>
          </cell>
          <cell r="H448">
            <v>0</v>
          </cell>
          <cell r="I448">
            <v>0</v>
          </cell>
          <cell r="J448">
            <v>0</v>
          </cell>
          <cell r="K448">
            <v>0</v>
          </cell>
          <cell r="L448">
            <v>0</v>
          </cell>
          <cell r="M448">
            <v>0</v>
          </cell>
          <cell r="O448">
            <v>0</v>
          </cell>
          <cell r="P448">
            <v>0</v>
          </cell>
          <cell r="R448">
            <v>0</v>
          </cell>
          <cell r="S448">
            <v>0</v>
          </cell>
          <cell r="U448">
            <v>0</v>
          </cell>
          <cell r="V448">
            <v>0</v>
          </cell>
          <cell r="W448" t="str">
            <v>Und</v>
          </cell>
          <cell r="X448">
            <v>14</v>
          </cell>
        </row>
        <row r="449">
          <cell r="A449" t="str">
            <v>2007E</v>
          </cell>
          <cell r="B449" t="str">
            <v xml:space="preserve"> Salida para interruptor Doble</v>
          </cell>
          <cell r="C449">
            <v>2</v>
          </cell>
          <cell r="D449">
            <v>2</v>
          </cell>
          <cell r="F449">
            <v>0</v>
          </cell>
          <cell r="G449">
            <v>2</v>
          </cell>
          <cell r="H449">
            <v>0</v>
          </cell>
          <cell r="I449">
            <v>0</v>
          </cell>
          <cell r="J449">
            <v>0</v>
          </cell>
          <cell r="K449">
            <v>0</v>
          </cell>
          <cell r="L449">
            <v>0</v>
          </cell>
          <cell r="M449">
            <v>0</v>
          </cell>
          <cell r="O449">
            <v>0</v>
          </cell>
          <cell r="P449">
            <v>0</v>
          </cell>
          <cell r="R449">
            <v>0</v>
          </cell>
          <cell r="S449">
            <v>0</v>
          </cell>
          <cell r="U449">
            <v>0</v>
          </cell>
          <cell r="V449">
            <v>0</v>
          </cell>
          <cell r="W449" t="str">
            <v>Und</v>
          </cell>
          <cell r="X449">
            <v>2</v>
          </cell>
        </row>
        <row r="450">
          <cell r="A450" t="str">
            <v>3001E</v>
          </cell>
          <cell r="B450" t="str">
            <v xml:space="preserve"> Salida para tomacorriente doble monofasica 15A con polo a tierra (Color blanco) en muros</v>
          </cell>
          <cell r="D450">
            <v>0</v>
          </cell>
          <cell r="F450">
            <v>0</v>
          </cell>
          <cell r="G450">
            <v>0</v>
          </cell>
          <cell r="H450">
            <v>0</v>
          </cell>
          <cell r="I450">
            <v>0</v>
          </cell>
          <cell r="J450">
            <v>0</v>
          </cell>
          <cell r="K450">
            <v>0</v>
          </cell>
          <cell r="L450">
            <v>0</v>
          </cell>
          <cell r="M450">
            <v>0</v>
          </cell>
          <cell r="O450">
            <v>0</v>
          </cell>
          <cell r="P450">
            <v>0</v>
          </cell>
          <cell r="R450">
            <v>0</v>
          </cell>
          <cell r="S450">
            <v>0</v>
          </cell>
          <cell r="U450">
            <v>0</v>
          </cell>
          <cell r="V450">
            <v>0</v>
          </cell>
          <cell r="W450" t="str">
            <v>Und</v>
          </cell>
          <cell r="X450">
            <v>0</v>
          </cell>
        </row>
        <row r="451">
          <cell r="A451" t="str">
            <v>3002E</v>
          </cell>
          <cell r="B451" t="str">
            <v xml:space="preserve"> Salida para tomacorriente doble monofasica con polo a tierra (Color blanco) tipo intemperie</v>
          </cell>
          <cell r="D451">
            <v>0</v>
          </cell>
          <cell r="F451">
            <v>0</v>
          </cell>
          <cell r="G451">
            <v>0</v>
          </cell>
          <cell r="H451">
            <v>0</v>
          </cell>
          <cell r="I451">
            <v>0</v>
          </cell>
          <cell r="J451">
            <v>0</v>
          </cell>
          <cell r="K451">
            <v>0</v>
          </cell>
          <cell r="L451">
            <v>0</v>
          </cell>
          <cell r="M451">
            <v>0</v>
          </cell>
          <cell r="O451">
            <v>0</v>
          </cell>
          <cell r="P451">
            <v>0</v>
          </cell>
          <cell r="R451">
            <v>0</v>
          </cell>
          <cell r="S451">
            <v>0</v>
          </cell>
          <cell r="U451">
            <v>0</v>
          </cell>
          <cell r="V451">
            <v>0</v>
          </cell>
          <cell r="W451" t="str">
            <v>Und</v>
          </cell>
          <cell r="X451">
            <v>0</v>
          </cell>
        </row>
        <row r="452">
          <cell r="A452" t="str">
            <v>3003E</v>
          </cell>
          <cell r="B452" t="str">
            <v xml:space="preserve"> Salida para tomacorriente doble monofasica con polo a tierra Regulada color anaranjado para computadores y conexión CCTV (mas linea a tierra aislada)</v>
          </cell>
          <cell r="D452">
            <v>0</v>
          </cell>
          <cell r="F452">
            <v>0</v>
          </cell>
          <cell r="G452">
            <v>0</v>
          </cell>
          <cell r="H452">
            <v>0</v>
          </cell>
          <cell r="I452">
            <v>0</v>
          </cell>
          <cell r="J452">
            <v>0</v>
          </cell>
          <cell r="K452">
            <v>0</v>
          </cell>
          <cell r="L452">
            <v>0</v>
          </cell>
          <cell r="M452">
            <v>0</v>
          </cell>
          <cell r="O452">
            <v>0</v>
          </cell>
          <cell r="P452">
            <v>0</v>
          </cell>
          <cell r="R452">
            <v>0</v>
          </cell>
          <cell r="S452">
            <v>0</v>
          </cell>
          <cell r="U452">
            <v>0</v>
          </cell>
          <cell r="V452">
            <v>0</v>
          </cell>
          <cell r="W452" t="str">
            <v>Und</v>
          </cell>
          <cell r="X452">
            <v>0</v>
          </cell>
        </row>
        <row r="453">
          <cell r="A453" t="str">
            <v>3004E</v>
          </cell>
          <cell r="B453" t="str">
            <v xml:space="preserve"> Salida para tomacorriente doble monofasica con polo a tierra Regulada color Beige tipo hospitalario (mas linea a tierra aislada)</v>
          </cell>
          <cell r="D453">
            <v>0</v>
          </cell>
          <cell r="F453">
            <v>0</v>
          </cell>
          <cell r="G453">
            <v>0</v>
          </cell>
          <cell r="H453">
            <v>0</v>
          </cell>
          <cell r="I453">
            <v>0</v>
          </cell>
          <cell r="J453">
            <v>0</v>
          </cell>
          <cell r="K453">
            <v>0</v>
          </cell>
          <cell r="L453">
            <v>0</v>
          </cell>
          <cell r="M453">
            <v>0</v>
          </cell>
          <cell r="O453">
            <v>0</v>
          </cell>
          <cell r="P453">
            <v>0</v>
          </cell>
          <cell r="R453">
            <v>0</v>
          </cell>
          <cell r="S453">
            <v>0</v>
          </cell>
          <cell r="U453">
            <v>0</v>
          </cell>
          <cell r="V453">
            <v>0</v>
          </cell>
          <cell r="W453" t="str">
            <v>Und</v>
          </cell>
          <cell r="X453">
            <v>0</v>
          </cell>
        </row>
        <row r="454">
          <cell r="A454" t="str">
            <v>3005E</v>
          </cell>
          <cell r="B454" t="str">
            <v xml:space="preserve"> Salida para tomacorriente doble monofasica con polo a tierra Grado Hospitalario (mas linea a tierra aislada) color Gris, para sistema crítico con UPS.</v>
          </cell>
          <cell r="D454">
            <v>0</v>
          </cell>
          <cell r="F454">
            <v>0</v>
          </cell>
          <cell r="G454">
            <v>0</v>
          </cell>
          <cell r="H454">
            <v>0</v>
          </cell>
          <cell r="I454">
            <v>0</v>
          </cell>
          <cell r="J454">
            <v>0</v>
          </cell>
          <cell r="K454">
            <v>0</v>
          </cell>
          <cell r="L454">
            <v>0</v>
          </cell>
          <cell r="M454">
            <v>0</v>
          </cell>
          <cell r="O454">
            <v>0</v>
          </cell>
          <cell r="P454">
            <v>0</v>
          </cell>
          <cell r="R454">
            <v>0</v>
          </cell>
          <cell r="S454">
            <v>0</v>
          </cell>
          <cell r="U454">
            <v>0</v>
          </cell>
          <cell r="V454">
            <v>0</v>
          </cell>
          <cell r="W454" t="str">
            <v>Und</v>
          </cell>
          <cell r="X454">
            <v>0</v>
          </cell>
        </row>
        <row r="455">
          <cell r="A455" t="str">
            <v>3006E</v>
          </cell>
          <cell r="B455" t="str">
            <v>Salida para tomacorriente doble monofasica 15A con polo a tierra Grado Hospitalario (mas linea a tierra aislada) color Blanco</v>
          </cell>
          <cell r="D455">
            <v>0</v>
          </cell>
          <cell r="F455">
            <v>0</v>
          </cell>
          <cell r="G455">
            <v>0</v>
          </cell>
          <cell r="H455">
            <v>0</v>
          </cell>
          <cell r="I455">
            <v>0</v>
          </cell>
          <cell r="J455">
            <v>0</v>
          </cell>
          <cell r="K455">
            <v>0</v>
          </cell>
          <cell r="L455">
            <v>0</v>
          </cell>
          <cell r="M455">
            <v>0</v>
          </cell>
          <cell r="O455">
            <v>0</v>
          </cell>
          <cell r="P455">
            <v>0</v>
          </cell>
          <cell r="R455">
            <v>0</v>
          </cell>
          <cell r="S455">
            <v>0</v>
          </cell>
          <cell r="U455">
            <v>0</v>
          </cell>
          <cell r="V455">
            <v>0</v>
          </cell>
          <cell r="W455" t="str">
            <v>Und</v>
          </cell>
          <cell r="X455">
            <v>0</v>
          </cell>
        </row>
        <row r="456">
          <cell r="A456" t="str">
            <v>3007E</v>
          </cell>
          <cell r="B456" t="str">
            <v xml:space="preserve"> Salida para tomacorriente doble monofásico de muro con polo a tierra para utensilios  en cocina</v>
          </cell>
          <cell r="D456">
            <v>0</v>
          </cell>
          <cell r="F456">
            <v>0</v>
          </cell>
          <cell r="G456">
            <v>0</v>
          </cell>
          <cell r="H456">
            <v>0</v>
          </cell>
          <cell r="I456">
            <v>0</v>
          </cell>
          <cell r="J456">
            <v>0</v>
          </cell>
          <cell r="K456">
            <v>0</v>
          </cell>
          <cell r="L456">
            <v>0</v>
          </cell>
          <cell r="M456">
            <v>0</v>
          </cell>
          <cell r="O456">
            <v>0</v>
          </cell>
          <cell r="P456">
            <v>0</v>
          </cell>
          <cell r="R456">
            <v>0</v>
          </cell>
          <cell r="S456">
            <v>0</v>
          </cell>
          <cell r="U456">
            <v>0</v>
          </cell>
          <cell r="V456">
            <v>0</v>
          </cell>
          <cell r="W456" t="str">
            <v>Und</v>
          </cell>
          <cell r="X456">
            <v>0</v>
          </cell>
        </row>
        <row r="457">
          <cell r="A457" t="str">
            <v>3008E</v>
          </cell>
          <cell r="B457" t="str">
            <v>Salida para toma bifásica (208V/20W Amps. pata trabada) en muro para equipos en normal.</v>
          </cell>
          <cell r="C457">
            <v>5</v>
          </cell>
          <cell r="D457">
            <v>5</v>
          </cell>
          <cell r="F457">
            <v>0</v>
          </cell>
          <cell r="G457">
            <v>5</v>
          </cell>
          <cell r="H457">
            <v>1.5</v>
          </cell>
          <cell r="I457">
            <v>1.5</v>
          </cell>
          <cell r="J457">
            <v>1.5</v>
          </cell>
          <cell r="K457">
            <v>1.5</v>
          </cell>
          <cell r="L457">
            <v>1.5</v>
          </cell>
          <cell r="M457">
            <v>1.5</v>
          </cell>
          <cell r="N457">
            <v>2</v>
          </cell>
          <cell r="O457">
            <v>2</v>
          </cell>
          <cell r="P457">
            <v>2</v>
          </cell>
          <cell r="Q457">
            <v>1</v>
          </cell>
          <cell r="R457">
            <v>1</v>
          </cell>
          <cell r="S457">
            <v>1</v>
          </cell>
          <cell r="U457">
            <v>0</v>
          </cell>
          <cell r="V457">
            <v>0</v>
          </cell>
          <cell r="W457" t="str">
            <v>Und</v>
          </cell>
          <cell r="X457">
            <v>11</v>
          </cell>
        </row>
        <row r="458">
          <cell r="A458" t="str">
            <v>3009E</v>
          </cell>
          <cell r="B458" t="str">
            <v xml:space="preserve">Salida para toma trifásica  (tripolar 50 Amps 250 V) en Cocina y Motor Compresor equipos Odontológicos </v>
          </cell>
          <cell r="C458">
            <v>2</v>
          </cell>
          <cell r="D458">
            <v>2</v>
          </cell>
          <cell r="F458">
            <v>0</v>
          </cell>
          <cell r="G458">
            <v>2</v>
          </cell>
          <cell r="H458">
            <v>0</v>
          </cell>
          <cell r="I458">
            <v>0</v>
          </cell>
          <cell r="J458">
            <v>0</v>
          </cell>
          <cell r="K458">
            <v>0</v>
          </cell>
          <cell r="L458">
            <v>0</v>
          </cell>
          <cell r="M458">
            <v>0</v>
          </cell>
          <cell r="O458">
            <v>0</v>
          </cell>
          <cell r="P458">
            <v>0</v>
          </cell>
          <cell r="R458">
            <v>0</v>
          </cell>
          <cell r="S458">
            <v>0</v>
          </cell>
          <cell r="U458">
            <v>0</v>
          </cell>
          <cell r="V458">
            <v>0</v>
          </cell>
          <cell r="W458" t="str">
            <v>Und</v>
          </cell>
          <cell r="X458">
            <v>2</v>
          </cell>
        </row>
        <row r="459">
          <cell r="A459" t="str">
            <v>3010E</v>
          </cell>
          <cell r="B459" t="str">
            <v>Salida para toma monofasica 15A con protección falla a tierra GFCI</v>
          </cell>
          <cell r="D459">
            <v>0</v>
          </cell>
          <cell r="F459">
            <v>0</v>
          </cell>
          <cell r="G459">
            <v>0</v>
          </cell>
          <cell r="H459">
            <v>0</v>
          </cell>
          <cell r="I459">
            <v>0</v>
          </cell>
          <cell r="J459">
            <v>0</v>
          </cell>
          <cell r="K459">
            <v>0</v>
          </cell>
          <cell r="L459">
            <v>0</v>
          </cell>
          <cell r="M459">
            <v>0</v>
          </cell>
          <cell r="N459">
            <v>5</v>
          </cell>
          <cell r="O459">
            <v>5</v>
          </cell>
          <cell r="P459">
            <v>5</v>
          </cell>
          <cell r="Q459">
            <v>2</v>
          </cell>
          <cell r="R459">
            <v>2</v>
          </cell>
          <cell r="S459">
            <v>2</v>
          </cell>
          <cell r="U459">
            <v>0</v>
          </cell>
          <cell r="V459">
            <v>0</v>
          </cell>
          <cell r="W459" t="str">
            <v>Und</v>
          </cell>
          <cell r="X459">
            <v>7</v>
          </cell>
        </row>
        <row r="460">
          <cell r="A460" t="str">
            <v>4001E</v>
          </cell>
          <cell r="B460" t="str">
            <v>Salida para tomacorriente doble monofasica 15A con polo a tierra (Color blanco) en muros</v>
          </cell>
          <cell r="D460">
            <v>0</v>
          </cell>
          <cell r="F460">
            <v>0</v>
          </cell>
          <cell r="G460">
            <v>0</v>
          </cell>
          <cell r="H460">
            <v>0</v>
          </cell>
          <cell r="I460">
            <v>0</v>
          </cell>
          <cell r="J460">
            <v>0</v>
          </cell>
          <cell r="K460">
            <v>0</v>
          </cell>
          <cell r="L460">
            <v>0</v>
          </cell>
          <cell r="M460">
            <v>0</v>
          </cell>
          <cell r="O460">
            <v>0</v>
          </cell>
          <cell r="P460">
            <v>0</v>
          </cell>
          <cell r="R460">
            <v>0</v>
          </cell>
          <cell r="S460">
            <v>0</v>
          </cell>
          <cell r="U460">
            <v>0</v>
          </cell>
          <cell r="V460">
            <v>0</v>
          </cell>
          <cell r="W460" t="str">
            <v>Und</v>
          </cell>
          <cell r="X460">
            <v>0</v>
          </cell>
        </row>
        <row r="461">
          <cell r="A461" t="str">
            <v>4002E</v>
          </cell>
          <cell r="B461" t="str">
            <v>Salida para tomacorriente 15A doble monofásico de piso con polo a tierra color Beige en salas  de cirugía, partos y cesáreas Grado Hospitalario con tapa metálica.</v>
          </cell>
          <cell r="D461">
            <v>0</v>
          </cell>
          <cell r="F461">
            <v>0</v>
          </cell>
          <cell r="G461">
            <v>0</v>
          </cell>
          <cell r="H461">
            <v>0</v>
          </cell>
          <cell r="I461">
            <v>0</v>
          </cell>
          <cell r="J461">
            <v>0</v>
          </cell>
          <cell r="K461">
            <v>0</v>
          </cell>
          <cell r="L461">
            <v>0</v>
          </cell>
          <cell r="M461">
            <v>0</v>
          </cell>
          <cell r="O461">
            <v>0</v>
          </cell>
          <cell r="P461">
            <v>0</v>
          </cell>
          <cell r="R461">
            <v>0</v>
          </cell>
          <cell r="S461">
            <v>0</v>
          </cell>
          <cell r="U461">
            <v>0</v>
          </cell>
          <cell r="V461">
            <v>0</v>
          </cell>
          <cell r="W461" t="str">
            <v>Und</v>
          </cell>
          <cell r="X461">
            <v>0</v>
          </cell>
        </row>
        <row r="462">
          <cell r="A462" t="str">
            <v>4003E</v>
          </cell>
          <cell r="B462" t="str">
            <v>Salida para tomacorriente doble monofasica con polo a tierra Regulada color anaranjado para computadores y conexión CCTV (mas linea a tierra aislada)</v>
          </cell>
          <cell r="D462">
            <v>0</v>
          </cell>
          <cell r="F462">
            <v>0</v>
          </cell>
          <cell r="G462">
            <v>0</v>
          </cell>
          <cell r="H462">
            <v>0</v>
          </cell>
          <cell r="I462">
            <v>0</v>
          </cell>
          <cell r="J462">
            <v>0</v>
          </cell>
          <cell r="K462">
            <v>0</v>
          </cell>
          <cell r="L462">
            <v>0</v>
          </cell>
          <cell r="M462">
            <v>0</v>
          </cell>
          <cell r="O462">
            <v>0</v>
          </cell>
          <cell r="P462">
            <v>0</v>
          </cell>
          <cell r="R462">
            <v>0</v>
          </cell>
          <cell r="S462">
            <v>0</v>
          </cell>
          <cell r="U462">
            <v>0</v>
          </cell>
          <cell r="V462">
            <v>0</v>
          </cell>
          <cell r="W462" t="str">
            <v>Und</v>
          </cell>
          <cell r="X462">
            <v>0</v>
          </cell>
        </row>
        <row r="463">
          <cell r="A463" t="str">
            <v>4004E</v>
          </cell>
          <cell r="B463" t="str">
            <v>Salida para tomacorriente doble monofasica 15A con polo a tierra Regulada color Beige tipo Grado Hospitalario, respaldo por regulador (mas linea a tierra aislada)</v>
          </cell>
          <cell r="D463">
            <v>0</v>
          </cell>
          <cell r="F463">
            <v>0</v>
          </cell>
          <cell r="G463">
            <v>0</v>
          </cell>
          <cell r="H463">
            <v>0</v>
          </cell>
          <cell r="I463">
            <v>0</v>
          </cell>
          <cell r="J463">
            <v>0</v>
          </cell>
          <cell r="K463">
            <v>0</v>
          </cell>
          <cell r="L463">
            <v>0</v>
          </cell>
          <cell r="M463">
            <v>0</v>
          </cell>
          <cell r="O463">
            <v>0</v>
          </cell>
          <cell r="P463">
            <v>0</v>
          </cell>
          <cell r="R463">
            <v>0</v>
          </cell>
          <cell r="S463">
            <v>0</v>
          </cell>
          <cell r="U463">
            <v>0</v>
          </cell>
          <cell r="V463">
            <v>0</v>
          </cell>
          <cell r="W463" t="str">
            <v>Und</v>
          </cell>
          <cell r="X463">
            <v>0</v>
          </cell>
        </row>
        <row r="464">
          <cell r="A464" t="str">
            <v>4005E</v>
          </cell>
          <cell r="B464" t="str">
            <v>Salida para tomacorriente doble monofasica15A con polo a tierra Grado Hospitalario (mas linea a tierra aislada) color Blanco</v>
          </cell>
          <cell r="D464">
            <v>0</v>
          </cell>
          <cell r="F464">
            <v>0</v>
          </cell>
          <cell r="G464">
            <v>0</v>
          </cell>
          <cell r="H464">
            <v>0</v>
          </cell>
          <cell r="I464">
            <v>0</v>
          </cell>
          <cell r="J464">
            <v>0</v>
          </cell>
          <cell r="K464">
            <v>0</v>
          </cell>
          <cell r="L464">
            <v>0</v>
          </cell>
          <cell r="M464">
            <v>0</v>
          </cell>
          <cell r="O464">
            <v>0</v>
          </cell>
          <cell r="P464">
            <v>0</v>
          </cell>
          <cell r="R464">
            <v>0</v>
          </cell>
          <cell r="S464">
            <v>0</v>
          </cell>
          <cell r="U464">
            <v>0</v>
          </cell>
          <cell r="V464">
            <v>0</v>
          </cell>
          <cell r="W464" t="str">
            <v>Und</v>
          </cell>
          <cell r="X464">
            <v>0</v>
          </cell>
        </row>
        <row r="465">
          <cell r="A465" t="str">
            <v>4006E</v>
          </cell>
          <cell r="B465" t="str">
            <v>Salida para tomacorriente doble monofasica 15A con polo a tierra Regulada color Gris tipo hospitalario, respaldo por ups (mas linea a tierra aislada)</v>
          </cell>
          <cell r="D465">
            <v>0</v>
          </cell>
          <cell r="F465">
            <v>0</v>
          </cell>
          <cell r="G465">
            <v>0</v>
          </cell>
          <cell r="H465">
            <v>0</v>
          </cell>
          <cell r="I465">
            <v>0</v>
          </cell>
          <cell r="J465">
            <v>0</v>
          </cell>
          <cell r="K465">
            <v>0</v>
          </cell>
          <cell r="L465">
            <v>0</v>
          </cell>
          <cell r="M465">
            <v>0</v>
          </cell>
          <cell r="O465">
            <v>0</v>
          </cell>
          <cell r="P465">
            <v>0</v>
          </cell>
          <cell r="R465">
            <v>0</v>
          </cell>
          <cell r="S465">
            <v>0</v>
          </cell>
          <cell r="U465">
            <v>0</v>
          </cell>
          <cell r="V465">
            <v>0</v>
          </cell>
          <cell r="W465" t="str">
            <v>Und</v>
          </cell>
          <cell r="X465">
            <v>0</v>
          </cell>
        </row>
        <row r="466">
          <cell r="A466" t="str">
            <v>4007E</v>
          </cell>
          <cell r="B466" t="str">
            <v>Salida para toma bifásica (208V/20 Amps. pata trabada) en Cirugías, Partos y Cesáreas.</v>
          </cell>
          <cell r="D466">
            <v>0</v>
          </cell>
          <cell r="F466">
            <v>0</v>
          </cell>
          <cell r="G466">
            <v>0</v>
          </cell>
          <cell r="H466">
            <v>0</v>
          </cell>
          <cell r="I466">
            <v>0</v>
          </cell>
          <cell r="J466">
            <v>0</v>
          </cell>
          <cell r="K466">
            <v>0</v>
          </cell>
          <cell r="L466">
            <v>0</v>
          </cell>
          <cell r="M466">
            <v>0</v>
          </cell>
          <cell r="O466">
            <v>0</v>
          </cell>
          <cell r="P466">
            <v>0</v>
          </cell>
          <cell r="R466">
            <v>0</v>
          </cell>
          <cell r="S466">
            <v>0</v>
          </cell>
          <cell r="U466">
            <v>0</v>
          </cell>
          <cell r="V466">
            <v>0</v>
          </cell>
          <cell r="W466" t="str">
            <v>Und</v>
          </cell>
          <cell r="X466">
            <v>0</v>
          </cell>
        </row>
        <row r="467">
          <cell r="A467" t="str">
            <v>4008E</v>
          </cell>
          <cell r="B467" t="str">
            <v>Salida para toma monofasica con protección falla a tierra 15A tipo GFCI</v>
          </cell>
          <cell r="D467">
            <v>0</v>
          </cell>
          <cell r="F467">
            <v>0</v>
          </cell>
          <cell r="G467">
            <v>0</v>
          </cell>
          <cell r="H467">
            <v>0</v>
          </cell>
          <cell r="I467">
            <v>0</v>
          </cell>
          <cell r="J467">
            <v>0</v>
          </cell>
          <cell r="K467">
            <v>0</v>
          </cell>
          <cell r="L467">
            <v>0</v>
          </cell>
          <cell r="M467">
            <v>0</v>
          </cell>
          <cell r="O467">
            <v>0</v>
          </cell>
          <cell r="P467">
            <v>0</v>
          </cell>
          <cell r="R467">
            <v>0</v>
          </cell>
          <cell r="S467">
            <v>0</v>
          </cell>
          <cell r="U467">
            <v>0</v>
          </cell>
          <cell r="V467">
            <v>0</v>
          </cell>
          <cell r="W467" t="str">
            <v>Und</v>
          </cell>
          <cell r="X467">
            <v>0</v>
          </cell>
        </row>
        <row r="468">
          <cell r="A468" t="str">
            <v>5001E</v>
          </cell>
          <cell r="B468" t="str">
            <v xml:space="preserve">Salida para luminaria de sodio tipo Horizontal cerrada 125W/208V (a instalar en poste metalico de 8 mts). </v>
          </cell>
          <cell r="D468">
            <v>0</v>
          </cell>
          <cell r="F468">
            <v>0</v>
          </cell>
          <cell r="G468">
            <v>0</v>
          </cell>
          <cell r="H468">
            <v>0</v>
          </cell>
          <cell r="I468">
            <v>0</v>
          </cell>
          <cell r="J468">
            <v>0</v>
          </cell>
          <cell r="K468">
            <v>0</v>
          </cell>
          <cell r="L468">
            <v>0</v>
          </cell>
          <cell r="M468">
            <v>0</v>
          </cell>
          <cell r="O468">
            <v>0</v>
          </cell>
          <cell r="P468">
            <v>0</v>
          </cell>
          <cell r="R468">
            <v>0</v>
          </cell>
          <cell r="S468">
            <v>0</v>
          </cell>
          <cell r="T468">
            <v>15</v>
          </cell>
          <cell r="U468">
            <v>15</v>
          </cell>
          <cell r="V468">
            <v>15</v>
          </cell>
          <cell r="W468" t="str">
            <v>Und</v>
          </cell>
          <cell r="X468">
            <v>15</v>
          </cell>
        </row>
        <row r="469">
          <cell r="A469" t="str">
            <v>5002E</v>
          </cell>
          <cell r="B469" t="str">
            <v xml:space="preserve">Salida para luminaria Sodio 70W/208V (a instalar en poste metalico de 4 mts). </v>
          </cell>
          <cell r="D469">
            <v>0</v>
          </cell>
          <cell r="F469">
            <v>0</v>
          </cell>
          <cell r="G469">
            <v>0</v>
          </cell>
          <cell r="H469">
            <v>0</v>
          </cell>
          <cell r="I469">
            <v>0</v>
          </cell>
          <cell r="J469">
            <v>0</v>
          </cell>
          <cell r="K469">
            <v>0</v>
          </cell>
          <cell r="L469">
            <v>0</v>
          </cell>
          <cell r="M469">
            <v>0</v>
          </cell>
          <cell r="O469">
            <v>0</v>
          </cell>
          <cell r="P469">
            <v>0</v>
          </cell>
          <cell r="R469">
            <v>0</v>
          </cell>
          <cell r="S469">
            <v>0</v>
          </cell>
          <cell r="T469">
            <v>29</v>
          </cell>
          <cell r="U469">
            <v>29</v>
          </cell>
          <cell r="V469">
            <v>29</v>
          </cell>
          <cell r="W469" t="str">
            <v>Und</v>
          </cell>
          <cell r="X469">
            <v>29</v>
          </cell>
        </row>
        <row r="470">
          <cell r="A470" t="str">
            <v>5003E</v>
          </cell>
          <cell r="B470" t="str">
            <v>Salida para reflector 2Ø/208V/250W en muro fachada acceso principal peatonal</v>
          </cell>
          <cell r="D470">
            <v>0</v>
          </cell>
          <cell r="F470">
            <v>0</v>
          </cell>
          <cell r="G470">
            <v>0</v>
          </cell>
          <cell r="H470">
            <v>0</v>
          </cell>
          <cell r="I470">
            <v>0</v>
          </cell>
          <cell r="J470">
            <v>0</v>
          </cell>
          <cell r="K470">
            <v>0</v>
          </cell>
          <cell r="L470">
            <v>0</v>
          </cell>
          <cell r="M470">
            <v>0</v>
          </cell>
          <cell r="O470">
            <v>0</v>
          </cell>
          <cell r="P470">
            <v>0</v>
          </cell>
          <cell r="R470">
            <v>0</v>
          </cell>
          <cell r="S470">
            <v>0</v>
          </cell>
          <cell r="T470">
            <v>2</v>
          </cell>
          <cell r="U470">
            <v>2</v>
          </cell>
          <cell r="V470">
            <v>2</v>
          </cell>
          <cell r="W470" t="str">
            <v>Und</v>
          </cell>
          <cell r="X470">
            <v>2</v>
          </cell>
        </row>
        <row r="471">
          <cell r="A471" t="str">
            <v>5004E</v>
          </cell>
          <cell r="B471" t="str">
            <v xml:space="preserve">Suministro e instalación de Poste metálico de 8.00 m  con base trapezoidal en concreto. </v>
          </cell>
          <cell r="D471">
            <v>0</v>
          </cell>
          <cell r="F471">
            <v>0</v>
          </cell>
          <cell r="G471">
            <v>0</v>
          </cell>
          <cell r="H471">
            <v>0</v>
          </cell>
          <cell r="I471">
            <v>0</v>
          </cell>
          <cell r="J471">
            <v>0</v>
          </cell>
          <cell r="K471">
            <v>0</v>
          </cell>
          <cell r="L471">
            <v>0</v>
          </cell>
          <cell r="M471">
            <v>0</v>
          </cell>
          <cell r="O471">
            <v>0</v>
          </cell>
          <cell r="P471">
            <v>0</v>
          </cell>
          <cell r="R471">
            <v>0</v>
          </cell>
          <cell r="S471">
            <v>0</v>
          </cell>
          <cell r="T471">
            <v>15</v>
          </cell>
          <cell r="U471">
            <v>15</v>
          </cell>
          <cell r="V471">
            <v>15</v>
          </cell>
          <cell r="W471" t="str">
            <v>Und</v>
          </cell>
          <cell r="X471">
            <v>15</v>
          </cell>
        </row>
        <row r="472">
          <cell r="A472" t="str">
            <v>5005E</v>
          </cell>
          <cell r="B472" t="str">
            <v xml:space="preserve">Suministro e instalación de Poste metálico de 4.00 m  tipo ornamental con base trapezoidal en concreto. </v>
          </cell>
          <cell r="D472">
            <v>0</v>
          </cell>
          <cell r="F472">
            <v>0</v>
          </cell>
          <cell r="G472">
            <v>0</v>
          </cell>
          <cell r="H472">
            <v>0</v>
          </cell>
          <cell r="I472">
            <v>0</v>
          </cell>
          <cell r="J472">
            <v>0</v>
          </cell>
          <cell r="K472">
            <v>0</v>
          </cell>
          <cell r="L472">
            <v>0</v>
          </cell>
          <cell r="M472">
            <v>0</v>
          </cell>
          <cell r="O472">
            <v>0</v>
          </cell>
          <cell r="P472">
            <v>0</v>
          </cell>
          <cell r="R472">
            <v>0</v>
          </cell>
          <cell r="S472">
            <v>0</v>
          </cell>
          <cell r="T472">
            <v>29</v>
          </cell>
          <cell r="U472">
            <v>29</v>
          </cell>
          <cell r="V472">
            <v>29</v>
          </cell>
          <cell r="W472" t="str">
            <v>Und</v>
          </cell>
          <cell r="X472">
            <v>29</v>
          </cell>
        </row>
        <row r="473">
          <cell r="A473" t="str">
            <v>5006E</v>
          </cell>
          <cell r="B473" t="str">
            <v>Caja en mampostería de 40x40 cm para alumbrado exterior  según Norma AP-280.</v>
          </cell>
          <cell r="D473">
            <v>0</v>
          </cell>
          <cell r="F473">
            <v>0</v>
          </cell>
          <cell r="G473">
            <v>0</v>
          </cell>
          <cell r="H473">
            <v>0</v>
          </cell>
          <cell r="I473">
            <v>0</v>
          </cell>
          <cell r="J473">
            <v>0</v>
          </cell>
          <cell r="K473">
            <v>0</v>
          </cell>
          <cell r="L473">
            <v>0</v>
          </cell>
          <cell r="M473">
            <v>0</v>
          </cell>
          <cell r="O473">
            <v>0</v>
          </cell>
          <cell r="P473">
            <v>0</v>
          </cell>
          <cell r="R473">
            <v>0</v>
          </cell>
          <cell r="S473">
            <v>0</v>
          </cell>
          <cell r="T473">
            <v>48</v>
          </cell>
          <cell r="U473">
            <v>48</v>
          </cell>
          <cell r="V473">
            <v>48</v>
          </cell>
          <cell r="W473" t="str">
            <v>Und</v>
          </cell>
          <cell r="X473">
            <v>48</v>
          </cell>
        </row>
        <row r="474">
          <cell r="A474" t="str">
            <v>5007E</v>
          </cell>
          <cell r="B474" t="str">
            <v>Caja metálica de 30x30x12cm. Con puerta y cerradura, de empotrar en muro.</v>
          </cell>
          <cell r="D474">
            <v>0</v>
          </cell>
          <cell r="F474">
            <v>0</v>
          </cell>
          <cell r="G474">
            <v>0</v>
          </cell>
          <cell r="H474">
            <v>0</v>
          </cell>
          <cell r="I474">
            <v>0</v>
          </cell>
          <cell r="J474">
            <v>0</v>
          </cell>
          <cell r="K474">
            <v>0</v>
          </cell>
          <cell r="L474">
            <v>0</v>
          </cell>
          <cell r="M474">
            <v>0</v>
          </cell>
          <cell r="O474">
            <v>0</v>
          </cell>
          <cell r="P474">
            <v>0</v>
          </cell>
          <cell r="R474">
            <v>0</v>
          </cell>
          <cell r="S474">
            <v>0</v>
          </cell>
          <cell r="T474">
            <v>1</v>
          </cell>
          <cell r="U474">
            <v>1</v>
          </cell>
          <cell r="V474">
            <v>1</v>
          </cell>
          <cell r="W474" t="str">
            <v>Und</v>
          </cell>
          <cell r="X474">
            <v>1</v>
          </cell>
        </row>
        <row r="475">
          <cell r="A475" t="str">
            <v>5008E</v>
          </cell>
          <cell r="B475" t="str">
            <v>Alambre de Cobre 2x8F+1X8T.</v>
          </cell>
          <cell r="D475">
            <v>0</v>
          </cell>
          <cell r="F475">
            <v>0</v>
          </cell>
          <cell r="G475">
            <v>0</v>
          </cell>
          <cell r="H475">
            <v>0</v>
          </cell>
          <cell r="I475">
            <v>0</v>
          </cell>
          <cell r="J475">
            <v>0</v>
          </cell>
          <cell r="K475">
            <v>0</v>
          </cell>
          <cell r="L475">
            <v>0</v>
          </cell>
          <cell r="M475">
            <v>0</v>
          </cell>
          <cell r="O475">
            <v>0</v>
          </cell>
          <cell r="P475">
            <v>0</v>
          </cell>
          <cell r="R475">
            <v>0</v>
          </cell>
          <cell r="S475">
            <v>0</v>
          </cell>
          <cell r="T475">
            <v>755</v>
          </cell>
          <cell r="U475">
            <v>755</v>
          </cell>
          <cell r="V475">
            <v>755</v>
          </cell>
          <cell r="W475" t="str">
            <v>Ml</v>
          </cell>
          <cell r="X475">
            <v>755</v>
          </cell>
        </row>
        <row r="476">
          <cell r="A476" t="str">
            <v>5009E</v>
          </cell>
          <cell r="B476" t="str">
            <v>Alambre de Cobre 3x8F+1X8T.</v>
          </cell>
          <cell r="D476">
            <v>0</v>
          </cell>
          <cell r="F476">
            <v>0</v>
          </cell>
          <cell r="G476">
            <v>0</v>
          </cell>
          <cell r="H476">
            <v>0</v>
          </cell>
          <cell r="I476">
            <v>0</v>
          </cell>
          <cell r="J476">
            <v>0</v>
          </cell>
          <cell r="K476">
            <v>0</v>
          </cell>
          <cell r="L476">
            <v>0</v>
          </cell>
          <cell r="M476">
            <v>0</v>
          </cell>
          <cell r="O476">
            <v>0</v>
          </cell>
          <cell r="P476">
            <v>0</v>
          </cell>
          <cell r="R476">
            <v>0</v>
          </cell>
          <cell r="S476">
            <v>0</v>
          </cell>
          <cell r="T476">
            <v>95</v>
          </cell>
          <cell r="U476">
            <v>95</v>
          </cell>
          <cell r="V476">
            <v>95</v>
          </cell>
          <cell r="W476" t="str">
            <v>Ml</v>
          </cell>
          <cell r="X476">
            <v>95</v>
          </cell>
        </row>
        <row r="477">
          <cell r="A477" t="str">
            <v>5010E</v>
          </cell>
          <cell r="B477" t="str">
            <v>Alambre de Cobre 4x8F+1X8T.</v>
          </cell>
          <cell r="D477">
            <v>0</v>
          </cell>
          <cell r="F477">
            <v>0</v>
          </cell>
          <cell r="G477">
            <v>0</v>
          </cell>
          <cell r="H477">
            <v>0</v>
          </cell>
          <cell r="I477">
            <v>0</v>
          </cell>
          <cell r="J477">
            <v>0</v>
          </cell>
          <cell r="K477">
            <v>0</v>
          </cell>
          <cell r="L477">
            <v>0</v>
          </cell>
          <cell r="M477">
            <v>0</v>
          </cell>
          <cell r="O477">
            <v>0</v>
          </cell>
          <cell r="P477">
            <v>0</v>
          </cell>
          <cell r="R477">
            <v>0</v>
          </cell>
          <cell r="S477">
            <v>0</v>
          </cell>
          <cell r="T477">
            <v>285</v>
          </cell>
          <cell r="U477">
            <v>285</v>
          </cell>
          <cell r="V477">
            <v>285</v>
          </cell>
          <cell r="W477" t="str">
            <v>Ml</v>
          </cell>
          <cell r="X477">
            <v>285</v>
          </cell>
        </row>
        <row r="478">
          <cell r="A478" t="str">
            <v>5011E</v>
          </cell>
          <cell r="B478" t="str">
            <v>Alambre de Cobre 6x8F+1X8T.</v>
          </cell>
          <cell r="D478">
            <v>0</v>
          </cell>
          <cell r="F478">
            <v>0</v>
          </cell>
          <cell r="G478">
            <v>0</v>
          </cell>
          <cell r="H478">
            <v>0</v>
          </cell>
          <cell r="I478">
            <v>0</v>
          </cell>
          <cell r="J478">
            <v>0</v>
          </cell>
          <cell r="K478">
            <v>0</v>
          </cell>
          <cell r="L478">
            <v>0</v>
          </cell>
          <cell r="M478">
            <v>0</v>
          </cell>
          <cell r="O478">
            <v>0</v>
          </cell>
          <cell r="P478">
            <v>0</v>
          </cell>
          <cell r="R478">
            <v>0</v>
          </cell>
          <cell r="S478">
            <v>0</v>
          </cell>
          <cell r="T478">
            <v>163</v>
          </cell>
          <cell r="U478">
            <v>163</v>
          </cell>
          <cell r="V478">
            <v>163</v>
          </cell>
          <cell r="W478" t="str">
            <v>Ml</v>
          </cell>
          <cell r="X478">
            <v>163</v>
          </cell>
        </row>
        <row r="479">
          <cell r="A479" t="str">
            <v>5012E</v>
          </cell>
          <cell r="B479" t="str">
            <v>Tendido de tuberia en 1Ø3/4" pvc, incluye excavación y relleno.</v>
          </cell>
          <cell r="D479">
            <v>0</v>
          </cell>
          <cell r="F479">
            <v>0</v>
          </cell>
          <cell r="G479">
            <v>0</v>
          </cell>
          <cell r="H479">
            <v>0</v>
          </cell>
          <cell r="I479">
            <v>0</v>
          </cell>
          <cell r="J479">
            <v>0</v>
          </cell>
          <cell r="K479">
            <v>0</v>
          </cell>
          <cell r="L479">
            <v>0</v>
          </cell>
          <cell r="M479">
            <v>0</v>
          </cell>
          <cell r="O479">
            <v>0</v>
          </cell>
          <cell r="P479">
            <v>0</v>
          </cell>
          <cell r="R479">
            <v>0</v>
          </cell>
          <cell r="S479">
            <v>0</v>
          </cell>
          <cell r="T479">
            <v>386</v>
          </cell>
          <cell r="U479">
            <v>386</v>
          </cell>
          <cell r="V479">
            <v>386</v>
          </cell>
          <cell r="W479" t="str">
            <v>Ml</v>
          </cell>
          <cell r="X479">
            <v>386</v>
          </cell>
        </row>
        <row r="480">
          <cell r="A480" t="str">
            <v>5013E</v>
          </cell>
          <cell r="B480" t="str">
            <v>Tendido de tuberia en 1Ø1" pvc, incluye excavación y relleno.</v>
          </cell>
          <cell r="D480">
            <v>0</v>
          </cell>
          <cell r="F480">
            <v>0</v>
          </cell>
          <cell r="G480">
            <v>0</v>
          </cell>
          <cell r="H480">
            <v>0</v>
          </cell>
          <cell r="I480">
            <v>0</v>
          </cell>
          <cell r="J480">
            <v>0</v>
          </cell>
          <cell r="K480">
            <v>0</v>
          </cell>
          <cell r="L480">
            <v>0</v>
          </cell>
          <cell r="M480">
            <v>0</v>
          </cell>
          <cell r="O480">
            <v>0</v>
          </cell>
          <cell r="P480">
            <v>0</v>
          </cell>
          <cell r="R480">
            <v>0</v>
          </cell>
          <cell r="S480">
            <v>0</v>
          </cell>
          <cell r="T480">
            <v>601</v>
          </cell>
          <cell r="U480">
            <v>601</v>
          </cell>
          <cell r="V480">
            <v>601</v>
          </cell>
          <cell r="W480" t="str">
            <v>Ml</v>
          </cell>
          <cell r="X480">
            <v>601</v>
          </cell>
        </row>
        <row r="481">
          <cell r="A481" t="str">
            <v>5014E</v>
          </cell>
          <cell r="B481" t="str">
            <v>Tendido de tuberia en 1Ø1,1/4" pvc, incluye excavación y relleno.</v>
          </cell>
          <cell r="D481">
            <v>0</v>
          </cell>
          <cell r="F481">
            <v>0</v>
          </cell>
          <cell r="G481">
            <v>0</v>
          </cell>
          <cell r="H481">
            <v>0</v>
          </cell>
          <cell r="I481">
            <v>0</v>
          </cell>
          <cell r="J481">
            <v>0</v>
          </cell>
          <cell r="K481">
            <v>0</v>
          </cell>
          <cell r="L481">
            <v>0</v>
          </cell>
          <cell r="M481">
            <v>0</v>
          </cell>
          <cell r="O481">
            <v>0</v>
          </cell>
          <cell r="P481">
            <v>0</v>
          </cell>
          <cell r="R481">
            <v>0</v>
          </cell>
          <cell r="S481">
            <v>0</v>
          </cell>
          <cell r="T481">
            <v>145</v>
          </cell>
          <cell r="U481">
            <v>145</v>
          </cell>
          <cell r="V481">
            <v>145</v>
          </cell>
          <cell r="W481" t="str">
            <v>Ml</v>
          </cell>
          <cell r="X481">
            <v>145</v>
          </cell>
        </row>
        <row r="482">
          <cell r="A482" t="str">
            <v>5015E</v>
          </cell>
          <cell r="B482" t="str">
            <v>Tendido de tuberia en 1Ø1,1/2" pvc, incluye excavación y relleno.</v>
          </cell>
          <cell r="D482">
            <v>0</v>
          </cell>
          <cell r="F482">
            <v>0</v>
          </cell>
          <cell r="G482">
            <v>0</v>
          </cell>
          <cell r="H482">
            <v>0</v>
          </cell>
          <cell r="I482">
            <v>0</v>
          </cell>
          <cell r="J482">
            <v>0</v>
          </cell>
          <cell r="K482">
            <v>0</v>
          </cell>
          <cell r="L482">
            <v>0</v>
          </cell>
          <cell r="M482">
            <v>0</v>
          </cell>
          <cell r="O482">
            <v>0</v>
          </cell>
          <cell r="P482">
            <v>0</v>
          </cell>
          <cell r="R482">
            <v>0</v>
          </cell>
          <cell r="S482">
            <v>0</v>
          </cell>
          <cell r="T482">
            <v>198</v>
          </cell>
          <cell r="U482">
            <v>198</v>
          </cell>
          <cell r="V482">
            <v>198</v>
          </cell>
          <cell r="W482" t="str">
            <v>Ml</v>
          </cell>
          <cell r="X482">
            <v>198</v>
          </cell>
        </row>
        <row r="483">
          <cell r="A483" t="str">
            <v>5016E</v>
          </cell>
          <cell r="B483" t="str">
            <v>Empalme premoldeado 91B-1 3M. ( Juego de 1x4UN )</v>
          </cell>
          <cell r="D483">
            <v>0</v>
          </cell>
          <cell r="F483">
            <v>0</v>
          </cell>
          <cell r="G483">
            <v>0</v>
          </cell>
          <cell r="H483">
            <v>0</v>
          </cell>
          <cell r="I483">
            <v>0</v>
          </cell>
          <cell r="J483">
            <v>0</v>
          </cell>
          <cell r="K483">
            <v>0</v>
          </cell>
          <cell r="L483">
            <v>0</v>
          </cell>
          <cell r="M483">
            <v>0</v>
          </cell>
          <cell r="O483">
            <v>0</v>
          </cell>
          <cell r="P483">
            <v>0</v>
          </cell>
          <cell r="R483">
            <v>0</v>
          </cell>
          <cell r="S483">
            <v>0</v>
          </cell>
          <cell r="T483">
            <v>110</v>
          </cell>
          <cell r="U483">
            <v>110</v>
          </cell>
          <cell r="V483">
            <v>110</v>
          </cell>
          <cell r="W483" t="str">
            <v>Und</v>
          </cell>
          <cell r="X483">
            <v>110</v>
          </cell>
        </row>
        <row r="484">
          <cell r="A484" t="str">
            <v>6001E</v>
          </cell>
          <cell r="B484" t="str">
            <v>Tablero de 6 circuitos Monofásico tipo TML-B</v>
          </cell>
          <cell r="C484">
            <v>4</v>
          </cell>
          <cell r="D484">
            <v>4</v>
          </cell>
          <cell r="F484">
            <v>0</v>
          </cell>
          <cell r="G484">
            <v>4</v>
          </cell>
          <cell r="H484">
            <v>0</v>
          </cell>
          <cell r="I484">
            <v>0</v>
          </cell>
          <cell r="J484">
            <v>0</v>
          </cell>
          <cell r="K484">
            <v>0</v>
          </cell>
          <cell r="L484">
            <v>0</v>
          </cell>
          <cell r="M484">
            <v>0</v>
          </cell>
          <cell r="N484">
            <v>1</v>
          </cell>
          <cell r="O484">
            <v>1</v>
          </cell>
          <cell r="P484">
            <v>1</v>
          </cell>
          <cell r="Q484">
            <v>2</v>
          </cell>
          <cell r="R484">
            <v>2</v>
          </cell>
          <cell r="S484">
            <v>2</v>
          </cell>
          <cell r="U484">
            <v>0</v>
          </cell>
          <cell r="V484">
            <v>0</v>
          </cell>
          <cell r="W484" t="str">
            <v>Und</v>
          </cell>
          <cell r="X484">
            <v>7</v>
          </cell>
        </row>
        <row r="485">
          <cell r="A485" t="str">
            <v>6002E</v>
          </cell>
          <cell r="B485" t="str">
            <v>Tablero de 8 circuitos Monofásico tipo TML-B</v>
          </cell>
          <cell r="D485">
            <v>0</v>
          </cell>
          <cell r="F485">
            <v>0</v>
          </cell>
          <cell r="G485">
            <v>0</v>
          </cell>
          <cell r="H485">
            <v>0.5</v>
          </cell>
          <cell r="I485">
            <v>0.5</v>
          </cell>
          <cell r="J485">
            <v>0.5</v>
          </cell>
          <cell r="K485">
            <v>0.5</v>
          </cell>
          <cell r="L485">
            <v>0.5</v>
          </cell>
          <cell r="M485">
            <v>0.5</v>
          </cell>
          <cell r="O485">
            <v>0</v>
          </cell>
          <cell r="P485">
            <v>0</v>
          </cell>
          <cell r="R485">
            <v>0</v>
          </cell>
          <cell r="S485">
            <v>0</v>
          </cell>
          <cell r="U485">
            <v>0</v>
          </cell>
          <cell r="V485">
            <v>0</v>
          </cell>
          <cell r="W485" t="str">
            <v>Und</v>
          </cell>
          <cell r="X485">
            <v>1</v>
          </cell>
        </row>
        <row r="486">
          <cell r="A486" t="str">
            <v>6003E</v>
          </cell>
          <cell r="B486" t="str">
            <v xml:space="preserve"> Tablero de automáticos de 12 circuitos trifásico con puerta, chapeta de cierre y espacio para totalizador industrial TWC-MB-12</v>
          </cell>
          <cell r="C486">
            <v>3</v>
          </cell>
          <cell r="D486">
            <v>3</v>
          </cell>
          <cell r="F486">
            <v>0</v>
          </cell>
          <cell r="G486">
            <v>3</v>
          </cell>
          <cell r="H486">
            <v>0</v>
          </cell>
          <cell r="I486">
            <v>0</v>
          </cell>
          <cell r="J486">
            <v>0</v>
          </cell>
          <cell r="K486">
            <v>0</v>
          </cell>
          <cell r="L486">
            <v>0</v>
          </cell>
          <cell r="M486">
            <v>0</v>
          </cell>
          <cell r="O486">
            <v>0</v>
          </cell>
          <cell r="P486">
            <v>0</v>
          </cell>
          <cell r="R486">
            <v>0</v>
          </cell>
          <cell r="S486">
            <v>0</v>
          </cell>
          <cell r="U486">
            <v>0</v>
          </cell>
          <cell r="V486">
            <v>0</v>
          </cell>
          <cell r="W486" t="str">
            <v>Und</v>
          </cell>
          <cell r="X486">
            <v>3</v>
          </cell>
        </row>
        <row r="487">
          <cell r="A487" t="str">
            <v>6004E</v>
          </cell>
          <cell r="B487" t="str">
            <v xml:space="preserve"> Tablero de automáticos de 18 circuitos trifásico con puerta, chapeta de cierre y espacio para totalizador industrial TWC-MB-18</v>
          </cell>
          <cell r="C487">
            <v>2</v>
          </cell>
          <cell r="D487">
            <v>2</v>
          </cell>
          <cell r="F487">
            <v>0</v>
          </cell>
          <cell r="G487">
            <v>2</v>
          </cell>
          <cell r="H487">
            <v>0</v>
          </cell>
          <cell r="I487">
            <v>0</v>
          </cell>
          <cell r="J487">
            <v>0</v>
          </cell>
          <cell r="K487">
            <v>0</v>
          </cell>
          <cell r="L487">
            <v>0</v>
          </cell>
          <cell r="M487">
            <v>0</v>
          </cell>
          <cell r="N487">
            <v>1</v>
          </cell>
          <cell r="O487">
            <v>1</v>
          </cell>
          <cell r="P487">
            <v>1</v>
          </cell>
          <cell r="R487">
            <v>0</v>
          </cell>
          <cell r="S487">
            <v>0</v>
          </cell>
          <cell r="U487">
            <v>0</v>
          </cell>
          <cell r="V487">
            <v>0</v>
          </cell>
          <cell r="W487" t="str">
            <v>Und</v>
          </cell>
          <cell r="X487">
            <v>3</v>
          </cell>
        </row>
        <row r="488">
          <cell r="A488" t="str">
            <v>6005E</v>
          </cell>
          <cell r="B488" t="str">
            <v xml:space="preserve"> Tablero de automáticos de 24 circuitos trifásico con puerta, chapeta de cierre y espacio para totalizador industrial TWC-MB-24</v>
          </cell>
          <cell r="C488">
            <v>2</v>
          </cell>
          <cell r="D488">
            <v>2</v>
          </cell>
          <cell r="F488">
            <v>0</v>
          </cell>
          <cell r="G488">
            <v>2</v>
          </cell>
          <cell r="H488">
            <v>0</v>
          </cell>
          <cell r="I488">
            <v>0</v>
          </cell>
          <cell r="J488">
            <v>0</v>
          </cell>
          <cell r="K488">
            <v>0</v>
          </cell>
          <cell r="L488">
            <v>0</v>
          </cell>
          <cell r="M488">
            <v>0</v>
          </cell>
          <cell r="O488">
            <v>0</v>
          </cell>
          <cell r="P488">
            <v>0</v>
          </cell>
          <cell r="R488">
            <v>0</v>
          </cell>
          <cell r="S488">
            <v>0</v>
          </cell>
          <cell r="T488">
            <v>1</v>
          </cell>
          <cell r="U488">
            <v>1</v>
          </cell>
          <cell r="V488">
            <v>1</v>
          </cell>
          <cell r="W488" t="str">
            <v>Und</v>
          </cell>
          <cell r="X488">
            <v>3</v>
          </cell>
        </row>
        <row r="489">
          <cell r="A489" t="str">
            <v>6006E</v>
          </cell>
          <cell r="B489" t="str">
            <v xml:space="preserve"> Tablero de automáticos de 30 circuitos trifásico con puerta, chapeta de cierre y espacio para totalizador industrial TWC-MB-30</v>
          </cell>
          <cell r="D489">
            <v>0</v>
          </cell>
          <cell r="F489">
            <v>0</v>
          </cell>
          <cell r="G489">
            <v>0</v>
          </cell>
          <cell r="H489">
            <v>0.5</v>
          </cell>
          <cell r="I489">
            <v>0.5</v>
          </cell>
          <cell r="J489">
            <v>0.5</v>
          </cell>
          <cell r="K489">
            <v>0.5</v>
          </cell>
          <cell r="L489">
            <v>0.5</v>
          </cell>
          <cell r="M489">
            <v>0.5</v>
          </cell>
          <cell r="O489">
            <v>0</v>
          </cell>
          <cell r="P489">
            <v>0</v>
          </cell>
          <cell r="R489">
            <v>0</v>
          </cell>
          <cell r="S489">
            <v>0</v>
          </cell>
          <cell r="U489">
            <v>0</v>
          </cell>
          <cell r="V489">
            <v>0</v>
          </cell>
          <cell r="W489" t="str">
            <v>Und</v>
          </cell>
          <cell r="X489">
            <v>1</v>
          </cell>
        </row>
        <row r="490">
          <cell r="A490" t="str">
            <v>6007E</v>
          </cell>
          <cell r="B490" t="str">
            <v xml:space="preserve"> Tablero de automáticos de 36 circuitos trifásico con puerta, chapeta de cierre y espacio para totalizador industrial TWC-MB-36</v>
          </cell>
          <cell r="C490">
            <v>1</v>
          </cell>
          <cell r="D490">
            <v>1</v>
          </cell>
          <cell r="F490">
            <v>0</v>
          </cell>
          <cell r="G490">
            <v>1</v>
          </cell>
          <cell r="H490">
            <v>0</v>
          </cell>
          <cell r="I490">
            <v>0</v>
          </cell>
          <cell r="J490">
            <v>0</v>
          </cell>
          <cell r="K490">
            <v>0</v>
          </cell>
          <cell r="L490">
            <v>0</v>
          </cell>
          <cell r="M490">
            <v>0</v>
          </cell>
          <cell r="O490">
            <v>0</v>
          </cell>
          <cell r="P490">
            <v>0</v>
          </cell>
          <cell r="R490">
            <v>0</v>
          </cell>
          <cell r="S490">
            <v>0</v>
          </cell>
          <cell r="U490">
            <v>0</v>
          </cell>
          <cell r="V490">
            <v>0</v>
          </cell>
          <cell r="W490" t="str">
            <v>Und</v>
          </cell>
          <cell r="X490">
            <v>1</v>
          </cell>
        </row>
        <row r="491">
          <cell r="A491" t="str">
            <v>6008E</v>
          </cell>
          <cell r="B491" t="str">
            <v xml:space="preserve"> Tablero de automáticos de 42 circuitos trifásico con puerta, chapeta de cierre y espacio para totalizador industrial TWC-MB-42</v>
          </cell>
          <cell r="C491">
            <v>1</v>
          </cell>
          <cell r="D491">
            <v>1</v>
          </cell>
          <cell r="F491">
            <v>0</v>
          </cell>
          <cell r="G491">
            <v>1</v>
          </cell>
          <cell r="H491">
            <v>0</v>
          </cell>
          <cell r="I491">
            <v>0</v>
          </cell>
          <cell r="J491">
            <v>0</v>
          </cell>
          <cell r="K491">
            <v>0</v>
          </cell>
          <cell r="L491">
            <v>0</v>
          </cell>
          <cell r="M491">
            <v>0</v>
          </cell>
          <cell r="O491">
            <v>0</v>
          </cell>
          <cell r="P491">
            <v>0</v>
          </cell>
          <cell r="R491">
            <v>0</v>
          </cell>
          <cell r="S491">
            <v>0</v>
          </cell>
          <cell r="U491">
            <v>0</v>
          </cell>
          <cell r="V491">
            <v>0</v>
          </cell>
          <cell r="W491" t="str">
            <v>Und</v>
          </cell>
          <cell r="X491">
            <v>1</v>
          </cell>
        </row>
        <row r="492">
          <cell r="A492" t="str">
            <v>6009E</v>
          </cell>
          <cell r="B492" t="str">
            <v>Caja moldeada para interruptores industriales DPX</v>
          </cell>
          <cell r="C492">
            <v>6</v>
          </cell>
          <cell r="D492">
            <v>6</v>
          </cell>
          <cell r="F492">
            <v>0</v>
          </cell>
          <cell r="G492">
            <v>6</v>
          </cell>
          <cell r="H492">
            <v>1.5</v>
          </cell>
          <cell r="I492">
            <v>1.5</v>
          </cell>
          <cell r="J492">
            <v>1.5</v>
          </cell>
          <cell r="K492">
            <v>1.5</v>
          </cell>
          <cell r="L492">
            <v>1.5</v>
          </cell>
          <cell r="M492">
            <v>1.5</v>
          </cell>
          <cell r="N492">
            <v>1</v>
          </cell>
          <cell r="O492">
            <v>1</v>
          </cell>
          <cell r="P492">
            <v>1</v>
          </cell>
          <cell r="Q492">
            <v>2</v>
          </cell>
          <cell r="R492">
            <v>2</v>
          </cell>
          <cell r="S492">
            <v>2</v>
          </cell>
          <cell r="T492">
            <v>1</v>
          </cell>
          <cell r="U492">
            <v>1</v>
          </cell>
          <cell r="V492">
            <v>1</v>
          </cell>
          <cell r="W492" t="str">
            <v>Und</v>
          </cell>
          <cell r="X492">
            <v>13</v>
          </cell>
        </row>
        <row r="493">
          <cell r="A493" t="str">
            <v>6010E</v>
          </cell>
          <cell r="B493" t="str">
            <v>Caja Metalica de 15x15 para el montaje de interruprtor monofásico atornillable para alojar totalizador de los tableros monofásicos.</v>
          </cell>
          <cell r="C493">
            <v>4</v>
          </cell>
          <cell r="D493">
            <v>4</v>
          </cell>
          <cell r="F493">
            <v>0</v>
          </cell>
          <cell r="G493">
            <v>4</v>
          </cell>
          <cell r="H493">
            <v>0</v>
          </cell>
          <cell r="I493">
            <v>0</v>
          </cell>
          <cell r="J493">
            <v>0</v>
          </cell>
          <cell r="K493">
            <v>0</v>
          </cell>
          <cell r="L493">
            <v>0</v>
          </cell>
          <cell r="M493">
            <v>0</v>
          </cell>
          <cell r="N493">
            <v>2</v>
          </cell>
          <cell r="O493">
            <v>2</v>
          </cell>
          <cell r="P493">
            <v>2</v>
          </cell>
          <cell r="Q493">
            <v>2</v>
          </cell>
          <cell r="R493">
            <v>2</v>
          </cell>
          <cell r="S493">
            <v>2</v>
          </cell>
          <cell r="U493">
            <v>0</v>
          </cell>
          <cell r="V493">
            <v>0</v>
          </cell>
          <cell r="W493" t="str">
            <v>Und</v>
          </cell>
          <cell r="X493">
            <v>8</v>
          </cell>
        </row>
        <row r="494">
          <cell r="A494" t="str">
            <v>6011E</v>
          </cell>
          <cell r="B494" t="str">
            <v xml:space="preserve"> 1 X 30 Amps. tipo atornillable</v>
          </cell>
          <cell r="D494">
            <v>0</v>
          </cell>
          <cell r="F494">
            <v>0</v>
          </cell>
          <cell r="G494">
            <v>0</v>
          </cell>
          <cell r="H494">
            <v>1</v>
          </cell>
          <cell r="I494">
            <v>1</v>
          </cell>
          <cell r="J494">
            <v>1</v>
          </cell>
          <cell r="K494">
            <v>1</v>
          </cell>
          <cell r="L494">
            <v>1</v>
          </cell>
          <cell r="M494">
            <v>1</v>
          </cell>
          <cell r="N494">
            <v>1</v>
          </cell>
          <cell r="O494">
            <v>1</v>
          </cell>
          <cell r="P494">
            <v>1</v>
          </cell>
          <cell r="Q494">
            <v>2</v>
          </cell>
          <cell r="R494">
            <v>2</v>
          </cell>
          <cell r="S494">
            <v>2</v>
          </cell>
          <cell r="U494">
            <v>0</v>
          </cell>
          <cell r="V494">
            <v>0</v>
          </cell>
          <cell r="W494" t="str">
            <v>Und</v>
          </cell>
          <cell r="X494">
            <v>5</v>
          </cell>
        </row>
        <row r="495">
          <cell r="A495" t="str">
            <v>6012E</v>
          </cell>
          <cell r="B495" t="str">
            <v xml:space="preserve"> 1 X 40 Amps. tipo atornillable</v>
          </cell>
          <cell r="C495">
            <v>2</v>
          </cell>
          <cell r="D495">
            <v>2</v>
          </cell>
          <cell r="F495">
            <v>0</v>
          </cell>
          <cell r="G495">
            <v>2</v>
          </cell>
          <cell r="H495">
            <v>0</v>
          </cell>
          <cell r="I495">
            <v>0</v>
          </cell>
          <cell r="J495">
            <v>0</v>
          </cell>
          <cell r="K495">
            <v>0</v>
          </cell>
          <cell r="L495">
            <v>0</v>
          </cell>
          <cell r="M495">
            <v>0</v>
          </cell>
          <cell r="O495">
            <v>0</v>
          </cell>
          <cell r="P495">
            <v>0</v>
          </cell>
          <cell r="R495">
            <v>0</v>
          </cell>
          <cell r="S495">
            <v>0</v>
          </cell>
          <cell r="U495">
            <v>0</v>
          </cell>
          <cell r="V495">
            <v>0</v>
          </cell>
          <cell r="W495" t="str">
            <v>Und</v>
          </cell>
          <cell r="X495">
            <v>2</v>
          </cell>
        </row>
        <row r="496">
          <cell r="A496" t="str">
            <v>6013E</v>
          </cell>
          <cell r="B496" t="str">
            <v xml:space="preserve"> 1 X 50 Amps. tipo atornillable</v>
          </cell>
          <cell r="C496">
            <v>1</v>
          </cell>
          <cell r="D496">
            <v>1</v>
          </cell>
          <cell r="F496">
            <v>0</v>
          </cell>
          <cell r="G496">
            <v>1</v>
          </cell>
          <cell r="H496">
            <v>0</v>
          </cell>
          <cell r="I496">
            <v>0</v>
          </cell>
          <cell r="J496">
            <v>0</v>
          </cell>
          <cell r="K496">
            <v>0</v>
          </cell>
          <cell r="L496">
            <v>0</v>
          </cell>
          <cell r="M496">
            <v>0</v>
          </cell>
          <cell r="O496">
            <v>0</v>
          </cell>
          <cell r="P496">
            <v>0</v>
          </cell>
          <cell r="R496">
            <v>0</v>
          </cell>
          <cell r="S496">
            <v>0</v>
          </cell>
          <cell r="U496">
            <v>0</v>
          </cell>
          <cell r="V496">
            <v>0</v>
          </cell>
          <cell r="W496" t="str">
            <v>Und</v>
          </cell>
          <cell r="X496">
            <v>1</v>
          </cell>
        </row>
        <row r="497">
          <cell r="A497" t="str">
            <v>6014E</v>
          </cell>
          <cell r="B497" t="str">
            <v xml:space="preserve"> 1 X 70 Amps. tipo atornillable</v>
          </cell>
          <cell r="C497">
            <v>1</v>
          </cell>
          <cell r="D497">
            <v>1</v>
          </cell>
          <cell r="F497">
            <v>0</v>
          </cell>
          <cell r="G497">
            <v>1</v>
          </cell>
          <cell r="H497">
            <v>0</v>
          </cell>
          <cell r="I497">
            <v>0</v>
          </cell>
          <cell r="J497">
            <v>0</v>
          </cell>
          <cell r="K497">
            <v>0</v>
          </cell>
          <cell r="L497">
            <v>0</v>
          </cell>
          <cell r="M497">
            <v>0</v>
          </cell>
          <cell r="O497">
            <v>0</v>
          </cell>
          <cell r="P497">
            <v>0</v>
          </cell>
          <cell r="R497">
            <v>0</v>
          </cell>
          <cell r="S497">
            <v>0</v>
          </cell>
          <cell r="U497">
            <v>0</v>
          </cell>
          <cell r="V497">
            <v>0</v>
          </cell>
          <cell r="W497" t="str">
            <v>Und</v>
          </cell>
          <cell r="X497">
            <v>1</v>
          </cell>
        </row>
        <row r="498">
          <cell r="A498" t="str">
            <v>6015E</v>
          </cell>
          <cell r="B498" t="str">
            <v xml:space="preserve"> 1 X 20 Amps. tipo enchufable</v>
          </cell>
          <cell r="C498">
            <v>131</v>
          </cell>
          <cell r="D498">
            <v>131</v>
          </cell>
          <cell r="F498">
            <v>0</v>
          </cell>
          <cell r="G498">
            <v>131</v>
          </cell>
          <cell r="H498">
            <v>7</v>
          </cell>
          <cell r="I498">
            <v>7</v>
          </cell>
          <cell r="J498">
            <v>7</v>
          </cell>
          <cell r="K498">
            <v>7</v>
          </cell>
          <cell r="L498">
            <v>7</v>
          </cell>
          <cell r="M498">
            <v>7</v>
          </cell>
          <cell r="N498">
            <v>6</v>
          </cell>
          <cell r="O498">
            <v>6</v>
          </cell>
          <cell r="P498">
            <v>6</v>
          </cell>
          <cell r="Q498">
            <v>4</v>
          </cell>
          <cell r="R498">
            <v>4</v>
          </cell>
          <cell r="S498">
            <v>4</v>
          </cell>
          <cell r="T498">
            <v>6</v>
          </cell>
          <cell r="U498">
            <v>6</v>
          </cell>
          <cell r="V498">
            <v>6</v>
          </cell>
          <cell r="W498" t="str">
            <v>Und</v>
          </cell>
          <cell r="X498">
            <v>161</v>
          </cell>
        </row>
        <row r="499">
          <cell r="A499" t="str">
            <v>6016E</v>
          </cell>
          <cell r="B499" t="str">
            <v xml:space="preserve"> 2 X 20 Amps. tipo enchufable</v>
          </cell>
          <cell r="D499">
            <v>0</v>
          </cell>
          <cell r="F499">
            <v>0</v>
          </cell>
          <cell r="G499">
            <v>0</v>
          </cell>
          <cell r="H499">
            <v>2</v>
          </cell>
          <cell r="I499">
            <v>2</v>
          </cell>
          <cell r="J499">
            <v>2</v>
          </cell>
          <cell r="K499">
            <v>2</v>
          </cell>
          <cell r="L499">
            <v>2</v>
          </cell>
          <cell r="M499">
            <v>2</v>
          </cell>
          <cell r="O499">
            <v>0</v>
          </cell>
          <cell r="P499">
            <v>0</v>
          </cell>
          <cell r="Q499">
            <v>7</v>
          </cell>
          <cell r="R499">
            <v>7</v>
          </cell>
          <cell r="S499">
            <v>7</v>
          </cell>
          <cell r="U499">
            <v>0</v>
          </cell>
          <cell r="V499">
            <v>0</v>
          </cell>
          <cell r="W499" t="str">
            <v>Und</v>
          </cell>
          <cell r="X499">
            <v>11</v>
          </cell>
        </row>
        <row r="500">
          <cell r="A500" t="str">
            <v>6017E</v>
          </cell>
          <cell r="B500" t="str">
            <v xml:space="preserve"> 2 X 30 Amps. tipo enchufable</v>
          </cell>
          <cell r="D500">
            <v>0</v>
          </cell>
          <cell r="F500">
            <v>0</v>
          </cell>
          <cell r="G500">
            <v>0</v>
          </cell>
          <cell r="H500">
            <v>4</v>
          </cell>
          <cell r="I500">
            <v>4</v>
          </cell>
          <cell r="J500">
            <v>4</v>
          </cell>
          <cell r="K500">
            <v>4</v>
          </cell>
          <cell r="L500">
            <v>4</v>
          </cell>
          <cell r="M500">
            <v>4</v>
          </cell>
          <cell r="N500">
            <v>3</v>
          </cell>
          <cell r="O500">
            <v>3</v>
          </cell>
          <cell r="P500">
            <v>3</v>
          </cell>
          <cell r="Q500">
            <v>1</v>
          </cell>
          <cell r="R500">
            <v>1</v>
          </cell>
          <cell r="S500">
            <v>1</v>
          </cell>
          <cell r="U500">
            <v>0</v>
          </cell>
          <cell r="V500">
            <v>0</v>
          </cell>
          <cell r="W500" t="str">
            <v>Und</v>
          </cell>
          <cell r="X500">
            <v>12</v>
          </cell>
        </row>
        <row r="501">
          <cell r="A501" t="str">
            <v>6018E</v>
          </cell>
          <cell r="B501" t="str">
            <v xml:space="preserve"> 2 X 50 Amps. tipo enchufable</v>
          </cell>
          <cell r="D501">
            <v>0</v>
          </cell>
          <cell r="F501">
            <v>0</v>
          </cell>
          <cell r="G501">
            <v>0</v>
          </cell>
          <cell r="H501">
            <v>0.5</v>
          </cell>
          <cell r="I501">
            <v>0.5</v>
          </cell>
          <cell r="J501">
            <v>0.5</v>
          </cell>
          <cell r="K501">
            <v>0.5</v>
          </cell>
          <cell r="L501">
            <v>0.5</v>
          </cell>
          <cell r="M501">
            <v>0.5</v>
          </cell>
          <cell r="O501">
            <v>0</v>
          </cell>
          <cell r="P501">
            <v>0</v>
          </cell>
          <cell r="R501">
            <v>0</v>
          </cell>
          <cell r="S501">
            <v>0</v>
          </cell>
          <cell r="U501">
            <v>0</v>
          </cell>
          <cell r="V501">
            <v>0</v>
          </cell>
          <cell r="W501" t="str">
            <v>Und</v>
          </cell>
          <cell r="X501">
            <v>1</v>
          </cell>
        </row>
        <row r="502">
          <cell r="A502" t="str">
            <v>6019E</v>
          </cell>
          <cell r="B502" t="str">
            <v xml:space="preserve"> 3 X 20 Amps. tipo enchufable</v>
          </cell>
          <cell r="D502">
            <v>0</v>
          </cell>
          <cell r="F502">
            <v>0</v>
          </cell>
          <cell r="G502">
            <v>0</v>
          </cell>
          <cell r="H502">
            <v>0</v>
          </cell>
          <cell r="I502">
            <v>0</v>
          </cell>
          <cell r="J502">
            <v>0</v>
          </cell>
          <cell r="K502">
            <v>0</v>
          </cell>
          <cell r="L502">
            <v>0</v>
          </cell>
          <cell r="M502">
            <v>0</v>
          </cell>
          <cell r="N502">
            <v>1</v>
          </cell>
          <cell r="O502">
            <v>1</v>
          </cell>
          <cell r="P502">
            <v>1</v>
          </cell>
          <cell r="R502">
            <v>0</v>
          </cell>
          <cell r="S502">
            <v>0</v>
          </cell>
          <cell r="U502">
            <v>0</v>
          </cell>
          <cell r="V502">
            <v>0</v>
          </cell>
          <cell r="W502" t="str">
            <v>Und</v>
          </cell>
          <cell r="X502">
            <v>1</v>
          </cell>
        </row>
        <row r="503">
          <cell r="A503" t="str">
            <v>6020E</v>
          </cell>
          <cell r="B503" t="str">
            <v xml:space="preserve"> 3 X 30 Amps. tipo enchufable</v>
          </cell>
          <cell r="D503">
            <v>0</v>
          </cell>
          <cell r="F503">
            <v>0</v>
          </cell>
          <cell r="G503">
            <v>0</v>
          </cell>
          <cell r="H503">
            <v>0.5</v>
          </cell>
          <cell r="I503">
            <v>0.5</v>
          </cell>
          <cell r="J503">
            <v>0.5</v>
          </cell>
          <cell r="K503">
            <v>0.5</v>
          </cell>
          <cell r="L503">
            <v>0.5</v>
          </cell>
          <cell r="M503">
            <v>0.5</v>
          </cell>
          <cell r="O503">
            <v>0</v>
          </cell>
          <cell r="P503">
            <v>0</v>
          </cell>
          <cell r="R503">
            <v>0</v>
          </cell>
          <cell r="S503">
            <v>0</v>
          </cell>
          <cell r="U503">
            <v>0</v>
          </cell>
          <cell r="V503">
            <v>0</v>
          </cell>
          <cell r="W503" t="str">
            <v>Und</v>
          </cell>
          <cell r="X503">
            <v>1</v>
          </cell>
        </row>
        <row r="504">
          <cell r="A504" t="str">
            <v>6021E</v>
          </cell>
          <cell r="B504" t="str">
            <v xml:space="preserve"> 3 X 30 Amps. tipo industrial</v>
          </cell>
          <cell r="C504">
            <v>4</v>
          </cell>
          <cell r="D504">
            <v>4</v>
          </cell>
          <cell r="F504">
            <v>0</v>
          </cell>
          <cell r="G504">
            <v>4</v>
          </cell>
          <cell r="H504">
            <v>0</v>
          </cell>
          <cell r="I504">
            <v>0</v>
          </cell>
          <cell r="J504">
            <v>0</v>
          </cell>
          <cell r="K504">
            <v>0</v>
          </cell>
          <cell r="L504">
            <v>0</v>
          </cell>
          <cell r="M504">
            <v>0</v>
          </cell>
          <cell r="O504">
            <v>0</v>
          </cell>
          <cell r="P504">
            <v>0</v>
          </cell>
          <cell r="R504">
            <v>0</v>
          </cell>
          <cell r="S504">
            <v>0</v>
          </cell>
          <cell r="U504">
            <v>0</v>
          </cell>
          <cell r="V504">
            <v>0</v>
          </cell>
          <cell r="W504" t="str">
            <v>Und</v>
          </cell>
          <cell r="X504">
            <v>4</v>
          </cell>
        </row>
        <row r="505">
          <cell r="A505" t="str">
            <v>6022E</v>
          </cell>
          <cell r="B505" t="str">
            <v xml:space="preserve"> 3 X 40 Amps. tipo industrial</v>
          </cell>
          <cell r="C505">
            <v>2</v>
          </cell>
          <cell r="D505">
            <v>2</v>
          </cell>
          <cell r="F505">
            <v>0</v>
          </cell>
          <cell r="G505">
            <v>2</v>
          </cell>
          <cell r="H505">
            <v>0.5</v>
          </cell>
          <cell r="I505">
            <v>0.5</v>
          </cell>
          <cell r="J505">
            <v>0.5</v>
          </cell>
          <cell r="K505">
            <v>0.5</v>
          </cell>
          <cell r="L505">
            <v>0.5</v>
          </cell>
          <cell r="M505">
            <v>0.5</v>
          </cell>
          <cell r="N505">
            <v>1</v>
          </cell>
          <cell r="O505">
            <v>1</v>
          </cell>
          <cell r="P505">
            <v>1</v>
          </cell>
          <cell r="R505">
            <v>0</v>
          </cell>
          <cell r="S505">
            <v>0</v>
          </cell>
          <cell r="T505">
            <v>1</v>
          </cell>
          <cell r="U505">
            <v>1</v>
          </cell>
          <cell r="V505">
            <v>1</v>
          </cell>
          <cell r="W505" t="str">
            <v>Und</v>
          </cell>
          <cell r="X505">
            <v>5</v>
          </cell>
        </row>
        <row r="506">
          <cell r="A506" t="str">
            <v>6023E</v>
          </cell>
          <cell r="B506" t="str">
            <v xml:space="preserve"> 3 X 50 Amps. tipo industrial</v>
          </cell>
          <cell r="C506">
            <v>2</v>
          </cell>
          <cell r="D506">
            <v>2</v>
          </cell>
          <cell r="F506">
            <v>0</v>
          </cell>
          <cell r="G506">
            <v>2</v>
          </cell>
          <cell r="H506">
            <v>0</v>
          </cell>
          <cell r="I506">
            <v>0</v>
          </cell>
          <cell r="J506">
            <v>0</v>
          </cell>
          <cell r="K506">
            <v>0</v>
          </cell>
          <cell r="L506">
            <v>0</v>
          </cell>
          <cell r="M506">
            <v>0</v>
          </cell>
          <cell r="O506">
            <v>0</v>
          </cell>
          <cell r="P506">
            <v>0</v>
          </cell>
          <cell r="R506">
            <v>0</v>
          </cell>
          <cell r="S506">
            <v>0</v>
          </cell>
          <cell r="U506">
            <v>0</v>
          </cell>
          <cell r="V506">
            <v>0</v>
          </cell>
          <cell r="W506" t="str">
            <v>Und</v>
          </cell>
          <cell r="X506">
            <v>2</v>
          </cell>
        </row>
        <row r="507">
          <cell r="A507" t="str">
            <v>6024E</v>
          </cell>
          <cell r="B507" t="str">
            <v xml:space="preserve"> 3 X 60 Amps. tipo industrial</v>
          </cell>
          <cell r="C507">
            <v>1</v>
          </cell>
          <cell r="D507">
            <v>1</v>
          </cell>
          <cell r="F507">
            <v>0</v>
          </cell>
          <cell r="G507">
            <v>1</v>
          </cell>
          <cell r="H507">
            <v>0</v>
          </cell>
          <cell r="I507">
            <v>0</v>
          </cell>
          <cell r="J507">
            <v>0</v>
          </cell>
          <cell r="K507">
            <v>0</v>
          </cell>
          <cell r="L507">
            <v>0</v>
          </cell>
          <cell r="M507">
            <v>0</v>
          </cell>
          <cell r="O507">
            <v>0</v>
          </cell>
          <cell r="P507">
            <v>0</v>
          </cell>
          <cell r="R507">
            <v>0</v>
          </cell>
          <cell r="S507">
            <v>0</v>
          </cell>
          <cell r="U507">
            <v>0</v>
          </cell>
          <cell r="V507">
            <v>0</v>
          </cell>
          <cell r="W507" t="str">
            <v>Und</v>
          </cell>
          <cell r="X507">
            <v>1</v>
          </cell>
        </row>
        <row r="508">
          <cell r="A508" t="str">
            <v>6025E</v>
          </cell>
          <cell r="B508" t="str">
            <v xml:space="preserve"> 3X 75 Amps. tipo industrial</v>
          </cell>
          <cell r="C508">
            <v>2</v>
          </cell>
          <cell r="D508">
            <v>2</v>
          </cell>
          <cell r="F508">
            <v>0</v>
          </cell>
          <cell r="G508">
            <v>2</v>
          </cell>
          <cell r="H508">
            <v>0.5</v>
          </cell>
          <cell r="I508">
            <v>0.5</v>
          </cell>
          <cell r="J508">
            <v>0.5</v>
          </cell>
          <cell r="K508">
            <v>0.5</v>
          </cell>
          <cell r="L508">
            <v>0.5</v>
          </cell>
          <cell r="M508">
            <v>0.5</v>
          </cell>
          <cell r="N508">
            <v>1</v>
          </cell>
          <cell r="O508">
            <v>1</v>
          </cell>
          <cell r="P508">
            <v>1</v>
          </cell>
          <cell r="Q508">
            <v>1</v>
          </cell>
          <cell r="R508">
            <v>1</v>
          </cell>
          <cell r="S508">
            <v>1</v>
          </cell>
          <cell r="U508">
            <v>0</v>
          </cell>
          <cell r="V508">
            <v>0</v>
          </cell>
          <cell r="W508" t="str">
            <v>Und</v>
          </cell>
          <cell r="X508">
            <v>5</v>
          </cell>
        </row>
        <row r="509">
          <cell r="A509" t="str">
            <v>6026E</v>
          </cell>
          <cell r="B509" t="str">
            <v xml:space="preserve"> 3X 80 Amps. tipo industrial</v>
          </cell>
          <cell r="C509">
            <v>1</v>
          </cell>
          <cell r="D509">
            <v>1</v>
          </cell>
          <cell r="F509">
            <v>0</v>
          </cell>
          <cell r="G509">
            <v>1</v>
          </cell>
          <cell r="H509">
            <v>0</v>
          </cell>
          <cell r="I509">
            <v>0</v>
          </cell>
          <cell r="J509">
            <v>0</v>
          </cell>
          <cell r="K509">
            <v>0</v>
          </cell>
          <cell r="L509">
            <v>0</v>
          </cell>
          <cell r="M509">
            <v>0</v>
          </cell>
          <cell r="O509">
            <v>0</v>
          </cell>
          <cell r="P509">
            <v>0</v>
          </cell>
          <cell r="R509">
            <v>0</v>
          </cell>
          <cell r="S509">
            <v>0</v>
          </cell>
          <cell r="U509">
            <v>0</v>
          </cell>
          <cell r="V509">
            <v>0</v>
          </cell>
          <cell r="W509" t="str">
            <v>Und</v>
          </cell>
          <cell r="X509">
            <v>1</v>
          </cell>
        </row>
        <row r="510">
          <cell r="A510" t="str">
            <v>6027E</v>
          </cell>
          <cell r="B510" t="str">
            <v xml:space="preserve"> 3X 90 Amps. tipo industrial</v>
          </cell>
          <cell r="C510">
            <v>1</v>
          </cell>
          <cell r="D510">
            <v>1</v>
          </cell>
          <cell r="F510">
            <v>0</v>
          </cell>
          <cell r="G510">
            <v>1</v>
          </cell>
          <cell r="H510">
            <v>0</v>
          </cell>
          <cell r="I510">
            <v>0</v>
          </cell>
          <cell r="J510">
            <v>0</v>
          </cell>
          <cell r="K510">
            <v>0</v>
          </cell>
          <cell r="L510">
            <v>0</v>
          </cell>
          <cell r="M510">
            <v>0</v>
          </cell>
          <cell r="O510">
            <v>0</v>
          </cell>
          <cell r="P510">
            <v>0</v>
          </cell>
          <cell r="R510">
            <v>0</v>
          </cell>
          <cell r="S510">
            <v>0</v>
          </cell>
          <cell r="U510">
            <v>0</v>
          </cell>
          <cell r="V510">
            <v>0</v>
          </cell>
          <cell r="W510" t="str">
            <v>Und</v>
          </cell>
          <cell r="X510">
            <v>1</v>
          </cell>
        </row>
        <row r="511">
          <cell r="A511" t="str">
            <v>6028E</v>
          </cell>
          <cell r="B511" t="str">
            <v xml:space="preserve"> 3 X 100 Amps. tipo industrial</v>
          </cell>
          <cell r="C511">
            <v>1</v>
          </cell>
          <cell r="D511">
            <v>1</v>
          </cell>
          <cell r="F511">
            <v>0</v>
          </cell>
          <cell r="G511">
            <v>1</v>
          </cell>
          <cell r="H511">
            <v>0</v>
          </cell>
          <cell r="I511">
            <v>0</v>
          </cell>
          <cell r="J511">
            <v>0</v>
          </cell>
          <cell r="K511">
            <v>0</v>
          </cell>
          <cell r="L511">
            <v>0</v>
          </cell>
          <cell r="M511">
            <v>0</v>
          </cell>
          <cell r="O511">
            <v>0</v>
          </cell>
          <cell r="P511">
            <v>0</v>
          </cell>
          <cell r="R511">
            <v>0</v>
          </cell>
          <cell r="S511">
            <v>0</v>
          </cell>
          <cell r="U511">
            <v>0</v>
          </cell>
          <cell r="V511">
            <v>0</v>
          </cell>
          <cell r="W511" t="str">
            <v>Und</v>
          </cell>
          <cell r="X511">
            <v>1</v>
          </cell>
        </row>
        <row r="512">
          <cell r="A512" t="str">
            <v>6029E</v>
          </cell>
          <cell r="B512" t="str">
            <v xml:space="preserve"> 3X 125 Amps. tipo industrial</v>
          </cell>
          <cell r="C512">
            <v>1</v>
          </cell>
          <cell r="D512">
            <v>1</v>
          </cell>
          <cell r="F512">
            <v>0</v>
          </cell>
          <cell r="G512">
            <v>1</v>
          </cell>
          <cell r="H512">
            <v>0</v>
          </cell>
          <cell r="I512">
            <v>0</v>
          </cell>
          <cell r="J512">
            <v>0</v>
          </cell>
          <cell r="K512">
            <v>0</v>
          </cell>
          <cell r="L512">
            <v>0</v>
          </cell>
          <cell r="M512">
            <v>0</v>
          </cell>
          <cell r="O512">
            <v>0</v>
          </cell>
          <cell r="P512">
            <v>0</v>
          </cell>
          <cell r="R512">
            <v>0</v>
          </cell>
          <cell r="S512">
            <v>0</v>
          </cell>
          <cell r="U512">
            <v>0</v>
          </cell>
          <cell r="V512">
            <v>0</v>
          </cell>
          <cell r="W512" t="str">
            <v>Und</v>
          </cell>
          <cell r="X512">
            <v>1</v>
          </cell>
        </row>
        <row r="513">
          <cell r="A513" t="str">
            <v>6030E</v>
          </cell>
          <cell r="B513" t="str">
            <v xml:space="preserve"> 3X 150 Amps. tipo industrial</v>
          </cell>
          <cell r="D513">
            <v>0</v>
          </cell>
          <cell r="F513">
            <v>0</v>
          </cell>
          <cell r="G513">
            <v>0</v>
          </cell>
          <cell r="H513">
            <v>0</v>
          </cell>
          <cell r="I513">
            <v>0</v>
          </cell>
          <cell r="J513">
            <v>0</v>
          </cell>
          <cell r="K513">
            <v>0</v>
          </cell>
          <cell r="L513">
            <v>0</v>
          </cell>
          <cell r="M513">
            <v>0</v>
          </cell>
          <cell r="O513">
            <v>0</v>
          </cell>
          <cell r="P513">
            <v>0</v>
          </cell>
          <cell r="Q513">
            <v>1</v>
          </cell>
          <cell r="R513">
            <v>1</v>
          </cell>
          <cell r="S513">
            <v>1</v>
          </cell>
          <cell r="U513">
            <v>0</v>
          </cell>
          <cell r="V513">
            <v>0</v>
          </cell>
          <cell r="W513" t="str">
            <v>Und</v>
          </cell>
          <cell r="X513">
            <v>1</v>
          </cell>
        </row>
        <row r="514">
          <cell r="A514" t="str">
            <v>7001E</v>
          </cell>
          <cell r="B514" t="str">
            <v>1ø1" IMC CON 1X8F+1X6N+1X8T+1X8TA AWG (TATCU3-2P).</v>
          </cell>
          <cell r="C514">
            <v>24</v>
          </cell>
          <cell r="D514">
            <v>24</v>
          </cell>
          <cell r="F514">
            <v>0</v>
          </cell>
          <cell r="G514">
            <v>24</v>
          </cell>
          <cell r="H514">
            <v>0</v>
          </cell>
          <cell r="I514">
            <v>0</v>
          </cell>
          <cell r="J514">
            <v>0</v>
          </cell>
          <cell r="K514">
            <v>0</v>
          </cell>
          <cell r="L514">
            <v>0</v>
          </cell>
          <cell r="M514">
            <v>0</v>
          </cell>
          <cell r="O514">
            <v>0</v>
          </cell>
          <cell r="P514">
            <v>0</v>
          </cell>
          <cell r="R514">
            <v>0</v>
          </cell>
          <cell r="S514">
            <v>0</v>
          </cell>
          <cell r="U514">
            <v>0</v>
          </cell>
          <cell r="V514">
            <v>0</v>
          </cell>
          <cell r="W514" t="str">
            <v>Ml</v>
          </cell>
          <cell r="X514">
            <v>24</v>
          </cell>
        </row>
        <row r="515">
          <cell r="A515" t="str">
            <v>7002E</v>
          </cell>
          <cell r="B515" t="str">
            <v>1ø1" IMC CON 3X10F+1X8N+1X10T+1X10TA AWG (TATCU2-2P)</v>
          </cell>
          <cell r="C515">
            <v>50.4</v>
          </cell>
          <cell r="D515">
            <v>50.4</v>
          </cell>
          <cell r="F515">
            <v>0</v>
          </cell>
          <cell r="G515">
            <v>50.4</v>
          </cell>
          <cell r="H515">
            <v>0</v>
          </cell>
          <cell r="I515">
            <v>0</v>
          </cell>
          <cell r="J515">
            <v>0</v>
          </cell>
          <cell r="K515">
            <v>0</v>
          </cell>
          <cell r="L515">
            <v>0</v>
          </cell>
          <cell r="M515">
            <v>0</v>
          </cell>
          <cell r="O515">
            <v>0</v>
          </cell>
          <cell r="P515">
            <v>0</v>
          </cell>
          <cell r="R515">
            <v>0</v>
          </cell>
          <cell r="S515">
            <v>0</v>
          </cell>
          <cell r="U515">
            <v>0</v>
          </cell>
          <cell r="V515">
            <v>0</v>
          </cell>
          <cell r="W515" t="str">
            <v>Ml</v>
          </cell>
          <cell r="X515">
            <v>50.4</v>
          </cell>
        </row>
        <row r="516">
          <cell r="A516" t="str">
            <v>7003E</v>
          </cell>
          <cell r="B516" t="str">
            <v>1ø1" IMC CON 3X8F+1X6N+1X8T+1X8TA AWG (TATCU1-2P)</v>
          </cell>
          <cell r="C516">
            <v>54</v>
          </cell>
          <cell r="D516">
            <v>54</v>
          </cell>
          <cell r="F516">
            <v>0</v>
          </cell>
          <cell r="G516">
            <v>54</v>
          </cell>
          <cell r="H516">
            <v>0</v>
          </cell>
          <cell r="I516">
            <v>0</v>
          </cell>
          <cell r="J516">
            <v>0</v>
          </cell>
          <cell r="K516">
            <v>0</v>
          </cell>
          <cell r="L516">
            <v>0</v>
          </cell>
          <cell r="M516">
            <v>0</v>
          </cell>
          <cell r="O516">
            <v>0</v>
          </cell>
          <cell r="P516">
            <v>0</v>
          </cell>
          <cell r="R516">
            <v>0</v>
          </cell>
          <cell r="S516">
            <v>0</v>
          </cell>
          <cell r="U516">
            <v>0</v>
          </cell>
          <cell r="V516">
            <v>0</v>
          </cell>
          <cell r="W516" t="str">
            <v>Ml</v>
          </cell>
          <cell r="X516">
            <v>54</v>
          </cell>
        </row>
        <row r="517">
          <cell r="A517" t="str">
            <v>7004E</v>
          </cell>
          <cell r="B517" t="str">
            <v>1ø1" IMC CON 1X4F+1X2N+1X4T+1X4TA AWG (TTCR1-2P)</v>
          </cell>
          <cell r="C517">
            <v>54</v>
          </cell>
          <cell r="D517">
            <v>54</v>
          </cell>
          <cell r="F517">
            <v>0</v>
          </cell>
          <cell r="G517">
            <v>54</v>
          </cell>
          <cell r="H517">
            <v>0</v>
          </cell>
          <cell r="I517">
            <v>0</v>
          </cell>
          <cell r="J517">
            <v>0</v>
          </cell>
          <cell r="K517">
            <v>0</v>
          </cell>
          <cell r="L517">
            <v>0</v>
          </cell>
          <cell r="M517">
            <v>0</v>
          </cell>
          <cell r="O517">
            <v>0</v>
          </cell>
          <cell r="P517">
            <v>0</v>
          </cell>
          <cell r="R517">
            <v>0</v>
          </cell>
          <cell r="S517">
            <v>0</v>
          </cell>
          <cell r="U517">
            <v>0</v>
          </cell>
          <cell r="V517">
            <v>0</v>
          </cell>
          <cell r="W517" t="str">
            <v>Ml</v>
          </cell>
          <cell r="X517">
            <v>54</v>
          </cell>
        </row>
        <row r="518">
          <cell r="A518" t="str">
            <v>7005E</v>
          </cell>
          <cell r="B518" t="str">
            <v xml:space="preserve"> 1ø1,1/4" IMC CON 3X6F+1X8N+1X10T AWG (TATN1-2P) </v>
          </cell>
          <cell r="C518">
            <v>54</v>
          </cell>
          <cell r="D518">
            <v>54</v>
          </cell>
          <cell r="F518">
            <v>0</v>
          </cell>
          <cell r="G518">
            <v>54</v>
          </cell>
          <cell r="H518">
            <v>0</v>
          </cell>
          <cell r="I518">
            <v>0</v>
          </cell>
          <cell r="J518">
            <v>0</v>
          </cell>
          <cell r="K518">
            <v>0</v>
          </cell>
          <cell r="L518">
            <v>0</v>
          </cell>
          <cell r="M518">
            <v>0</v>
          </cell>
          <cell r="O518">
            <v>0</v>
          </cell>
          <cell r="P518">
            <v>0</v>
          </cell>
          <cell r="R518">
            <v>0</v>
          </cell>
          <cell r="S518">
            <v>0</v>
          </cell>
          <cell r="U518">
            <v>0</v>
          </cell>
          <cell r="V518">
            <v>0</v>
          </cell>
          <cell r="W518" t="str">
            <v>Ml</v>
          </cell>
          <cell r="X518">
            <v>54</v>
          </cell>
        </row>
        <row r="519">
          <cell r="A519" t="str">
            <v>7006E</v>
          </cell>
          <cell r="B519" t="str">
            <v>1ø1" IMC CON 1X10F+1X12N+1X12TA AWG (TTV1-2P)</v>
          </cell>
          <cell r="C519">
            <v>54</v>
          </cell>
          <cell r="D519">
            <v>54</v>
          </cell>
          <cell r="F519">
            <v>0</v>
          </cell>
          <cell r="G519">
            <v>54</v>
          </cell>
          <cell r="H519">
            <v>0</v>
          </cell>
          <cell r="I519">
            <v>0</v>
          </cell>
          <cell r="J519">
            <v>0</v>
          </cell>
          <cell r="K519">
            <v>0</v>
          </cell>
          <cell r="L519">
            <v>0</v>
          </cell>
          <cell r="M519">
            <v>0</v>
          </cell>
          <cell r="O519">
            <v>0</v>
          </cell>
          <cell r="P519">
            <v>0</v>
          </cell>
          <cell r="R519">
            <v>0</v>
          </cell>
          <cell r="S519">
            <v>0</v>
          </cell>
          <cell r="U519">
            <v>0</v>
          </cell>
          <cell r="V519">
            <v>0</v>
          </cell>
          <cell r="W519" t="str">
            <v>Ml</v>
          </cell>
          <cell r="X519">
            <v>54</v>
          </cell>
        </row>
        <row r="520">
          <cell r="A520" t="str">
            <v>7007E</v>
          </cell>
          <cell r="B520" t="str">
            <v>1ø1" PVC CON 1X8F+1X6N+1X8T+1X8TA AWG (TTCR2-2P)</v>
          </cell>
          <cell r="C520">
            <v>8.4</v>
          </cell>
          <cell r="D520">
            <v>8.4</v>
          </cell>
          <cell r="F520">
            <v>0</v>
          </cell>
          <cell r="G520">
            <v>8.4</v>
          </cell>
          <cell r="H520">
            <v>0</v>
          </cell>
          <cell r="I520">
            <v>0</v>
          </cell>
          <cell r="J520">
            <v>0</v>
          </cell>
          <cell r="K520">
            <v>0</v>
          </cell>
          <cell r="L520">
            <v>0</v>
          </cell>
          <cell r="M520">
            <v>0</v>
          </cell>
          <cell r="O520">
            <v>0</v>
          </cell>
          <cell r="P520">
            <v>0</v>
          </cell>
          <cell r="R520">
            <v>0</v>
          </cell>
          <cell r="S520">
            <v>0</v>
          </cell>
          <cell r="U520">
            <v>0</v>
          </cell>
          <cell r="V520">
            <v>0</v>
          </cell>
          <cell r="W520" t="str">
            <v>Ml</v>
          </cell>
          <cell r="X520">
            <v>8.4</v>
          </cell>
        </row>
        <row r="521">
          <cell r="A521" t="str">
            <v>7008E</v>
          </cell>
          <cell r="B521" t="str">
            <v xml:space="preserve"> 1ø1,1/4" PVC CON 3X6N+1X8N+1X10T+1X10TA AWG (TATV1-1P) Incluye excavación y relleno.</v>
          </cell>
          <cell r="C521">
            <v>60</v>
          </cell>
          <cell r="D521">
            <v>60</v>
          </cell>
          <cell r="F521">
            <v>0</v>
          </cell>
          <cell r="G521">
            <v>60</v>
          </cell>
          <cell r="H521">
            <v>0</v>
          </cell>
          <cell r="I521">
            <v>0</v>
          </cell>
          <cell r="J521">
            <v>0</v>
          </cell>
          <cell r="K521">
            <v>0</v>
          </cell>
          <cell r="L521">
            <v>0</v>
          </cell>
          <cell r="M521">
            <v>0</v>
          </cell>
          <cell r="O521">
            <v>0</v>
          </cell>
          <cell r="P521">
            <v>0</v>
          </cell>
          <cell r="R521">
            <v>0</v>
          </cell>
          <cell r="S521">
            <v>0</v>
          </cell>
          <cell r="U521">
            <v>0</v>
          </cell>
          <cell r="V521">
            <v>0</v>
          </cell>
          <cell r="W521" t="str">
            <v>Ml</v>
          </cell>
          <cell r="X521">
            <v>60</v>
          </cell>
        </row>
        <row r="522">
          <cell r="A522" t="str">
            <v>7009E</v>
          </cell>
          <cell r="B522" t="str">
            <v>1ø1" PVC CON 1X6F+1X8N+1X10T+1X10TA AWG (TATV2-1P) Incluye excavación y relleno.</v>
          </cell>
          <cell r="D522">
            <v>0</v>
          </cell>
          <cell r="F522">
            <v>0</v>
          </cell>
          <cell r="G522">
            <v>0</v>
          </cell>
          <cell r="H522">
            <v>37.799999999999997</v>
          </cell>
          <cell r="I522">
            <v>37.799999999999997</v>
          </cell>
          <cell r="J522">
            <v>37.799999999999997</v>
          </cell>
          <cell r="K522">
            <v>37.799999999999997</v>
          </cell>
          <cell r="L522">
            <v>37.799999999999997</v>
          </cell>
          <cell r="M522">
            <v>37.799999999999997</v>
          </cell>
          <cell r="O522">
            <v>0</v>
          </cell>
          <cell r="P522">
            <v>0</v>
          </cell>
          <cell r="R522">
            <v>0</v>
          </cell>
          <cell r="S522">
            <v>0</v>
          </cell>
          <cell r="U522">
            <v>0</v>
          </cell>
          <cell r="V522">
            <v>0</v>
          </cell>
          <cell r="W522" t="str">
            <v>Ml</v>
          </cell>
          <cell r="X522">
            <v>75.599999999999994</v>
          </cell>
        </row>
        <row r="523">
          <cell r="A523" t="str">
            <v>7010E</v>
          </cell>
          <cell r="B523" t="str">
            <v>1ø3/4" PVC CON 1X10F+1X10N+1X12T+1X12TA AWG (TATV3-1P) Incluye excavación y relleno.</v>
          </cell>
          <cell r="D523">
            <v>0</v>
          </cell>
          <cell r="F523">
            <v>0</v>
          </cell>
          <cell r="G523">
            <v>0</v>
          </cell>
          <cell r="H523">
            <v>0</v>
          </cell>
          <cell r="I523">
            <v>0</v>
          </cell>
          <cell r="J523">
            <v>0</v>
          </cell>
          <cell r="K523">
            <v>0</v>
          </cell>
          <cell r="L523">
            <v>0</v>
          </cell>
          <cell r="M523">
            <v>0</v>
          </cell>
          <cell r="O523">
            <v>0</v>
          </cell>
          <cell r="P523">
            <v>0</v>
          </cell>
          <cell r="Q523">
            <v>48</v>
          </cell>
          <cell r="R523">
            <v>48</v>
          </cell>
          <cell r="S523">
            <v>48</v>
          </cell>
          <cell r="U523">
            <v>0</v>
          </cell>
          <cell r="V523">
            <v>0</v>
          </cell>
          <cell r="W523" t="str">
            <v>Ml</v>
          </cell>
          <cell r="X523">
            <v>48</v>
          </cell>
        </row>
        <row r="524">
          <cell r="A524" t="str">
            <v>7011E</v>
          </cell>
          <cell r="B524" t="str">
            <v xml:space="preserve"> 1ø1" PVC CON 3X8N+1X10N+1X10T+1X10TA AWG (TATV2-2P) Incluye excavación y relleno.</v>
          </cell>
          <cell r="C524">
            <v>60</v>
          </cell>
          <cell r="D524">
            <v>60</v>
          </cell>
          <cell r="F524">
            <v>0</v>
          </cell>
          <cell r="G524">
            <v>60</v>
          </cell>
          <cell r="H524">
            <v>0</v>
          </cell>
          <cell r="I524">
            <v>0</v>
          </cell>
          <cell r="J524">
            <v>0</v>
          </cell>
          <cell r="K524">
            <v>0</v>
          </cell>
          <cell r="L524">
            <v>0</v>
          </cell>
          <cell r="M524">
            <v>0</v>
          </cell>
          <cell r="O524">
            <v>0</v>
          </cell>
          <cell r="P524">
            <v>0</v>
          </cell>
          <cell r="R524">
            <v>0</v>
          </cell>
          <cell r="S524">
            <v>0</v>
          </cell>
          <cell r="U524">
            <v>0</v>
          </cell>
          <cell r="V524">
            <v>0</v>
          </cell>
          <cell r="W524" t="str">
            <v>Ml</v>
          </cell>
          <cell r="X524">
            <v>60</v>
          </cell>
        </row>
        <row r="525">
          <cell r="A525" t="str">
            <v>7012E</v>
          </cell>
          <cell r="B525" t="str">
            <v xml:space="preserve"> 1ø1,1/2" PVC CON 3X2F+1X4N+1X6T AWG (TATN1-1P),   (T-EQ-HIDRAULICOS), (T-BOMBA JOKEY), (TATN2-2P) Incluye excavación y relleno..</v>
          </cell>
          <cell r="C525">
            <v>100</v>
          </cell>
          <cell r="D525">
            <v>100</v>
          </cell>
          <cell r="F525">
            <v>0</v>
          </cell>
          <cell r="G525">
            <v>100</v>
          </cell>
          <cell r="H525">
            <v>165</v>
          </cell>
          <cell r="I525">
            <v>165</v>
          </cell>
          <cell r="J525">
            <v>165</v>
          </cell>
          <cell r="K525">
            <v>165</v>
          </cell>
          <cell r="L525">
            <v>165</v>
          </cell>
          <cell r="M525">
            <v>165</v>
          </cell>
          <cell r="O525">
            <v>0</v>
          </cell>
          <cell r="P525">
            <v>0</v>
          </cell>
          <cell r="R525">
            <v>0</v>
          </cell>
          <cell r="S525">
            <v>0</v>
          </cell>
          <cell r="U525">
            <v>0</v>
          </cell>
          <cell r="V525">
            <v>0</v>
          </cell>
          <cell r="W525" t="str">
            <v>Ml</v>
          </cell>
          <cell r="X525">
            <v>430</v>
          </cell>
        </row>
        <row r="526">
          <cell r="A526" t="str">
            <v>7013E</v>
          </cell>
          <cell r="B526" t="str">
            <v xml:space="preserve"> 1ø1,1/4" PVC CON 3X4F+1X6N+1X8T AWG (TATN2-1P), (T-GASES MEDICINALES) Incluye excavación y relleno..</v>
          </cell>
          <cell r="C526">
            <v>85</v>
          </cell>
          <cell r="D526">
            <v>85</v>
          </cell>
          <cell r="F526">
            <v>0</v>
          </cell>
          <cell r="G526">
            <v>85</v>
          </cell>
          <cell r="H526">
            <v>71.5</v>
          </cell>
          <cell r="I526">
            <v>71.5</v>
          </cell>
          <cell r="J526">
            <v>71.5</v>
          </cell>
          <cell r="K526">
            <v>71.5</v>
          </cell>
          <cell r="L526">
            <v>71.5</v>
          </cell>
          <cell r="M526">
            <v>71.5</v>
          </cell>
          <cell r="O526">
            <v>0</v>
          </cell>
          <cell r="P526">
            <v>0</v>
          </cell>
          <cell r="R526">
            <v>0</v>
          </cell>
          <cell r="S526">
            <v>0</v>
          </cell>
          <cell r="U526">
            <v>0</v>
          </cell>
          <cell r="V526">
            <v>0</v>
          </cell>
          <cell r="W526" t="str">
            <v>Ml</v>
          </cell>
          <cell r="X526">
            <v>228</v>
          </cell>
        </row>
        <row r="527">
          <cell r="A527" t="str">
            <v>7014E</v>
          </cell>
          <cell r="B527" t="str">
            <v xml:space="preserve"> 1ø1" PVC CON 1X8F+1X10N+1X12T AWG (TATN3-1P) Incluye excavación y relleno.</v>
          </cell>
          <cell r="D527">
            <v>0</v>
          </cell>
          <cell r="F527">
            <v>0</v>
          </cell>
          <cell r="G527">
            <v>0</v>
          </cell>
          <cell r="H527">
            <v>0</v>
          </cell>
          <cell r="I527">
            <v>0</v>
          </cell>
          <cell r="J527">
            <v>0</v>
          </cell>
          <cell r="K527">
            <v>0</v>
          </cell>
          <cell r="L527">
            <v>0</v>
          </cell>
          <cell r="M527">
            <v>0</v>
          </cell>
          <cell r="O527">
            <v>0</v>
          </cell>
          <cell r="P527">
            <v>0</v>
          </cell>
          <cell r="Q527">
            <v>48</v>
          </cell>
          <cell r="R527">
            <v>48</v>
          </cell>
          <cell r="S527">
            <v>48</v>
          </cell>
          <cell r="U527">
            <v>0</v>
          </cell>
          <cell r="V527">
            <v>0</v>
          </cell>
          <cell r="W527" t="str">
            <v>Ml</v>
          </cell>
          <cell r="X527">
            <v>48</v>
          </cell>
        </row>
        <row r="528">
          <cell r="A528" t="str">
            <v>7015E</v>
          </cell>
          <cell r="B528" t="str">
            <v xml:space="preserve"> 1ø1,1/4" PVC CON 3X6F+1X4N+1X8T+1X8TA AWG (TTRCOM-2P) Incluye excavación y relleno. </v>
          </cell>
          <cell r="C528">
            <v>60</v>
          </cell>
          <cell r="D528">
            <v>60</v>
          </cell>
          <cell r="F528">
            <v>0</v>
          </cell>
          <cell r="G528">
            <v>60</v>
          </cell>
          <cell r="H528">
            <v>0</v>
          </cell>
          <cell r="I528">
            <v>0</v>
          </cell>
          <cell r="J528">
            <v>0</v>
          </cell>
          <cell r="K528">
            <v>0</v>
          </cell>
          <cell r="L528">
            <v>0</v>
          </cell>
          <cell r="M528">
            <v>0</v>
          </cell>
          <cell r="O528">
            <v>0</v>
          </cell>
          <cell r="P528">
            <v>0</v>
          </cell>
          <cell r="R528">
            <v>0</v>
          </cell>
          <cell r="S528">
            <v>0</v>
          </cell>
          <cell r="U528">
            <v>0</v>
          </cell>
          <cell r="V528">
            <v>0</v>
          </cell>
          <cell r="W528" t="str">
            <v>Ml</v>
          </cell>
          <cell r="X528">
            <v>60</v>
          </cell>
        </row>
        <row r="529">
          <cell r="A529" t="str">
            <v>7016E</v>
          </cell>
          <cell r="B529" t="str">
            <v xml:space="preserve"> 1ø3/4" PVC CON 3X10F+1X10N+1X10T AWG (T-ECOGRAFO), (TAE-03). </v>
          </cell>
          <cell r="C529">
            <v>90</v>
          </cell>
          <cell r="D529">
            <v>90</v>
          </cell>
          <cell r="F529">
            <v>0</v>
          </cell>
          <cell r="G529">
            <v>90</v>
          </cell>
          <cell r="H529">
            <v>32.5</v>
          </cell>
          <cell r="I529">
            <v>32.5</v>
          </cell>
          <cell r="J529">
            <v>32.5</v>
          </cell>
          <cell r="K529">
            <v>32.5</v>
          </cell>
          <cell r="L529">
            <v>32.5</v>
          </cell>
          <cell r="M529">
            <v>32.5</v>
          </cell>
          <cell r="O529">
            <v>0</v>
          </cell>
          <cell r="P529">
            <v>0</v>
          </cell>
          <cell r="R529">
            <v>0</v>
          </cell>
          <cell r="S529">
            <v>0</v>
          </cell>
          <cell r="U529">
            <v>0</v>
          </cell>
          <cell r="V529">
            <v>0</v>
          </cell>
          <cell r="W529" t="str">
            <v>Ml</v>
          </cell>
          <cell r="X529">
            <v>155</v>
          </cell>
        </row>
        <row r="530">
          <cell r="A530" t="str">
            <v>7017E</v>
          </cell>
          <cell r="B530" t="str">
            <v xml:space="preserve"> 1ø1,1/4" PVC CON 3X4F+1X6N+1X8T AWG (TATN1-2P), (T-RX), (T-EQ-HIDRAULICOS), (T-BOMBA JOKEY)Incluye excavación y relleno.</v>
          </cell>
          <cell r="C530">
            <v>45</v>
          </cell>
          <cell r="D530">
            <v>45</v>
          </cell>
          <cell r="F530">
            <v>0</v>
          </cell>
          <cell r="G530">
            <v>45</v>
          </cell>
          <cell r="H530">
            <v>19.5</v>
          </cell>
          <cell r="I530">
            <v>19.5</v>
          </cell>
          <cell r="J530">
            <v>19.5</v>
          </cell>
          <cell r="K530">
            <v>19.5</v>
          </cell>
          <cell r="L530">
            <v>19.5</v>
          </cell>
          <cell r="M530">
            <v>19.5</v>
          </cell>
          <cell r="O530">
            <v>0</v>
          </cell>
          <cell r="P530">
            <v>0</v>
          </cell>
          <cell r="R530">
            <v>0</v>
          </cell>
          <cell r="S530">
            <v>0</v>
          </cell>
          <cell r="U530">
            <v>0</v>
          </cell>
          <cell r="V530">
            <v>0</v>
          </cell>
          <cell r="W530" t="str">
            <v>Ml</v>
          </cell>
          <cell r="X530">
            <v>84</v>
          </cell>
        </row>
        <row r="531">
          <cell r="A531" t="str">
            <v>7018E</v>
          </cell>
          <cell r="B531" t="str">
            <v xml:space="preserve"> 1ø1,1/4" PVC CON 3X6F+1X8N+1X10T AWG (TN-EQ. COCINA) Incluye excavación y relleno. </v>
          </cell>
          <cell r="D531">
            <v>0</v>
          </cell>
          <cell r="F531">
            <v>0</v>
          </cell>
          <cell r="G531">
            <v>0</v>
          </cell>
          <cell r="H531">
            <v>0</v>
          </cell>
          <cell r="I531">
            <v>0</v>
          </cell>
          <cell r="J531">
            <v>0</v>
          </cell>
          <cell r="K531">
            <v>0</v>
          </cell>
          <cell r="L531">
            <v>0</v>
          </cell>
          <cell r="M531">
            <v>0</v>
          </cell>
          <cell r="N531">
            <v>108</v>
          </cell>
          <cell r="O531">
            <v>108</v>
          </cell>
          <cell r="P531">
            <v>108</v>
          </cell>
          <cell r="R531">
            <v>0</v>
          </cell>
          <cell r="S531">
            <v>0</v>
          </cell>
          <cell r="U531">
            <v>0</v>
          </cell>
          <cell r="V531">
            <v>0</v>
          </cell>
          <cell r="W531" t="str">
            <v>Ml</v>
          </cell>
          <cell r="X531">
            <v>108</v>
          </cell>
        </row>
        <row r="532">
          <cell r="A532" t="str">
            <v>7019E</v>
          </cell>
          <cell r="B532" t="str">
            <v xml:space="preserve"> 1ø3/4" PVC CON 1X10F+1X10N+1X10T AWG (T-CONT. ASCE CAM, T-CONT. ASC PERS.) Incluye excavación y relleno. </v>
          </cell>
          <cell r="C532">
            <v>144</v>
          </cell>
          <cell r="D532">
            <v>144</v>
          </cell>
          <cell r="F532">
            <v>0</v>
          </cell>
          <cell r="G532">
            <v>144</v>
          </cell>
          <cell r="H532">
            <v>0</v>
          </cell>
          <cell r="I532">
            <v>0</v>
          </cell>
          <cell r="J532">
            <v>0</v>
          </cell>
          <cell r="K532">
            <v>0</v>
          </cell>
          <cell r="L532">
            <v>0</v>
          </cell>
          <cell r="M532">
            <v>0</v>
          </cell>
          <cell r="O532">
            <v>0</v>
          </cell>
          <cell r="P532">
            <v>0</v>
          </cell>
          <cell r="R532">
            <v>0</v>
          </cell>
          <cell r="S532">
            <v>0</v>
          </cell>
          <cell r="U532">
            <v>0</v>
          </cell>
          <cell r="V532">
            <v>0</v>
          </cell>
          <cell r="W532" t="str">
            <v>Ml</v>
          </cell>
          <cell r="X532">
            <v>144</v>
          </cell>
        </row>
        <row r="533">
          <cell r="A533" t="str">
            <v>7020E</v>
          </cell>
          <cell r="B533" t="str">
            <v>1ø1" PVC CON 3X8F+1X10N+1X10T AWG (T-ALUMEXT), (T-ASC. PERS), (T-ASC. CAMILL), (T-BOMBA VACIO), (T-COMPRESOR). Incluye excavación y relleno.</v>
          </cell>
          <cell r="C533">
            <v>144</v>
          </cell>
          <cell r="D533">
            <v>144</v>
          </cell>
          <cell r="F533">
            <v>0</v>
          </cell>
          <cell r="G533">
            <v>144</v>
          </cell>
          <cell r="H533">
            <v>71</v>
          </cell>
          <cell r="I533">
            <v>71</v>
          </cell>
          <cell r="J533">
            <v>71</v>
          </cell>
          <cell r="K533">
            <v>71</v>
          </cell>
          <cell r="L533">
            <v>71</v>
          </cell>
          <cell r="M533">
            <v>71</v>
          </cell>
          <cell r="O533">
            <v>0</v>
          </cell>
          <cell r="P533">
            <v>0</v>
          </cell>
          <cell r="R533">
            <v>0</v>
          </cell>
          <cell r="S533">
            <v>0</v>
          </cell>
          <cell r="T533">
            <v>110</v>
          </cell>
          <cell r="U533">
            <v>110</v>
          </cell>
          <cell r="V533">
            <v>110</v>
          </cell>
          <cell r="W533" t="str">
            <v>Ml</v>
          </cell>
          <cell r="X533">
            <v>396</v>
          </cell>
        </row>
        <row r="534">
          <cell r="A534" t="str">
            <v>7021E</v>
          </cell>
          <cell r="B534" t="str">
            <v xml:space="preserve"> 1ø3" PVC CON 3X4/0F+1X2/0N+1X2T AWG (TAE-01), Incluye excavación y relleno.</v>
          </cell>
          <cell r="C534">
            <v>45</v>
          </cell>
          <cell r="D534">
            <v>45</v>
          </cell>
          <cell r="F534">
            <v>0</v>
          </cell>
          <cell r="G534">
            <v>45</v>
          </cell>
          <cell r="H534">
            <v>0</v>
          </cell>
          <cell r="I534">
            <v>0</v>
          </cell>
          <cell r="J534">
            <v>0</v>
          </cell>
          <cell r="K534">
            <v>0</v>
          </cell>
          <cell r="L534">
            <v>0</v>
          </cell>
          <cell r="M534">
            <v>0</v>
          </cell>
          <cell r="O534">
            <v>0</v>
          </cell>
          <cell r="P534">
            <v>0</v>
          </cell>
          <cell r="R534">
            <v>0</v>
          </cell>
          <cell r="S534">
            <v>0</v>
          </cell>
          <cell r="U534">
            <v>0</v>
          </cell>
          <cell r="V534">
            <v>0</v>
          </cell>
          <cell r="W534" t="str">
            <v>Ml</v>
          </cell>
          <cell r="X534">
            <v>45</v>
          </cell>
        </row>
        <row r="535">
          <cell r="A535" t="str">
            <v>7022E</v>
          </cell>
          <cell r="B535" t="str">
            <v xml:space="preserve"> 1ø3" PVC CON 3X250F+1X3/0N+1X2T AWG (TAE-02),  Incluye excavación y relleno.</v>
          </cell>
          <cell r="C535">
            <v>61</v>
          </cell>
          <cell r="D535">
            <v>61</v>
          </cell>
          <cell r="F535">
            <v>0</v>
          </cell>
          <cell r="G535">
            <v>61</v>
          </cell>
          <cell r="H535">
            <v>0</v>
          </cell>
          <cell r="I535">
            <v>0</v>
          </cell>
          <cell r="J535">
            <v>0</v>
          </cell>
          <cell r="K535">
            <v>0</v>
          </cell>
          <cell r="L535">
            <v>0</v>
          </cell>
          <cell r="M535">
            <v>0</v>
          </cell>
          <cell r="O535">
            <v>0</v>
          </cell>
          <cell r="P535">
            <v>0</v>
          </cell>
          <cell r="R535">
            <v>0</v>
          </cell>
          <cell r="S535">
            <v>0</v>
          </cell>
          <cell r="U535">
            <v>0</v>
          </cell>
          <cell r="V535">
            <v>0</v>
          </cell>
          <cell r="W535" t="str">
            <v>Ml</v>
          </cell>
          <cell r="X535">
            <v>61</v>
          </cell>
        </row>
        <row r="536">
          <cell r="A536" t="str">
            <v>7023E</v>
          </cell>
          <cell r="B536" t="str">
            <v xml:space="preserve"> 1ø2" PVC (RESERVA)</v>
          </cell>
          <cell r="D536">
            <v>0</v>
          </cell>
          <cell r="F536">
            <v>0</v>
          </cell>
          <cell r="G536">
            <v>0</v>
          </cell>
          <cell r="H536">
            <v>0</v>
          </cell>
          <cell r="I536">
            <v>0</v>
          </cell>
          <cell r="J536">
            <v>0</v>
          </cell>
          <cell r="K536">
            <v>0</v>
          </cell>
          <cell r="L536">
            <v>0</v>
          </cell>
          <cell r="M536">
            <v>0</v>
          </cell>
          <cell r="O536">
            <v>0</v>
          </cell>
          <cell r="P536">
            <v>0</v>
          </cell>
          <cell r="R536">
            <v>0</v>
          </cell>
          <cell r="S536">
            <v>0</v>
          </cell>
          <cell r="T536">
            <v>120</v>
          </cell>
          <cell r="U536">
            <v>120</v>
          </cell>
          <cell r="V536">
            <v>120</v>
          </cell>
          <cell r="W536" t="str">
            <v>Ml</v>
          </cell>
          <cell r="X536">
            <v>120</v>
          </cell>
        </row>
        <row r="537">
          <cell r="A537" t="str">
            <v>7024E</v>
          </cell>
          <cell r="B537" t="str">
            <v xml:space="preserve"> 1ø3/4" PVC CON 3X12N+1X12T AWG (VS-01), (VE-01), (UPAQ-01), (UMA-3), (VE-09), (VS-02), (VE-02), HASTA CAJA METALICA EN CUBIERTA.</v>
          </cell>
          <cell r="C537">
            <v>100</v>
          </cell>
          <cell r="D537">
            <v>100</v>
          </cell>
          <cell r="F537">
            <v>0</v>
          </cell>
          <cell r="G537">
            <v>100</v>
          </cell>
          <cell r="H537">
            <v>10</v>
          </cell>
          <cell r="I537">
            <v>10</v>
          </cell>
          <cell r="J537">
            <v>10</v>
          </cell>
          <cell r="K537">
            <v>10</v>
          </cell>
          <cell r="L537">
            <v>10</v>
          </cell>
          <cell r="M537">
            <v>10</v>
          </cell>
          <cell r="O537">
            <v>0</v>
          </cell>
          <cell r="P537">
            <v>0</v>
          </cell>
          <cell r="R537">
            <v>0</v>
          </cell>
          <cell r="S537">
            <v>0</v>
          </cell>
          <cell r="U537">
            <v>0</v>
          </cell>
          <cell r="V537">
            <v>0</v>
          </cell>
          <cell r="W537" t="str">
            <v>Ml</v>
          </cell>
          <cell r="X537">
            <v>120</v>
          </cell>
        </row>
        <row r="538">
          <cell r="A538" t="str">
            <v>7025E</v>
          </cell>
          <cell r="B538" t="str">
            <v xml:space="preserve"> 1ø3/4" PVC CON 3X10N+1X10T AWG (UMA-02), (UCA-3A), (UCA-3B), (UMA-04).</v>
          </cell>
          <cell r="C538">
            <v>120</v>
          </cell>
          <cell r="D538">
            <v>120</v>
          </cell>
          <cell r="F538">
            <v>0</v>
          </cell>
          <cell r="G538">
            <v>120</v>
          </cell>
          <cell r="H538">
            <v>0</v>
          </cell>
          <cell r="I538">
            <v>0</v>
          </cell>
          <cell r="J538">
            <v>0</v>
          </cell>
          <cell r="K538">
            <v>0</v>
          </cell>
          <cell r="L538">
            <v>0</v>
          </cell>
          <cell r="M538">
            <v>0</v>
          </cell>
          <cell r="O538">
            <v>0</v>
          </cell>
          <cell r="P538">
            <v>0</v>
          </cell>
          <cell r="R538">
            <v>0</v>
          </cell>
          <cell r="S538">
            <v>0</v>
          </cell>
          <cell r="U538">
            <v>0</v>
          </cell>
          <cell r="V538">
            <v>0</v>
          </cell>
          <cell r="W538" t="str">
            <v>Ml</v>
          </cell>
          <cell r="X538">
            <v>120</v>
          </cell>
        </row>
        <row r="539">
          <cell r="A539" t="str">
            <v>7026E</v>
          </cell>
          <cell r="B539" t="str">
            <v xml:space="preserve"> 1ø1" PVC CON 3X8N+1X10T AWG (UMA-01), (UCA-02A), (UCA-02B), (UCA-04A), (UCA-04B), (UCA-05A), (UCA-05B).</v>
          </cell>
          <cell r="C539">
            <v>120</v>
          </cell>
          <cell r="D539">
            <v>120</v>
          </cell>
          <cell r="F539">
            <v>0</v>
          </cell>
          <cell r="G539">
            <v>120</v>
          </cell>
          <cell r="H539">
            <v>0</v>
          </cell>
          <cell r="I539">
            <v>0</v>
          </cell>
          <cell r="J539">
            <v>0</v>
          </cell>
          <cell r="K539">
            <v>0</v>
          </cell>
          <cell r="L539">
            <v>0</v>
          </cell>
          <cell r="M539">
            <v>0</v>
          </cell>
          <cell r="O539">
            <v>0</v>
          </cell>
          <cell r="P539">
            <v>0</v>
          </cell>
          <cell r="R539">
            <v>0</v>
          </cell>
          <cell r="S539">
            <v>0</v>
          </cell>
          <cell r="U539">
            <v>0</v>
          </cell>
          <cell r="V539">
            <v>0</v>
          </cell>
          <cell r="W539" t="str">
            <v>Ml</v>
          </cell>
          <cell r="X539">
            <v>120</v>
          </cell>
        </row>
        <row r="540">
          <cell r="A540" t="str">
            <v>7027E</v>
          </cell>
          <cell r="B540" t="str">
            <v xml:space="preserve"> 1ø1,1/4" PVC CON 3X6N+1X8T AWG (UCA-01A), (UCA-01B), por techos.</v>
          </cell>
          <cell r="C540">
            <v>120</v>
          </cell>
          <cell r="D540">
            <v>120</v>
          </cell>
          <cell r="F540">
            <v>0</v>
          </cell>
          <cell r="G540">
            <v>120</v>
          </cell>
          <cell r="H540">
            <v>0</v>
          </cell>
          <cell r="I540">
            <v>0</v>
          </cell>
          <cell r="J540">
            <v>0</v>
          </cell>
          <cell r="K540">
            <v>0</v>
          </cell>
          <cell r="L540">
            <v>0</v>
          </cell>
          <cell r="M540">
            <v>0</v>
          </cell>
          <cell r="O540">
            <v>0</v>
          </cell>
          <cell r="P540">
            <v>0</v>
          </cell>
          <cell r="R540">
            <v>0</v>
          </cell>
          <cell r="S540">
            <v>0</v>
          </cell>
          <cell r="U540">
            <v>0</v>
          </cell>
          <cell r="V540">
            <v>0</v>
          </cell>
          <cell r="W540" t="str">
            <v>Ml</v>
          </cell>
          <cell r="X540">
            <v>120</v>
          </cell>
        </row>
        <row r="541">
          <cell r="A541" t="str">
            <v>7028E</v>
          </cell>
          <cell r="B541" t="str">
            <v>Caja Metalica de 50X50x30 tipo intemperie para la llegada  de las acometidas en PVC a equipos de A.A en cubierta. ( Futuras derivaciones en coraza desde la caja a los equipos, realizadas por el contratista del sistema de A.A. )</v>
          </cell>
          <cell r="C541">
            <v>2</v>
          </cell>
          <cell r="D541">
            <v>2</v>
          </cell>
          <cell r="F541">
            <v>0</v>
          </cell>
          <cell r="G541">
            <v>2</v>
          </cell>
          <cell r="H541">
            <v>0</v>
          </cell>
          <cell r="I541">
            <v>0</v>
          </cell>
          <cell r="J541">
            <v>0</v>
          </cell>
          <cell r="K541">
            <v>0</v>
          </cell>
          <cell r="L541">
            <v>0</v>
          </cell>
          <cell r="M541">
            <v>0</v>
          </cell>
          <cell r="O541">
            <v>0</v>
          </cell>
          <cell r="P541">
            <v>0</v>
          </cell>
          <cell r="R541">
            <v>0</v>
          </cell>
          <cell r="S541">
            <v>0</v>
          </cell>
          <cell r="U541">
            <v>0</v>
          </cell>
          <cell r="V541">
            <v>0</v>
          </cell>
          <cell r="W541" t="str">
            <v>Und</v>
          </cell>
          <cell r="X541">
            <v>2</v>
          </cell>
        </row>
        <row r="542">
          <cell r="A542" t="str">
            <v>8001E</v>
          </cell>
          <cell r="B542" t="str">
            <v>INTERCONEXION A  TIERRA  ASCENSORES CABLE No 2 AWG -  6 METROS</v>
          </cell>
          <cell r="C542">
            <v>1</v>
          </cell>
          <cell r="D542">
            <v>1</v>
          </cell>
          <cell r="F542">
            <v>0</v>
          </cell>
          <cell r="G542">
            <v>1</v>
          </cell>
          <cell r="H542">
            <v>0</v>
          </cell>
          <cell r="I542">
            <v>0</v>
          </cell>
          <cell r="J542">
            <v>0</v>
          </cell>
          <cell r="K542">
            <v>0</v>
          </cell>
          <cell r="L542">
            <v>0</v>
          </cell>
          <cell r="M542">
            <v>0</v>
          </cell>
          <cell r="O542">
            <v>0</v>
          </cell>
          <cell r="P542">
            <v>0</v>
          </cell>
          <cell r="R542">
            <v>0</v>
          </cell>
          <cell r="S542">
            <v>0</v>
          </cell>
          <cell r="U542">
            <v>0</v>
          </cell>
          <cell r="V542">
            <v>0</v>
          </cell>
          <cell r="W542" t="str">
            <v>Und</v>
          </cell>
          <cell r="X542">
            <v>1</v>
          </cell>
        </row>
        <row r="543">
          <cell r="A543" t="str">
            <v>8002E</v>
          </cell>
          <cell r="B543" t="str">
            <v>PUESTA A TIERRA PLANTAS ELÉCTRICAS - INCLUYE UNA VARILLA, TRATAMIENTO QUIMICO Y CABLE No 2/0 AWG - 8 METROS</v>
          </cell>
          <cell r="D543">
            <v>0</v>
          </cell>
          <cell r="F543">
            <v>0</v>
          </cell>
          <cell r="G543">
            <v>0</v>
          </cell>
          <cell r="H543">
            <v>0</v>
          </cell>
          <cell r="I543">
            <v>0</v>
          </cell>
          <cell r="J543">
            <v>0</v>
          </cell>
          <cell r="K543">
            <v>0</v>
          </cell>
          <cell r="L543">
            <v>0</v>
          </cell>
          <cell r="M543">
            <v>0</v>
          </cell>
          <cell r="O543">
            <v>0</v>
          </cell>
          <cell r="P543">
            <v>0</v>
          </cell>
          <cell r="Q543">
            <v>1</v>
          </cell>
          <cell r="R543">
            <v>1</v>
          </cell>
          <cell r="S543">
            <v>1</v>
          </cell>
          <cell r="U543">
            <v>0</v>
          </cell>
          <cell r="V543">
            <v>0</v>
          </cell>
          <cell r="W543" t="str">
            <v>Und</v>
          </cell>
          <cell r="X543">
            <v>1</v>
          </cell>
        </row>
        <row r="544">
          <cell r="A544" t="str">
            <v>8003E</v>
          </cell>
          <cell r="B544" t="str">
            <v>INTERCONEXION TIERRA A TABLERO PROTECCION EN M.T. -  CABLE No 2/0 AWG - 8 METROS</v>
          </cell>
          <cell r="D544">
            <v>0</v>
          </cell>
          <cell r="F544">
            <v>0</v>
          </cell>
          <cell r="G544">
            <v>0</v>
          </cell>
          <cell r="H544">
            <v>0</v>
          </cell>
          <cell r="I544">
            <v>0</v>
          </cell>
          <cell r="J544">
            <v>0</v>
          </cell>
          <cell r="K544">
            <v>0</v>
          </cell>
          <cell r="L544">
            <v>0</v>
          </cell>
          <cell r="M544">
            <v>0</v>
          </cell>
          <cell r="O544">
            <v>0</v>
          </cell>
          <cell r="P544">
            <v>0</v>
          </cell>
          <cell r="Q544">
            <v>1</v>
          </cell>
          <cell r="R544">
            <v>1</v>
          </cell>
          <cell r="S544">
            <v>1</v>
          </cell>
          <cell r="U544">
            <v>0</v>
          </cell>
          <cell r="V544">
            <v>0</v>
          </cell>
          <cell r="W544" t="str">
            <v>Und</v>
          </cell>
          <cell r="X544">
            <v>1</v>
          </cell>
        </row>
        <row r="545">
          <cell r="A545" t="str">
            <v>8004E</v>
          </cell>
          <cell r="B545" t="str">
            <v>MALLA PUESTA A  TIERRA SUBESTACIÓN - SON 4 VARILLAS Cu-Cu 5/8" - 2,44 METROS, TRATAMIENTO QUIMICO Y CABLE 2/0 AWG - 25 MTS</v>
          </cell>
          <cell r="D545">
            <v>0</v>
          </cell>
          <cell r="F545">
            <v>0</v>
          </cell>
          <cell r="G545">
            <v>0</v>
          </cell>
          <cell r="H545">
            <v>0</v>
          </cell>
          <cell r="I545">
            <v>0</v>
          </cell>
          <cell r="J545">
            <v>0</v>
          </cell>
          <cell r="K545">
            <v>0</v>
          </cell>
          <cell r="L545">
            <v>0</v>
          </cell>
          <cell r="M545">
            <v>0</v>
          </cell>
          <cell r="O545">
            <v>0</v>
          </cell>
          <cell r="P545">
            <v>0</v>
          </cell>
          <cell r="Q545">
            <v>1</v>
          </cell>
          <cell r="R545">
            <v>1</v>
          </cell>
          <cell r="S545">
            <v>1</v>
          </cell>
          <cell r="U545">
            <v>0</v>
          </cell>
          <cell r="V545">
            <v>0</v>
          </cell>
          <cell r="W545" t="str">
            <v>Und</v>
          </cell>
          <cell r="X545">
            <v>1</v>
          </cell>
        </row>
        <row r="546">
          <cell r="A546" t="str">
            <v>8005E</v>
          </cell>
          <cell r="B546" t="str">
            <v>PUESTA A TIERRA SISTEMA DE PROTECCIÓN EXTERNA POR PARARRAYOS IONIZANTE INCLUYE 4 VARIILAS, TRATAMIENTO QUIMICO Y CABLE DE INTERCONEXION 2/0 AWG - 25 METROS</v>
          </cell>
          <cell r="C546">
            <v>1</v>
          </cell>
          <cell r="D546">
            <v>1</v>
          </cell>
          <cell r="F546">
            <v>0</v>
          </cell>
          <cell r="G546">
            <v>1</v>
          </cell>
          <cell r="H546">
            <v>0</v>
          </cell>
          <cell r="I546">
            <v>0</v>
          </cell>
          <cell r="J546">
            <v>0</v>
          </cell>
          <cell r="K546">
            <v>0</v>
          </cell>
          <cell r="L546">
            <v>0</v>
          </cell>
          <cell r="M546">
            <v>0</v>
          </cell>
          <cell r="O546">
            <v>0</v>
          </cell>
          <cell r="P546">
            <v>0</v>
          </cell>
          <cell r="R546">
            <v>0</v>
          </cell>
          <cell r="S546">
            <v>0</v>
          </cell>
          <cell r="U546">
            <v>0</v>
          </cell>
          <cell r="V546">
            <v>0</v>
          </cell>
          <cell r="W546" t="str">
            <v>Und</v>
          </cell>
          <cell r="X546">
            <v>1</v>
          </cell>
        </row>
        <row r="547">
          <cell r="A547" t="str">
            <v>8006E</v>
          </cell>
          <cell r="B547" t="str">
            <v xml:space="preserve">PUESTA A TIERRA SISTEMA DE PROTECCIÓN EXTERNA POR PUNTAS FRANKLIN - INCLUYE VARILLA Cu-Cu 5/8" - 2,44 METROS Y CABLE CONEXIÓN A BAJANTES 12 METROS- </v>
          </cell>
          <cell r="C547">
            <v>1</v>
          </cell>
          <cell r="D547">
            <v>1</v>
          </cell>
          <cell r="F547">
            <v>0</v>
          </cell>
          <cell r="G547">
            <v>1</v>
          </cell>
          <cell r="H547">
            <v>0</v>
          </cell>
          <cell r="I547">
            <v>0</v>
          </cell>
          <cell r="J547">
            <v>0</v>
          </cell>
          <cell r="K547">
            <v>0</v>
          </cell>
          <cell r="L547">
            <v>0</v>
          </cell>
          <cell r="M547">
            <v>0</v>
          </cell>
          <cell r="O547">
            <v>0</v>
          </cell>
          <cell r="P547">
            <v>0</v>
          </cell>
          <cell r="R547">
            <v>0</v>
          </cell>
          <cell r="S547">
            <v>0</v>
          </cell>
          <cell r="U547">
            <v>0</v>
          </cell>
          <cell r="V547">
            <v>0</v>
          </cell>
          <cell r="W547" t="str">
            <v>Und</v>
          </cell>
          <cell r="X547">
            <v>1</v>
          </cell>
        </row>
        <row r="548">
          <cell r="A548" t="str">
            <v>8007E</v>
          </cell>
          <cell r="B548" t="str">
            <v>INTERCONEXION TIERRA A TABLEROS GENERALES EN B.T. -  CABLE No 2/0 AWG - 8 METROS</v>
          </cell>
          <cell r="D548">
            <v>0</v>
          </cell>
          <cell r="F548">
            <v>0</v>
          </cell>
          <cell r="G548">
            <v>0</v>
          </cell>
          <cell r="H548">
            <v>0</v>
          </cell>
          <cell r="I548">
            <v>0</v>
          </cell>
          <cell r="J548">
            <v>0</v>
          </cell>
          <cell r="K548">
            <v>0</v>
          </cell>
          <cell r="L548">
            <v>0</v>
          </cell>
          <cell r="M548">
            <v>0</v>
          </cell>
          <cell r="O548">
            <v>0</v>
          </cell>
          <cell r="P548">
            <v>0</v>
          </cell>
          <cell r="Q548">
            <v>1</v>
          </cell>
          <cell r="R548">
            <v>1</v>
          </cell>
          <cell r="S548">
            <v>1</v>
          </cell>
          <cell r="U548">
            <v>0</v>
          </cell>
          <cell r="V548">
            <v>0</v>
          </cell>
          <cell r="W548" t="str">
            <v>Und</v>
          </cell>
          <cell r="X548">
            <v>1</v>
          </cell>
        </row>
        <row r="549">
          <cell r="A549" t="str">
            <v>8008E</v>
          </cell>
          <cell r="B549" t="str">
            <v xml:space="preserve"> Tendido de Malla en bronce cada 15X15 cm en un area de 82 m2.para areas especiales de cirugia, cesareas y partos</v>
          </cell>
          <cell r="C549">
            <v>1</v>
          </cell>
          <cell r="D549">
            <v>1</v>
          </cell>
          <cell r="F549">
            <v>0</v>
          </cell>
          <cell r="G549">
            <v>1</v>
          </cell>
          <cell r="H549">
            <v>0</v>
          </cell>
          <cell r="I549">
            <v>0</v>
          </cell>
          <cell r="J549">
            <v>0</v>
          </cell>
          <cell r="K549">
            <v>0</v>
          </cell>
          <cell r="L549">
            <v>0</v>
          </cell>
          <cell r="M549">
            <v>0</v>
          </cell>
          <cell r="O549">
            <v>0</v>
          </cell>
          <cell r="P549">
            <v>0</v>
          </cell>
          <cell r="R549">
            <v>0</v>
          </cell>
          <cell r="S549">
            <v>0</v>
          </cell>
          <cell r="U549">
            <v>0</v>
          </cell>
          <cell r="V549">
            <v>0</v>
          </cell>
          <cell r="W549" t="str">
            <v>Und</v>
          </cell>
          <cell r="X549">
            <v>1</v>
          </cell>
        </row>
        <row r="550">
          <cell r="A550" t="str">
            <v>8009E</v>
          </cell>
          <cell r="B550" t="str">
            <v>INTERCONEXIOON DE PUESTAS A TIERRA SALA DE PARTOS, CESAREAS Y CIRUGÍA INCLUYE CABLE DE INTERCONEXION A TIERRA DE 2/0 AWG - 25 METROS</v>
          </cell>
          <cell r="C550">
            <v>1</v>
          </cell>
          <cell r="D550">
            <v>1</v>
          </cell>
          <cell r="F550">
            <v>0</v>
          </cell>
          <cell r="G550">
            <v>1</v>
          </cell>
          <cell r="H550">
            <v>0</v>
          </cell>
          <cell r="I550">
            <v>0</v>
          </cell>
          <cell r="J550">
            <v>0</v>
          </cell>
          <cell r="K550">
            <v>0</v>
          </cell>
          <cell r="L550">
            <v>0</v>
          </cell>
          <cell r="M550">
            <v>0</v>
          </cell>
          <cell r="O550">
            <v>0</v>
          </cell>
          <cell r="P550">
            <v>0</v>
          </cell>
          <cell r="R550">
            <v>0</v>
          </cell>
          <cell r="S550">
            <v>0</v>
          </cell>
          <cell r="U550">
            <v>0</v>
          </cell>
          <cell r="V550">
            <v>0</v>
          </cell>
          <cell r="W550" t="str">
            <v>Und</v>
          </cell>
          <cell r="X550">
            <v>1</v>
          </cell>
        </row>
        <row r="551">
          <cell r="A551" t="str">
            <v>8010E</v>
          </cell>
          <cell r="B551" t="str">
            <v>PUESTA A TIERRA PLANTAS ELÉCTRICAS - INCLUYE UNA VARILLA, TRATAMIENTO QUIMICO Y CABLE No 2/0 AWG - 8 METROS</v>
          </cell>
          <cell r="D551">
            <v>0</v>
          </cell>
          <cell r="F551">
            <v>0</v>
          </cell>
          <cell r="G551">
            <v>0</v>
          </cell>
          <cell r="H551">
            <v>0</v>
          </cell>
          <cell r="I551">
            <v>0</v>
          </cell>
          <cell r="J551">
            <v>0</v>
          </cell>
          <cell r="K551">
            <v>0</v>
          </cell>
          <cell r="L551">
            <v>0</v>
          </cell>
          <cell r="M551">
            <v>0</v>
          </cell>
          <cell r="O551">
            <v>0</v>
          </cell>
          <cell r="P551">
            <v>0</v>
          </cell>
          <cell r="Q551">
            <v>1</v>
          </cell>
          <cell r="R551">
            <v>1</v>
          </cell>
          <cell r="S551">
            <v>1</v>
          </cell>
          <cell r="U551">
            <v>0</v>
          </cell>
          <cell r="V551">
            <v>0</v>
          </cell>
          <cell r="W551" t="str">
            <v>Und</v>
          </cell>
          <cell r="X551">
            <v>1</v>
          </cell>
        </row>
        <row r="552">
          <cell r="A552" t="str">
            <v>8011E</v>
          </cell>
          <cell r="B552" t="str">
            <v>Interconexión desde Gabinete sistema de Tierras hasta barrajes de Tableros en subestación TGDAYTR-V / TAATYEQ-N / TGAAYT-V / TGAEQ-V / Celda de Protección con cable 2/0 desnudo por cárcamos.</v>
          </cell>
          <cell r="D552">
            <v>0</v>
          </cell>
          <cell r="F552">
            <v>0</v>
          </cell>
          <cell r="G552">
            <v>0</v>
          </cell>
          <cell r="H552">
            <v>0</v>
          </cell>
          <cell r="I552">
            <v>0</v>
          </cell>
          <cell r="J552">
            <v>0</v>
          </cell>
          <cell r="K552">
            <v>0</v>
          </cell>
          <cell r="L552">
            <v>0</v>
          </cell>
          <cell r="M552">
            <v>0</v>
          </cell>
          <cell r="O552">
            <v>0</v>
          </cell>
          <cell r="P552">
            <v>0</v>
          </cell>
          <cell r="Q552">
            <v>40</v>
          </cell>
          <cell r="R552">
            <v>40</v>
          </cell>
          <cell r="S552">
            <v>40</v>
          </cell>
          <cell r="U552">
            <v>0</v>
          </cell>
          <cell r="V552">
            <v>0</v>
          </cell>
          <cell r="W552" t="str">
            <v>Ml</v>
          </cell>
          <cell r="X552">
            <v>40</v>
          </cell>
        </row>
        <row r="553">
          <cell r="A553" t="str">
            <v>8012E</v>
          </cell>
          <cell r="B553" t="str">
            <v>Interconexión desde Gabinete sistema de Tierras hasta barrajes de Tableros en subestación TGAAYT-CU / TGAAYT-CR con cable 2/0 desnudo por tubería PVC 3/4".</v>
          </cell>
          <cell r="D553">
            <v>0</v>
          </cell>
          <cell r="F553">
            <v>0</v>
          </cell>
          <cell r="G553">
            <v>0</v>
          </cell>
          <cell r="H553">
            <v>0</v>
          </cell>
          <cell r="I553">
            <v>0</v>
          </cell>
          <cell r="J553">
            <v>0</v>
          </cell>
          <cell r="K553">
            <v>0</v>
          </cell>
          <cell r="L553">
            <v>0</v>
          </cell>
          <cell r="M553">
            <v>0</v>
          </cell>
          <cell r="O553">
            <v>0</v>
          </cell>
          <cell r="P553">
            <v>0</v>
          </cell>
          <cell r="Q553">
            <v>70</v>
          </cell>
          <cell r="R553">
            <v>70</v>
          </cell>
          <cell r="S553">
            <v>70</v>
          </cell>
          <cell r="U553">
            <v>0</v>
          </cell>
          <cell r="V553">
            <v>0</v>
          </cell>
          <cell r="W553" t="str">
            <v>Ml</v>
          </cell>
          <cell r="X553">
            <v>70</v>
          </cell>
        </row>
        <row r="554">
          <cell r="A554" t="str">
            <v>8013E</v>
          </cell>
          <cell r="B554" t="str">
            <v>Interconexión desde Gabinete sistema de Tierras hasta primera varilla en subestación con cable 2/0 desnudo.</v>
          </cell>
          <cell r="D554">
            <v>0</v>
          </cell>
          <cell r="F554">
            <v>0</v>
          </cell>
          <cell r="G554">
            <v>0</v>
          </cell>
          <cell r="H554">
            <v>0</v>
          </cell>
          <cell r="I554">
            <v>0</v>
          </cell>
          <cell r="J554">
            <v>0</v>
          </cell>
          <cell r="K554">
            <v>0</v>
          </cell>
          <cell r="L554">
            <v>0</v>
          </cell>
          <cell r="M554">
            <v>0</v>
          </cell>
          <cell r="O554">
            <v>0</v>
          </cell>
          <cell r="P554">
            <v>0</v>
          </cell>
          <cell r="Q554">
            <v>5</v>
          </cell>
          <cell r="R554">
            <v>5</v>
          </cell>
          <cell r="S554">
            <v>5</v>
          </cell>
          <cell r="U554">
            <v>0</v>
          </cell>
          <cell r="V554">
            <v>0</v>
          </cell>
          <cell r="W554" t="str">
            <v>Ml</v>
          </cell>
          <cell r="X554">
            <v>5</v>
          </cell>
        </row>
        <row r="555">
          <cell r="A555" t="str">
            <v>8014E</v>
          </cell>
          <cell r="B555" t="str">
            <v>Interconexión entre todas las tierras del sistema con cable 2/0 desnudo para equipotencializar el sistema. Incluye elaboración de zanja y relleno para tendido del cable.</v>
          </cell>
          <cell r="D555">
            <v>0</v>
          </cell>
          <cell r="F555">
            <v>0</v>
          </cell>
          <cell r="G555">
            <v>0</v>
          </cell>
          <cell r="H555">
            <v>0</v>
          </cell>
          <cell r="I555">
            <v>0</v>
          </cell>
          <cell r="J555">
            <v>0</v>
          </cell>
          <cell r="K555">
            <v>0</v>
          </cell>
          <cell r="L555">
            <v>0</v>
          </cell>
          <cell r="M555">
            <v>0</v>
          </cell>
          <cell r="O555">
            <v>0</v>
          </cell>
          <cell r="P555">
            <v>0</v>
          </cell>
          <cell r="R555">
            <v>0</v>
          </cell>
          <cell r="S555">
            <v>0</v>
          </cell>
          <cell r="T555">
            <v>100</v>
          </cell>
          <cell r="U555">
            <v>100</v>
          </cell>
          <cell r="V555">
            <v>100</v>
          </cell>
          <cell r="W555" t="str">
            <v>Ml</v>
          </cell>
          <cell r="X555">
            <v>100</v>
          </cell>
        </row>
        <row r="556">
          <cell r="A556" t="str">
            <v>9001E</v>
          </cell>
          <cell r="B556" t="str">
            <v>Puntas Tipo Franklin de acero inoxidable de  60 cm. de altura x 1/2"</v>
          </cell>
          <cell r="C556">
            <v>28</v>
          </cell>
          <cell r="D556">
            <v>28</v>
          </cell>
          <cell r="F556">
            <v>0</v>
          </cell>
          <cell r="G556">
            <v>28</v>
          </cell>
          <cell r="H556">
            <v>5.5</v>
          </cell>
          <cell r="I556">
            <v>5.5</v>
          </cell>
          <cell r="J556">
            <v>5.5</v>
          </cell>
          <cell r="K556">
            <v>5.5</v>
          </cell>
          <cell r="L556">
            <v>5.5</v>
          </cell>
          <cell r="M556">
            <v>5.5</v>
          </cell>
          <cell r="N556">
            <v>6</v>
          </cell>
          <cell r="O556">
            <v>6</v>
          </cell>
          <cell r="P556">
            <v>6</v>
          </cell>
          <cell r="Q556">
            <v>6</v>
          </cell>
          <cell r="R556">
            <v>6</v>
          </cell>
          <cell r="S556">
            <v>6</v>
          </cell>
          <cell r="U556">
            <v>0</v>
          </cell>
          <cell r="V556">
            <v>0</v>
          </cell>
          <cell r="W556" t="str">
            <v>Und</v>
          </cell>
          <cell r="X556">
            <v>51</v>
          </cell>
        </row>
        <row r="557">
          <cell r="A557" t="str">
            <v>9002E</v>
          </cell>
          <cell r="B557" t="str">
            <v>Soporte en bronce para punta Franklin</v>
          </cell>
          <cell r="C557">
            <v>28</v>
          </cell>
          <cell r="D557">
            <v>28</v>
          </cell>
          <cell r="F557">
            <v>0</v>
          </cell>
          <cell r="G557">
            <v>28</v>
          </cell>
          <cell r="H557">
            <v>5.5</v>
          </cell>
          <cell r="I557">
            <v>5.5</v>
          </cell>
          <cell r="J557">
            <v>5.5</v>
          </cell>
          <cell r="K557">
            <v>5.5</v>
          </cell>
          <cell r="L557">
            <v>5.5</v>
          </cell>
          <cell r="M557">
            <v>5.5</v>
          </cell>
          <cell r="N557">
            <v>6</v>
          </cell>
          <cell r="O557">
            <v>6</v>
          </cell>
          <cell r="P557">
            <v>6</v>
          </cell>
          <cell r="Q557">
            <v>6</v>
          </cell>
          <cell r="R557">
            <v>6</v>
          </cell>
          <cell r="S557">
            <v>6</v>
          </cell>
          <cell r="U557">
            <v>0</v>
          </cell>
          <cell r="V557">
            <v>0</v>
          </cell>
          <cell r="W557" t="str">
            <v>Und</v>
          </cell>
          <cell r="X557">
            <v>51</v>
          </cell>
        </row>
        <row r="558">
          <cell r="A558" t="str">
            <v>9003E</v>
          </cell>
          <cell r="B558" t="str">
            <v>Grapa en bronce para cable #2</v>
          </cell>
          <cell r="C558">
            <v>220</v>
          </cell>
          <cell r="D558">
            <v>220</v>
          </cell>
          <cell r="F558">
            <v>0</v>
          </cell>
          <cell r="G558">
            <v>220</v>
          </cell>
          <cell r="H558">
            <v>43</v>
          </cell>
          <cell r="I558">
            <v>43</v>
          </cell>
          <cell r="J558">
            <v>43</v>
          </cell>
          <cell r="K558">
            <v>43</v>
          </cell>
          <cell r="L558">
            <v>43</v>
          </cell>
          <cell r="M558">
            <v>43</v>
          </cell>
          <cell r="N558">
            <v>47</v>
          </cell>
          <cell r="O558">
            <v>47</v>
          </cell>
          <cell r="P558">
            <v>47</v>
          </cell>
          <cell r="Q558">
            <v>47</v>
          </cell>
          <cell r="R558">
            <v>47</v>
          </cell>
          <cell r="S558">
            <v>47</v>
          </cell>
          <cell r="U558">
            <v>0</v>
          </cell>
          <cell r="V558">
            <v>0</v>
          </cell>
          <cell r="W558" t="str">
            <v>Und</v>
          </cell>
          <cell r="X558">
            <v>400</v>
          </cell>
        </row>
        <row r="559">
          <cell r="A559" t="str">
            <v>9004E</v>
          </cell>
          <cell r="B559" t="str">
            <v>Derivadores en "T" de Bronce estañado, posición fija.</v>
          </cell>
          <cell r="C559">
            <v>22</v>
          </cell>
          <cell r="D559">
            <v>22</v>
          </cell>
          <cell r="F559">
            <v>0</v>
          </cell>
          <cell r="G559">
            <v>22</v>
          </cell>
          <cell r="H559">
            <v>5.5</v>
          </cell>
          <cell r="I559">
            <v>5.5</v>
          </cell>
          <cell r="J559">
            <v>5.5</v>
          </cell>
          <cell r="K559">
            <v>5.5</v>
          </cell>
          <cell r="L559">
            <v>5.5</v>
          </cell>
          <cell r="M559">
            <v>5.5</v>
          </cell>
          <cell r="N559">
            <v>6</v>
          </cell>
          <cell r="O559">
            <v>6</v>
          </cell>
          <cell r="P559">
            <v>6</v>
          </cell>
          <cell r="Q559">
            <v>6</v>
          </cell>
          <cell r="R559">
            <v>6</v>
          </cell>
          <cell r="S559">
            <v>6</v>
          </cell>
          <cell r="U559">
            <v>0</v>
          </cell>
          <cell r="V559">
            <v>0</v>
          </cell>
          <cell r="W559" t="str">
            <v>Und</v>
          </cell>
          <cell r="X559">
            <v>45</v>
          </cell>
        </row>
        <row r="560">
          <cell r="A560" t="str">
            <v>9005E</v>
          </cell>
          <cell r="B560" t="str">
            <v>Derivadores en "x" de Bronce estañado, posición fija.</v>
          </cell>
          <cell r="C560">
            <v>5</v>
          </cell>
          <cell r="D560">
            <v>5</v>
          </cell>
          <cell r="F560">
            <v>0</v>
          </cell>
          <cell r="G560">
            <v>5</v>
          </cell>
          <cell r="H560">
            <v>1.5</v>
          </cell>
          <cell r="I560">
            <v>1.5</v>
          </cell>
          <cell r="J560">
            <v>1.5</v>
          </cell>
          <cell r="K560">
            <v>1.5</v>
          </cell>
          <cell r="L560">
            <v>1.5</v>
          </cell>
          <cell r="M560">
            <v>1.5</v>
          </cell>
          <cell r="N560">
            <v>1</v>
          </cell>
          <cell r="O560">
            <v>1</v>
          </cell>
          <cell r="P560">
            <v>1</v>
          </cell>
          <cell r="Q560">
            <v>1</v>
          </cell>
          <cell r="R560">
            <v>1</v>
          </cell>
          <cell r="S560">
            <v>1</v>
          </cell>
          <cell r="U560">
            <v>0</v>
          </cell>
          <cell r="V560">
            <v>0</v>
          </cell>
          <cell r="W560" t="str">
            <v>Und</v>
          </cell>
          <cell r="X560">
            <v>10</v>
          </cell>
        </row>
        <row r="561">
          <cell r="A561" t="str">
            <v>9006E</v>
          </cell>
          <cell r="B561" t="str">
            <v xml:space="preserve">Bajantes en tubería Ø1" IMC cada una desde cubierta a piso + accesorios de fijación y soporte. </v>
          </cell>
          <cell r="C561">
            <v>4</v>
          </cell>
          <cell r="D561">
            <v>4</v>
          </cell>
          <cell r="F561">
            <v>0</v>
          </cell>
          <cell r="G561">
            <v>4</v>
          </cell>
          <cell r="H561">
            <v>1</v>
          </cell>
          <cell r="I561">
            <v>1</v>
          </cell>
          <cell r="J561">
            <v>1</v>
          </cell>
          <cell r="K561">
            <v>1</v>
          </cell>
          <cell r="L561">
            <v>1</v>
          </cell>
          <cell r="M561">
            <v>1</v>
          </cell>
          <cell r="N561">
            <v>2</v>
          </cell>
          <cell r="O561">
            <v>2</v>
          </cell>
          <cell r="P561">
            <v>2</v>
          </cell>
          <cell r="Q561">
            <v>2</v>
          </cell>
          <cell r="R561">
            <v>2</v>
          </cell>
          <cell r="S561">
            <v>2</v>
          </cell>
          <cell r="U561">
            <v>0</v>
          </cell>
          <cell r="V561">
            <v>0</v>
          </cell>
          <cell r="W561" t="str">
            <v>Ml</v>
          </cell>
          <cell r="X561">
            <v>10</v>
          </cell>
        </row>
        <row r="562">
          <cell r="A562" t="str">
            <v>9007E</v>
          </cell>
          <cell r="B562" t="str">
            <v xml:space="preserve">Conductor #2 de cobre desnudo por cubierta y bajantes de a varillas de puesta a tierra en piso, este cable debe ser visible en las cajas de inspección. </v>
          </cell>
          <cell r="C562">
            <v>373</v>
          </cell>
          <cell r="D562">
            <v>373</v>
          </cell>
          <cell r="F562">
            <v>0</v>
          </cell>
          <cell r="G562">
            <v>373</v>
          </cell>
          <cell r="H562">
            <v>70</v>
          </cell>
          <cell r="I562">
            <v>70</v>
          </cell>
          <cell r="J562">
            <v>70</v>
          </cell>
          <cell r="K562">
            <v>70</v>
          </cell>
          <cell r="L562">
            <v>70</v>
          </cell>
          <cell r="M562">
            <v>70</v>
          </cell>
          <cell r="N562">
            <v>65</v>
          </cell>
          <cell r="O562">
            <v>65</v>
          </cell>
          <cell r="P562">
            <v>65</v>
          </cell>
          <cell r="Q562">
            <v>72</v>
          </cell>
          <cell r="R562">
            <v>72</v>
          </cell>
          <cell r="S562">
            <v>72</v>
          </cell>
          <cell r="U562">
            <v>0</v>
          </cell>
          <cell r="V562">
            <v>0</v>
          </cell>
          <cell r="W562" t="str">
            <v>Ml</v>
          </cell>
          <cell r="X562">
            <v>650</v>
          </cell>
        </row>
        <row r="563">
          <cell r="A563" t="str">
            <v>9008E</v>
          </cell>
          <cell r="B563" t="str">
            <v>Pararrayos ionizante; tipo RAYTHOR-D de nivel III  dieléctrico con dispositivo de cebado con radio mínimo de cubrimiento 150m con punta captadora  de acero inoxidable de 2 m.,.collar de empalme para cable de cobre 2 y demás elementos de fijación y soporte</v>
          </cell>
          <cell r="C563">
            <v>1</v>
          </cell>
          <cell r="D563">
            <v>1</v>
          </cell>
          <cell r="F563">
            <v>0</v>
          </cell>
          <cell r="G563">
            <v>1</v>
          </cell>
          <cell r="H563">
            <v>0</v>
          </cell>
          <cell r="I563">
            <v>0</v>
          </cell>
          <cell r="J563">
            <v>0</v>
          </cell>
          <cell r="K563">
            <v>0</v>
          </cell>
          <cell r="L563">
            <v>0</v>
          </cell>
          <cell r="M563">
            <v>0</v>
          </cell>
          <cell r="O563">
            <v>0</v>
          </cell>
          <cell r="P563">
            <v>0</v>
          </cell>
          <cell r="R563">
            <v>0</v>
          </cell>
          <cell r="S563">
            <v>0</v>
          </cell>
          <cell r="U563">
            <v>0</v>
          </cell>
          <cell r="V563">
            <v>0</v>
          </cell>
          <cell r="W563" t="str">
            <v>Und</v>
          </cell>
          <cell r="X563">
            <v>1</v>
          </cell>
        </row>
        <row r="564">
          <cell r="A564" t="str">
            <v>9009E</v>
          </cell>
          <cell r="B564" t="str">
            <v>Base y Mástil de seis (6) m  en tubo  de Aluminio de  Ø2"  a instalar en el extremo superior de la cubierta + elementos de anclaje y soporte.</v>
          </cell>
          <cell r="C564">
            <v>1</v>
          </cell>
          <cell r="D564">
            <v>1</v>
          </cell>
          <cell r="F564">
            <v>0</v>
          </cell>
          <cell r="G564">
            <v>1</v>
          </cell>
          <cell r="H564">
            <v>0</v>
          </cell>
          <cell r="I564">
            <v>0</v>
          </cell>
          <cell r="J564">
            <v>0</v>
          </cell>
          <cell r="K564">
            <v>0</v>
          </cell>
          <cell r="L564">
            <v>0</v>
          </cell>
          <cell r="M564">
            <v>0</v>
          </cell>
          <cell r="O564">
            <v>0</v>
          </cell>
          <cell r="P564">
            <v>0</v>
          </cell>
          <cell r="R564">
            <v>0</v>
          </cell>
          <cell r="S564">
            <v>0</v>
          </cell>
          <cell r="U564">
            <v>0</v>
          </cell>
          <cell r="V564">
            <v>0</v>
          </cell>
          <cell r="W564" t="str">
            <v>Und</v>
          </cell>
          <cell r="X564">
            <v>1</v>
          </cell>
        </row>
        <row r="565">
          <cell r="A565" t="str">
            <v>9010E</v>
          </cell>
          <cell r="B565" t="str">
            <v xml:space="preserve">Conductor #1/0 de cobre desnudo desde pararrayos ionizante hasta la puesta a tierra, este cable debe ser visible en las cajas de inspección. </v>
          </cell>
          <cell r="C565">
            <v>20</v>
          </cell>
          <cell r="D565">
            <v>20</v>
          </cell>
          <cell r="F565">
            <v>0</v>
          </cell>
          <cell r="G565">
            <v>20</v>
          </cell>
          <cell r="H565">
            <v>0</v>
          </cell>
          <cell r="I565">
            <v>0</v>
          </cell>
          <cell r="J565">
            <v>0</v>
          </cell>
          <cell r="K565">
            <v>0</v>
          </cell>
          <cell r="L565">
            <v>0</v>
          </cell>
          <cell r="M565">
            <v>0</v>
          </cell>
          <cell r="O565">
            <v>0</v>
          </cell>
          <cell r="P565">
            <v>0</v>
          </cell>
          <cell r="R565">
            <v>0</v>
          </cell>
          <cell r="S565">
            <v>0</v>
          </cell>
          <cell r="U565">
            <v>0</v>
          </cell>
          <cell r="V565">
            <v>0</v>
          </cell>
          <cell r="W565" t="str">
            <v>Ml</v>
          </cell>
          <cell r="X565">
            <v>20</v>
          </cell>
        </row>
        <row r="566">
          <cell r="A566" t="str">
            <v>9011E</v>
          </cell>
          <cell r="B566" t="str">
            <v>Via de chispas que se utilizara para unir el sistema de puesta a tierra de la protección externa con el sistema de de puesta a tierra general del proyecto.</v>
          </cell>
          <cell r="C566">
            <v>1</v>
          </cell>
          <cell r="D566">
            <v>1</v>
          </cell>
          <cell r="F566">
            <v>0</v>
          </cell>
          <cell r="G566">
            <v>1</v>
          </cell>
          <cell r="H566">
            <v>0</v>
          </cell>
          <cell r="I566">
            <v>0</v>
          </cell>
          <cell r="J566">
            <v>0</v>
          </cell>
          <cell r="K566">
            <v>0</v>
          </cell>
          <cell r="L566">
            <v>0</v>
          </cell>
          <cell r="M566">
            <v>0</v>
          </cell>
          <cell r="O566">
            <v>0</v>
          </cell>
          <cell r="P566">
            <v>0</v>
          </cell>
          <cell r="R566">
            <v>0</v>
          </cell>
          <cell r="S566">
            <v>0</v>
          </cell>
          <cell r="U566">
            <v>0</v>
          </cell>
          <cell r="V566">
            <v>0</v>
          </cell>
          <cell r="W566" t="str">
            <v>Und</v>
          </cell>
          <cell r="X566">
            <v>1</v>
          </cell>
        </row>
        <row r="567">
          <cell r="A567" t="str">
            <v>10001E</v>
          </cell>
          <cell r="B567" t="str">
            <v xml:space="preserve">Suministro, instalación y montaje de panel  para control Iluminación interna en caja metalica de 25x30x10 cm con 6 interruptores tipo balancin de 15A, 6 luminaria de señalizacón, canaleta plastica, cableado de control y fuerza.  </v>
          </cell>
          <cell r="C567">
            <v>16</v>
          </cell>
          <cell r="D567">
            <v>16</v>
          </cell>
          <cell r="F567">
            <v>0</v>
          </cell>
          <cell r="G567">
            <v>16</v>
          </cell>
          <cell r="H567">
            <v>0</v>
          </cell>
          <cell r="I567">
            <v>0</v>
          </cell>
          <cell r="J567">
            <v>0</v>
          </cell>
          <cell r="K567">
            <v>0</v>
          </cell>
          <cell r="L567">
            <v>0</v>
          </cell>
          <cell r="M567">
            <v>0</v>
          </cell>
          <cell r="O567">
            <v>0</v>
          </cell>
          <cell r="P567">
            <v>0</v>
          </cell>
          <cell r="R567">
            <v>0</v>
          </cell>
          <cell r="S567">
            <v>0</v>
          </cell>
          <cell r="U567">
            <v>0</v>
          </cell>
          <cell r="V567">
            <v>0</v>
          </cell>
          <cell r="W567" t="str">
            <v>Und</v>
          </cell>
          <cell r="X567">
            <v>16</v>
          </cell>
        </row>
        <row r="568">
          <cell r="A568" t="str">
            <v>10002E</v>
          </cell>
          <cell r="B568" t="str">
            <v xml:space="preserve">Suministro, instalación y montaje de panel  para control Iluminación exterior en caja metalica de 50x40x15 cm con 14 interruptores tipo balancin de 15A, 14 contactores de 20A., 14 luminaria de señalizacón, canaleta plastica, cableado de control y fuerza. </v>
          </cell>
          <cell r="C568">
            <v>1</v>
          </cell>
          <cell r="D568">
            <v>1</v>
          </cell>
          <cell r="F568">
            <v>0</v>
          </cell>
          <cell r="G568">
            <v>1</v>
          </cell>
          <cell r="H568">
            <v>0</v>
          </cell>
          <cell r="I568">
            <v>0</v>
          </cell>
          <cell r="J568">
            <v>0</v>
          </cell>
          <cell r="K568">
            <v>0</v>
          </cell>
          <cell r="L568">
            <v>0</v>
          </cell>
          <cell r="M568">
            <v>0</v>
          </cell>
          <cell r="O568">
            <v>0</v>
          </cell>
          <cell r="P568">
            <v>0</v>
          </cell>
          <cell r="R568">
            <v>0</v>
          </cell>
          <cell r="S568">
            <v>0</v>
          </cell>
          <cell r="U568">
            <v>0</v>
          </cell>
          <cell r="V568">
            <v>0</v>
          </cell>
          <cell r="W568" t="str">
            <v>Und</v>
          </cell>
          <cell r="X568">
            <v>1</v>
          </cell>
        </row>
        <row r="569">
          <cell r="A569" t="str">
            <v>11001E</v>
          </cell>
          <cell r="B569" t="str">
            <v xml:space="preserve">Transformador de Aislamiento 1ø 7 KVA 208V, para las salas de Partos y Cesáreas (Ver Especificaciones), </v>
          </cell>
          <cell r="C569">
            <v>1</v>
          </cell>
          <cell r="D569">
            <v>1</v>
          </cell>
          <cell r="F569">
            <v>0</v>
          </cell>
          <cell r="G569">
            <v>1</v>
          </cell>
          <cell r="H569">
            <v>0</v>
          </cell>
          <cell r="I569">
            <v>0</v>
          </cell>
          <cell r="J569">
            <v>0</v>
          </cell>
          <cell r="K569">
            <v>0</v>
          </cell>
          <cell r="L569">
            <v>0</v>
          </cell>
          <cell r="M569">
            <v>0</v>
          </cell>
          <cell r="O569">
            <v>0</v>
          </cell>
          <cell r="P569">
            <v>0</v>
          </cell>
          <cell r="R569">
            <v>0</v>
          </cell>
          <cell r="S569">
            <v>0</v>
          </cell>
          <cell r="U569">
            <v>0</v>
          </cell>
          <cell r="V569">
            <v>0</v>
          </cell>
          <cell r="W569" t="str">
            <v>Und</v>
          </cell>
          <cell r="X569">
            <v>1</v>
          </cell>
        </row>
        <row r="570">
          <cell r="A570" t="str">
            <v>11002E</v>
          </cell>
          <cell r="B570" t="str">
            <v xml:space="preserve">Transformador de Aislamiento 3ø 10 KVA 208V, para la sala de Cirugia (Ver Especificaciones), </v>
          </cell>
          <cell r="C570">
            <v>1</v>
          </cell>
          <cell r="D570">
            <v>1</v>
          </cell>
          <cell r="F570">
            <v>0</v>
          </cell>
          <cell r="G570">
            <v>1</v>
          </cell>
          <cell r="H570">
            <v>0</v>
          </cell>
          <cell r="I570">
            <v>0</v>
          </cell>
          <cell r="J570">
            <v>0</v>
          </cell>
          <cell r="K570">
            <v>0</v>
          </cell>
          <cell r="L570">
            <v>0</v>
          </cell>
          <cell r="M570">
            <v>0</v>
          </cell>
          <cell r="O570">
            <v>0</v>
          </cell>
          <cell r="P570">
            <v>0</v>
          </cell>
          <cell r="R570">
            <v>0</v>
          </cell>
          <cell r="S570">
            <v>0</v>
          </cell>
          <cell r="U570">
            <v>0</v>
          </cell>
          <cell r="V570">
            <v>0</v>
          </cell>
          <cell r="W570" t="str">
            <v>Und</v>
          </cell>
          <cell r="X570">
            <v>1</v>
          </cell>
        </row>
        <row r="571">
          <cell r="A571" t="str">
            <v>11003E</v>
          </cell>
          <cell r="B571" t="str">
            <v>UPS de 20  KVA 3ø 208V en  Cuarto de Comunicaciones (2o piso) para respaldar el sistema de computo general.</v>
          </cell>
          <cell r="C571">
            <v>1</v>
          </cell>
          <cell r="D571">
            <v>1</v>
          </cell>
          <cell r="F571">
            <v>0</v>
          </cell>
          <cell r="G571">
            <v>1</v>
          </cell>
          <cell r="H571">
            <v>0</v>
          </cell>
          <cell r="I571">
            <v>0</v>
          </cell>
          <cell r="J571">
            <v>0</v>
          </cell>
          <cell r="K571">
            <v>0</v>
          </cell>
          <cell r="L571">
            <v>0</v>
          </cell>
          <cell r="M571">
            <v>0</v>
          </cell>
          <cell r="O571">
            <v>0</v>
          </cell>
          <cell r="P571">
            <v>0</v>
          </cell>
          <cell r="R571">
            <v>0</v>
          </cell>
          <cell r="S571">
            <v>0</v>
          </cell>
          <cell r="U571">
            <v>0</v>
          </cell>
          <cell r="V571">
            <v>0</v>
          </cell>
          <cell r="W571" t="str">
            <v>Und</v>
          </cell>
          <cell r="X571">
            <v>1</v>
          </cell>
        </row>
        <row r="572">
          <cell r="A572" t="str">
            <v>11004E</v>
          </cell>
          <cell r="B572" t="str">
            <v>UPS de 10  KVA 3ø 208V en  Cuarto de Cirugia</v>
          </cell>
          <cell r="C572">
            <v>1</v>
          </cell>
          <cell r="D572">
            <v>1</v>
          </cell>
          <cell r="F572">
            <v>0</v>
          </cell>
          <cell r="G572">
            <v>1</v>
          </cell>
          <cell r="H572">
            <v>0</v>
          </cell>
          <cell r="I572">
            <v>0</v>
          </cell>
          <cell r="J572">
            <v>0</v>
          </cell>
          <cell r="K572">
            <v>0</v>
          </cell>
          <cell r="L572">
            <v>0</v>
          </cell>
          <cell r="M572">
            <v>0</v>
          </cell>
          <cell r="O572">
            <v>0</v>
          </cell>
          <cell r="P572">
            <v>0</v>
          </cell>
          <cell r="R572">
            <v>0</v>
          </cell>
          <cell r="S572">
            <v>0</v>
          </cell>
          <cell r="U572">
            <v>0</v>
          </cell>
          <cell r="V572">
            <v>0</v>
          </cell>
          <cell r="W572" t="str">
            <v>Und</v>
          </cell>
          <cell r="X572">
            <v>1</v>
          </cell>
        </row>
        <row r="573">
          <cell r="A573" t="str">
            <v>11005E</v>
          </cell>
          <cell r="B573" t="str">
            <v>UPS de 7  KVA 3ø 208V en  Cuarto de Partos</v>
          </cell>
          <cell r="C573">
            <v>1</v>
          </cell>
          <cell r="D573">
            <v>1</v>
          </cell>
          <cell r="F573">
            <v>0</v>
          </cell>
          <cell r="G573">
            <v>1</v>
          </cell>
          <cell r="H573">
            <v>0</v>
          </cell>
          <cell r="I573">
            <v>0</v>
          </cell>
          <cell r="J573">
            <v>0</v>
          </cell>
          <cell r="K573">
            <v>0</v>
          </cell>
          <cell r="L573">
            <v>0</v>
          </cell>
          <cell r="M573">
            <v>0</v>
          </cell>
          <cell r="O573">
            <v>0</v>
          </cell>
          <cell r="P573">
            <v>0</v>
          </cell>
          <cell r="R573">
            <v>0</v>
          </cell>
          <cell r="S573">
            <v>0</v>
          </cell>
          <cell r="U573">
            <v>0</v>
          </cell>
          <cell r="V573">
            <v>0</v>
          </cell>
          <cell r="W573" t="str">
            <v>Und</v>
          </cell>
          <cell r="X573">
            <v>1</v>
          </cell>
        </row>
        <row r="574">
          <cell r="A574" t="str">
            <v>11006E</v>
          </cell>
          <cell r="B574" t="str">
            <v>UPS de 4  KVA 1ø 120V en  Cuarto de Comunicaciones para el respaldo de tomas en Recuperación, Habitaciones y Observación.</v>
          </cell>
          <cell r="C574">
            <v>1</v>
          </cell>
          <cell r="D574">
            <v>1</v>
          </cell>
          <cell r="F574">
            <v>0</v>
          </cell>
          <cell r="G574">
            <v>1</v>
          </cell>
          <cell r="H574">
            <v>0</v>
          </cell>
          <cell r="I574">
            <v>0</v>
          </cell>
          <cell r="J574">
            <v>0</v>
          </cell>
          <cell r="K574">
            <v>0</v>
          </cell>
          <cell r="L574">
            <v>0</v>
          </cell>
          <cell r="M574">
            <v>0</v>
          </cell>
          <cell r="O574">
            <v>0</v>
          </cell>
          <cell r="P574">
            <v>0</v>
          </cell>
          <cell r="R574">
            <v>0</v>
          </cell>
          <cell r="S574">
            <v>0</v>
          </cell>
          <cell r="U574">
            <v>0</v>
          </cell>
          <cell r="V574">
            <v>0</v>
          </cell>
          <cell r="W574" t="str">
            <v>Und</v>
          </cell>
          <cell r="X574">
            <v>1</v>
          </cell>
        </row>
        <row r="575">
          <cell r="A575" t="str">
            <v>11007E</v>
          </cell>
          <cell r="B575" t="str">
            <v>Regulador de voltaje de 6 KVA 1ø 120V para las zonas de 2o piso costado norte  (Ver Especificaciones)</v>
          </cell>
          <cell r="C575">
            <v>1</v>
          </cell>
          <cell r="D575">
            <v>1</v>
          </cell>
          <cell r="F575">
            <v>0</v>
          </cell>
          <cell r="G575">
            <v>1</v>
          </cell>
          <cell r="H575">
            <v>0</v>
          </cell>
          <cell r="I575">
            <v>0</v>
          </cell>
          <cell r="J575">
            <v>0</v>
          </cell>
          <cell r="K575">
            <v>0</v>
          </cell>
          <cell r="L575">
            <v>0</v>
          </cell>
          <cell r="M575">
            <v>0</v>
          </cell>
          <cell r="O575">
            <v>0</v>
          </cell>
          <cell r="P575">
            <v>0</v>
          </cell>
          <cell r="R575">
            <v>0</v>
          </cell>
          <cell r="S575">
            <v>0</v>
          </cell>
          <cell r="U575">
            <v>0</v>
          </cell>
          <cell r="V575">
            <v>0</v>
          </cell>
          <cell r="W575" t="str">
            <v>Und</v>
          </cell>
          <cell r="X575">
            <v>1</v>
          </cell>
        </row>
        <row r="576">
          <cell r="A576" t="str">
            <v>11008E</v>
          </cell>
          <cell r="B576" t="str">
            <v>Regulador de voltaje de 5 KVA 1ø 120V para salas de Cirugia, Cesareas y partos (Ver Especificaciones)</v>
          </cell>
          <cell r="C576">
            <v>1</v>
          </cell>
          <cell r="D576">
            <v>1</v>
          </cell>
          <cell r="F576">
            <v>0</v>
          </cell>
          <cell r="G576">
            <v>1</v>
          </cell>
          <cell r="H576">
            <v>0</v>
          </cell>
          <cell r="I576">
            <v>0</v>
          </cell>
          <cell r="J576">
            <v>0</v>
          </cell>
          <cell r="K576">
            <v>0</v>
          </cell>
          <cell r="L576">
            <v>0</v>
          </cell>
          <cell r="M576">
            <v>0</v>
          </cell>
          <cell r="O576">
            <v>0</v>
          </cell>
          <cell r="P576">
            <v>0</v>
          </cell>
          <cell r="R576">
            <v>0</v>
          </cell>
          <cell r="S576">
            <v>0</v>
          </cell>
          <cell r="U576">
            <v>0</v>
          </cell>
          <cell r="V576">
            <v>0</v>
          </cell>
          <cell r="W576" t="str">
            <v>Und</v>
          </cell>
          <cell r="X576">
            <v>1</v>
          </cell>
        </row>
        <row r="577">
          <cell r="A577" t="str">
            <v>11009E</v>
          </cell>
          <cell r="B577" t="str">
            <v>Regulador de voltaje de 4 KVA 1ø 120V para las zonas de 2o piso costado sur  (Ver Especificaciones)</v>
          </cell>
          <cell r="C577">
            <v>1</v>
          </cell>
          <cell r="D577">
            <v>1</v>
          </cell>
          <cell r="F577">
            <v>0</v>
          </cell>
          <cell r="G577">
            <v>1</v>
          </cell>
          <cell r="H577">
            <v>0</v>
          </cell>
          <cell r="I577">
            <v>0</v>
          </cell>
          <cell r="J577">
            <v>0</v>
          </cell>
          <cell r="K577">
            <v>0</v>
          </cell>
          <cell r="L577">
            <v>0</v>
          </cell>
          <cell r="M577">
            <v>0</v>
          </cell>
          <cell r="O577">
            <v>0</v>
          </cell>
          <cell r="P577">
            <v>0</v>
          </cell>
          <cell r="R577">
            <v>0</v>
          </cell>
          <cell r="S577">
            <v>0</v>
          </cell>
          <cell r="U577">
            <v>0</v>
          </cell>
          <cell r="V577">
            <v>0</v>
          </cell>
          <cell r="W577" t="str">
            <v>Und</v>
          </cell>
          <cell r="X577">
            <v>1</v>
          </cell>
        </row>
        <row r="578">
          <cell r="A578" t="str">
            <v>11010E</v>
          </cell>
          <cell r="B578" t="str">
            <v>By-pass manual de 70 A</v>
          </cell>
          <cell r="C578">
            <v>1</v>
          </cell>
          <cell r="D578">
            <v>1</v>
          </cell>
          <cell r="F578">
            <v>0</v>
          </cell>
          <cell r="G578">
            <v>1</v>
          </cell>
          <cell r="H578">
            <v>0</v>
          </cell>
          <cell r="I578">
            <v>0</v>
          </cell>
          <cell r="J578">
            <v>0</v>
          </cell>
          <cell r="K578">
            <v>0</v>
          </cell>
          <cell r="L578">
            <v>0</v>
          </cell>
          <cell r="M578">
            <v>0</v>
          </cell>
          <cell r="O578">
            <v>0</v>
          </cell>
          <cell r="P578">
            <v>0</v>
          </cell>
          <cell r="R578">
            <v>0</v>
          </cell>
          <cell r="S578">
            <v>0</v>
          </cell>
          <cell r="U578">
            <v>0</v>
          </cell>
          <cell r="V578">
            <v>0</v>
          </cell>
          <cell r="W578" t="str">
            <v>Und</v>
          </cell>
          <cell r="X578">
            <v>1</v>
          </cell>
        </row>
        <row r="579">
          <cell r="A579" t="str">
            <v>12001E</v>
          </cell>
          <cell r="B579" t="str">
            <v>CELDA DE MEDIA EN BAJA TENSION</v>
          </cell>
          <cell r="D579">
            <v>0</v>
          </cell>
          <cell r="F579">
            <v>0</v>
          </cell>
          <cell r="G579">
            <v>0</v>
          </cell>
          <cell r="H579">
            <v>0</v>
          </cell>
          <cell r="I579">
            <v>0</v>
          </cell>
          <cell r="J579">
            <v>0</v>
          </cell>
          <cell r="K579">
            <v>0</v>
          </cell>
          <cell r="L579">
            <v>0</v>
          </cell>
          <cell r="M579">
            <v>0</v>
          </cell>
          <cell r="O579">
            <v>0</v>
          </cell>
          <cell r="P579">
            <v>0</v>
          </cell>
          <cell r="Q579">
            <v>2</v>
          </cell>
          <cell r="R579">
            <v>2</v>
          </cell>
          <cell r="S579">
            <v>2</v>
          </cell>
          <cell r="U579">
            <v>0</v>
          </cell>
          <cell r="V579">
            <v>0</v>
          </cell>
          <cell r="W579" t="str">
            <v>Und</v>
          </cell>
          <cell r="X579">
            <v>2</v>
          </cell>
        </row>
        <row r="580">
          <cell r="A580" t="str">
            <v>12004E</v>
          </cell>
          <cell r="B580" t="str">
            <v>TABLERO TRANSFERENCIA Y DISTRIBUCION (TGDAYTR-V)</v>
          </cell>
          <cell r="D580">
            <v>0</v>
          </cell>
          <cell r="F580">
            <v>0</v>
          </cell>
          <cell r="G580">
            <v>0</v>
          </cell>
          <cell r="H580">
            <v>0</v>
          </cell>
          <cell r="I580">
            <v>0</v>
          </cell>
          <cell r="J580">
            <v>0</v>
          </cell>
          <cell r="K580">
            <v>0</v>
          </cell>
          <cell r="L580">
            <v>0</v>
          </cell>
          <cell r="M580">
            <v>0</v>
          </cell>
          <cell r="O580">
            <v>0</v>
          </cell>
          <cell r="P580">
            <v>0</v>
          </cell>
          <cell r="Q580">
            <v>1</v>
          </cell>
          <cell r="R580">
            <v>1</v>
          </cell>
          <cell r="S580">
            <v>1</v>
          </cell>
          <cell r="U580">
            <v>0</v>
          </cell>
          <cell r="V580">
            <v>0</v>
          </cell>
          <cell r="W580" t="str">
            <v>Und</v>
          </cell>
          <cell r="X580">
            <v>1</v>
          </cell>
        </row>
        <row r="581">
          <cell r="A581" t="str">
            <v>12005E</v>
          </cell>
          <cell r="B581" t="str">
            <v>Acometida eléctrica desde bornas del Transformador hasta el tablero TGDAYTR-V en 2(3X300+1X3/0)+1X1/0T+1X1/0TA, canalizacion 2o 4"</v>
          </cell>
          <cell r="D581">
            <v>0</v>
          </cell>
          <cell r="F581">
            <v>0</v>
          </cell>
          <cell r="G581">
            <v>0</v>
          </cell>
          <cell r="H581">
            <v>0</v>
          </cell>
          <cell r="I581">
            <v>0</v>
          </cell>
          <cell r="J581">
            <v>0</v>
          </cell>
          <cell r="K581">
            <v>0</v>
          </cell>
          <cell r="L581">
            <v>0</v>
          </cell>
          <cell r="M581">
            <v>0</v>
          </cell>
          <cell r="O581">
            <v>0</v>
          </cell>
          <cell r="P581">
            <v>0</v>
          </cell>
          <cell r="Q581">
            <v>50</v>
          </cell>
          <cell r="R581">
            <v>50</v>
          </cell>
          <cell r="S581">
            <v>50</v>
          </cell>
          <cell r="U581">
            <v>0</v>
          </cell>
          <cell r="V581">
            <v>0</v>
          </cell>
          <cell r="W581" t="str">
            <v>Ml</v>
          </cell>
          <cell r="X581">
            <v>50</v>
          </cell>
        </row>
        <row r="582">
          <cell r="A582" t="str">
            <v>12006E</v>
          </cell>
          <cell r="B582" t="str">
            <v>Acometida eléctrica desde la Planta eléctrica hasta el tablero TGDAYTR-V en 2(3X300+1X3/0)+1X2T+(1-2x14) por carcamo.</v>
          </cell>
          <cell r="D582">
            <v>0</v>
          </cell>
          <cell r="F582">
            <v>0</v>
          </cell>
          <cell r="G582">
            <v>0</v>
          </cell>
          <cell r="H582">
            <v>0</v>
          </cell>
          <cell r="I582">
            <v>0</v>
          </cell>
          <cell r="J582">
            <v>0</v>
          </cell>
          <cell r="K582">
            <v>0</v>
          </cell>
          <cell r="L582">
            <v>0</v>
          </cell>
          <cell r="M582">
            <v>0</v>
          </cell>
          <cell r="O582">
            <v>0</v>
          </cell>
          <cell r="P582">
            <v>0</v>
          </cell>
          <cell r="Q582">
            <v>10</v>
          </cell>
          <cell r="R582">
            <v>10</v>
          </cell>
          <cell r="S582">
            <v>10</v>
          </cell>
          <cell r="U582">
            <v>0</v>
          </cell>
          <cell r="V582">
            <v>0</v>
          </cell>
          <cell r="W582" t="str">
            <v>Ml</v>
          </cell>
          <cell r="X582">
            <v>10</v>
          </cell>
        </row>
        <row r="583">
          <cell r="A583" t="str">
            <v>12007E</v>
          </cell>
          <cell r="B583" t="str">
            <v>TABLERO BANCO DE CONDENSADORES 40KVAR/220V</v>
          </cell>
          <cell r="D583">
            <v>0</v>
          </cell>
          <cell r="F583">
            <v>0</v>
          </cell>
          <cell r="G583">
            <v>0</v>
          </cell>
          <cell r="H583">
            <v>0</v>
          </cell>
          <cell r="I583">
            <v>0</v>
          </cell>
          <cell r="J583">
            <v>0</v>
          </cell>
          <cell r="K583">
            <v>0</v>
          </cell>
          <cell r="L583">
            <v>0</v>
          </cell>
          <cell r="M583">
            <v>0</v>
          </cell>
          <cell r="O583">
            <v>0</v>
          </cell>
          <cell r="P583">
            <v>0</v>
          </cell>
          <cell r="Q583">
            <v>10</v>
          </cell>
          <cell r="R583">
            <v>10</v>
          </cell>
          <cell r="S583">
            <v>10</v>
          </cell>
          <cell r="U583">
            <v>0</v>
          </cell>
          <cell r="V583">
            <v>0</v>
          </cell>
          <cell r="W583" t="str">
            <v>Und</v>
          </cell>
          <cell r="X583">
            <v>10</v>
          </cell>
        </row>
        <row r="584">
          <cell r="A584" t="str">
            <v>12008E</v>
          </cell>
          <cell r="B584" t="str">
            <v>Acometida eléctrica desde el tablero TGDAYTR-V hasta la Celda Banco de Condensadores de 40 Kvar en 3X2+1X6T por carcamo.</v>
          </cell>
          <cell r="D584">
            <v>0</v>
          </cell>
          <cell r="F584">
            <v>0</v>
          </cell>
          <cell r="G584">
            <v>0</v>
          </cell>
          <cell r="H584">
            <v>0</v>
          </cell>
          <cell r="I584">
            <v>0</v>
          </cell>
          <cell r="J584">
            <v>0</v>
          </cell>
          <cell r="K584">
            <v>0</v>
          </cell>
          <cell r="L584">
            <v>0</v>
          </cell>
          <cell r="M584">
            <v>0</v>
          </cell>
          <cell r="O584">
            <v>0</v>
          </cell>
          <cell r="P584">
            <v>0</v>
          </cell>
          <cell r="Q584">
            <v>10</v>
          </cell>
          <cell r="R584">
            <v>10</v>
          </cell>
          <cell r="S584">
            <v>10</v>
          </cell>
          <cell r="U584">
            <v>0</v>
          </cell>
          <cell r="V584">
            <v>0</v>
          </cell>
          <cell r="W584" t="str">
            <v>Ml</v>
          </cell>
          <cell r="X584">
            <v>10</v>
          </cell>
        </row>
        <row r="585">
          <cell r="A585" t="str">
            <v>12009E</v>
          </cell>
          <cell r="B585" t="str">
            <v>TABLERO DISTRIBUCION (TAATYEQ-N)</v>
          </cell>
          <cell r="D585">
            <v>0</v>
          </cell>
          <cell r="F585">
            <v>0</v>
          </cell>
          <cell r="G585">
            <v>0</v>
          </cell>
          <cell r="H585">
            <v>0</v>
          </cell>
          <cell r="I585">
            <v>0</v>
          </cell>
          <cell r="J585">
            <v>0</v>
          </cell>
          <cell r="K585">
            <v>0</v>
          </cell>
          <cell r="L585">
            <v>0</v>
          </cell>
          <cell r="M585">
            <v>0</v>
          </cell>
          <cell r="O585">
            <v>0</v>
          </cell>
          <cell r="P585">
            <v>0</v>
          </cell>
          <cell r="Q585">
            <v>1</v>
          </cell>
          <cell r="R585">
            <v>1</v>
          </cell>
          <cell r="S585">
            <v>1</v>
          </cell>
          <cell r="U585">
            <v>0</v>
          </cell>
          <cell r="V585">
            <v>0</v>
          </cell>
          <cell r="W585" t="str">
            <v>Und</v>
          </cell>
          <cell r="X585">
            <v>1</v>
          </cell>
        </row>
        <row r="586">
          <cell r="A586" t="str">
            <v>12010E</v>
          </cell>
          <cell r="B586" t="str">
            <v>Acometida eléctrica desde bornas del Transformador hasta el tablero TGAATYEQ-N en 2(3X3/0+1X1/0)+1X2T por carcamo.</v>
          </cell>
          <cell r="D586">
            <v>0</v>
          </cell>
          <cell r="F586">
            <v>0</v>
          </cell>
          <cell r="G586">
            <v>0</v>
          </cell>
          <cell r="H586">
            <v>0</v>
          </cell>
          <cell r="I586">
            <v>0</v>
          </cell>
          <cell r="J586">
            <v>0</v>
          </cell>
          <cell r="K586">
            <v>0</v>
          </cell>
          <cell r="L586">
            <v>0</v>
          </cell>
          <cell r="M586">
            <v>0</v>
          </cell>
          <cell r="O586">
            <v>0</v>
          </cell>
          <cell r="P586">
            <v>0</v>
          </cell>
          <cell r="Q586">
            <v>10</v>
          </cell>
          <cell r="R586">
            <v>10</v>
          </cell>
          <cell r="S586">
            <v>10</v>
          </cell>
          <cell r="U586">
            <v>0</v>
          </cell>
          <cell r="V586">
            <v>0</v>
          </cell>
          <cell r="W586" t="str">
            <v>Ml</v>
          </cell>
          <cell r="X586">
            <v>10</v>
          </cell>
        </row>
        <row r="587">
          <cell r="A587" t="str">
            <v>12011E</v>
          </cell>
          <cell r="B587" t="str">
            <v>TABLERO BANCO DE CONDENSADORES 20KVAR/220V</v>
          </cell>
          <cell r="D587">
            <v>0</v>
          </cell>
          <cell r="F587">
            <v>0</v>
          </cell>
          <cell r="G587">
            <v>0</v>
          </cell>
          <cell r="H587">
            <v>0</v>
          </cell>
          <cell r="I587">
            <v>0</v>
          </cell>
          <cell r="J587">
            <v>0</v>
          </cell>
          <cell r="K587">
            <v>0</v>
          </cell>
          <cell r="L587">
            <v>0</v>
          </cell>
          <cell r="M587">
            <v>0</v>
          </cell>
          <cell r="O587">
            <v>0</v>
          </cell>
          <cell r="P587">
            <v>0</v>
          </cell>
          <cell r="Q587">
            <v>1</v>
          </cell>
          <cell r="R587">
            <v>1</v>
          </cell>
          <cell r="S587">
            <v>1</v>
          </cell>
          <cell r="U587">
            <v>0</v>
          </cell>
          <cell r="V587">
            <v>0</v>
          </cell>
          <cell r="W587" t="str">
            <v>Und</v>
          </cell>
          <cell r="X587">
            <v>1</v>
          </cell>
        </row>
        <row r="588">
          <cell r="A588" t="str">
            <v>12012E</v>
          </cell>
          <cell r="B588" t="str">
            <v>Acometida eléctrica desde el tablero TAATYEQ-N hasta la Celda Banco de Condensadores de 20 Kvar en 3X6+1X8T por carcamo.</v>
          </cell>
          <cell r="D588">
            <v>0</v>
          </cell>
          <cell r="F588">
            <v>0</v>
          </cell>
          <cell r="G588">
            <v>0</v>
          </cell>
          <cell r="H588">
            <v>0</v>
          </cell>
          <cell r="I588">
            <v>0</v>
          </cell>
          <cell r="J588">
            <v>0</v>
          </cell>
          <cell r="K588">
            <v>0</v>
          </cell>
          <cell r="L588">
            <v>0</v>
          </cell>
          <cell r="M588">
            <v>0</v>
          </cell>
          <cell r="O588">
            <v>0</v>
          </cell>
          <cell r="P588">
            <v>0</v>
          </cell>
          <cell r="Q588">
            <v>10</v>
          </cell>
          <cell r="R588">
            <v>10</v>
          </cell>
          <cell r="S588">
            <v>10</v>
          </cell>
          <cell r="U588">
            <v>0</v>
          </cell>
          <cell r="V588">
            <v>0</v>
          </cell>
          <cell r="W588" t="str">
            <v>Ml</v>
          </cell>
          <cell r="X588">
            <v>10</v>
          </cell>
        </row>
        <row r="589">
          <cell r="A589" t="str">
            <v>12013E</v>
          </cell>
          <cell r="B589" t="str">
            <v>TABLERO DISTRIBUCION (TGAAYT-V)</v>
          </cell>
          <cell r="D589">
            <v>0</v>
          </cell>
          <cell r="F589">
            <v>0</v>
          </cell>
          <cell r="G589">
            <v>0</v>
          </cell>
          <cell r="H589">
            <v>0</v>
          </cell>
          <cell r="I589">
            <v>0</v>
          </cell>
          <cell r="J589">
            <v>0</v>
          </cell>
          <cell r="K589">
            <v>0</v>
          </cell>
          <cell r="L589">
            <v>0</v>
          </cell>
          <cell r="M589">
            <v>0</v>
          </cell>
          <cell r="O589">
            <v>0</v>
          </cell>
          <cell r="P589">
            <v>0</v>
          </cell>
          <cell r="Q589">
            <v>1</v>
          </cell>
          <cell r="R589">
            <v>1</v>
          </cell>
          <cell r="S589">
            <v>1</v>
          </cell>
          <cell r="U589">
            <v>0</v>
          </cell>
          <cell r="V589">
            <v>0</v>
          </cell>
          <cell r="W589" t="str">
            <v>Und</v>
          </cell>
          <cell r="X589">
            <v>1</v>
          </cell>
        </row>
        <row r="590">
          <cell r="A590" t="str">
            <v>12014E</v>
          </cell>
          <cell r="B590" t="str">
            <v>Acometida eléctrica desde el tablero TGDAYTR-V hasta la el Tablero TGAAYT-V en 3X2F+1X4N+1X4T+1X4TA por carcamo.</v>
          </cell>
          <cell r="D590">
            <v>0</v>
          </cell>
          <cell r="F590">
            <v>0</v>
          </cell>
          <cell r="G590">
            <v>0</v>
          </cell>
          <cell r="H590">
            <v>0</v>
          </cell>
          <cell r="I590">
            <v>0</v>
          </cell>
          <cell r="J590">
            <v>0</v>
          </cell>
          <cell r="K590">
            <v>0</v>
          </cell>
          <cell r="L590">
            <v>0</v>
          </cell>
          <cell r="M590">
            <v>0</v>
          </cell>
          <cell r="O590">
            <v>0</v>
          </cell>
          <cell r="P590">
            <v>0</v>
          </cell>
          <cell r="Q590">
            <v>6</v>
          </cell>
          <cell r="R590">
            <v>6</v>
          </cell>
          <cell r="S590">
            <v>6</v>
          </cell>
          <cell r="U590">
            <v>0</v>
          </cell>
          <cell r="V590">
            <v>0</v>
          </cell>
          <cell r="W590" t="str">
            <v>Ml</v>
          </cell>
          <cell r="X590">
            <v>6</v>
          </cell>
        </row>
        <row r="591">
          <cell r="A591" t="str">
            <v>12015E</v>
          </cell>
          <cell r="B591" t="str">
            <v>TABLERO DISTRIBUCION (TGAAYT-CU)</v>
          </cell>
          <cell r="D591">
            <v>0</v>
          </cell>
          <cell r="F591">
            <v>0</v>
          </cell>
          <cell r="G591">
            <v>0</v>
          </cell>
          <cell r="H591">
            <v>0</v>
          </cell>
          <cell r="I591">
            <v>0</v>
          </cell>
          <cell r="J591">
            <v>0</v>
          </cell>
          <cell r="K591">
            <v>0</v>
          </cell>
          <cell r="L591">
            <v>0</v>
          </cell>
          <cell r="M591">
            <v>0</v>
          </cell>
          <cell r="O591">
            <v>0</v>
          </cell>
          <cell r="P591">
            <v>0</v>
          </cell>
          <cell r="Q591">
            <v>1</v>
          </cell>
          <cell r="R591">
            <v>1</v>
          </cell>
          <cell r="S591">
            <v>1</v>
          </cell>
          <cell r="U591">
            <v>0</v>
          </cell>
          <cell r="V591">
            <v>0</v>
          </cell>
          <cell r="W591" t="str">
            <v>Und</v>
          </cell>
          <cell r="X591">
            <v>1</v>
          </cell>
        </row>
        <row r="592">
          <cell r="A592" t="str">
            <v>12016E</v>
          </cell>
          <cell r="B592" t="str">
            <v>Acometida eléctrica desde el tablero TGDAYTR-V hasta la el Tablero TGAAYT-CU con 3X6+1X4+1X6T+1X6TA en 1ø1,1/4" IMC.</v>
          </cell>
          <cell r="D592">
            <v>0</v>
          </cell>
          <cell r="F592">
            <v>0</v>
          </cell>
          <cell r="G592">
            <v>0</v>
          </cell>
          <cell r="H592">
            <v>0</v>
          </cell>
          <cell r="I592">
            <v>0</v>
          </cell>
          <cell r="J592">
            <v>0</v>
          </cell>
          <cell r="K592">
            <v>0</v>
          </cell>
          <cell r="L592">
            <v>0</v>
          </cell>
          <cell r="M592">
            <v>0</v>
          </cell>
          <cell r="O592">
            <v>0</v>
          </cell>
          <cell r="P592">
            <v>0</v>
          </cell>
          <cell r="Q592">
            <v>10</v>
          </cell>
          <cell r="R592">
            <v>10</v>
          </cell>
          <cell r="S592">
            <v>10</v>
          </cell>
          <cell r="U592">
            <v>0</v>
          </cell>
          <cell r="V592">
            <v>0</v>
          </cell>
          <cell r="W592" t="str">
            <v>Ml</v>
          </cell>
          <cell r="X592">
            <v>10</v>
          </cell>
        </row>
        <row r="593">
          <cell r="A593" t="str">
            <v>12017E</v>
          </cell>
          <cell r="B593" t="str">
            <v>TABLERO DISTRIBUCION (TGAAYT-CR)</v>
          </cell>
          <cell r="D593">
            <v>0</v>
          </cell>
          <cell r="F593">
            <v>0</v>
          </cell>
          <cell r="G593">
            <v>0</v>
          </cell>
          <cell r="H593">
            <v>0</v>
          </cell>
          <cell r="I593">
            <v>0</v>
          </cell>
          <cell r="J593">
            <v>0</v>
          </cell>
          <cell r="K593">
            <v>0</v>
          </cell>
          <cell r="L593">
            <v>0</v>
          </cell>
          <cell r="M593">
            <v>0</v>
          </cell>
          <cell r="O593">
            <v>0</v>
          </cell>
          <cell r="P593">
            <v>0</v>
          </cell>
          <cell r="Q593">
            <v>1</v>
          </cell>
          <cell r="R593">
            <v>1</v>
          </cell>
          <cell r="S593">
            <v>1</v>
          </cell>
          <cell r="U593">
            <v>0</v>
          </cell>
          <cell r="V593">
            <v>0</v>
          </cell>
          <cell r="W593" t="str">
            <v>Und</v>
          </cell>
          <cell r="X593">
            <v>1</v>
          </cell>
        </row>
        <row r="594">
          <cell r="A594" t="str">
            <v>12018E</v>
          </cell>
          <cell r="B594" t="str">
            <v>Acometida eléctrica desde el tablero TGDAYTR-V hasta la el Tablero TGAAYT-CR con 3X6+1X4+1X6T+1X6TA en 1ø1,1/4" PVC.</v>
          </cell>
          <cell r="C594">
            <v>60</v>
          </cell>
          <cell r="D594">
            <v>60</v>
          </cell>
          <cell r="F594">
            <v>0</v>
          </cell>
          <cell r="G594">
            <v>60</v>
          </cell>
          <cell r="H594">
            <v>0</v>
          </cell>
          <cell r="I594">
            <v>0</v>
          </cell>
          <cell r="J594">
            <v>0</v>
          </cell>
          <cell r="K594">
            <v>0</v>
          </cell>
          <cell r="L594">
            <v>0</v>
          </cell>
          <cell r="M594">
            <v>0</v>
          </cell>
          <cell r="O594">
            <v>0</v>
          </cell>
          <cell r="P594">
            <v>0</v>
          </cell>
          <cell r="R594">
            <v>0</v>
          </cell>
          <cell r="S594">
            <v>0</v>
          </cell>
          <cell r="U594">
            <v>0</v>
          </cell>
          <cell r="V594">
            <v>0</v>
          </cell>
          <cell r="W594" t="str">
            <v>Ml</v>
          </cell>
          <cell r="X594">
            <v>60</v>
          </cell>
        </row>
        <row r="595">
          <cell r="A595" t="str">
            <v>12019E</v>
          </cell>
          <cell r="B595" t="str">
            <v>TABLERO DISTRIBUCION (TGAEQ-V)</v>
          </cell>
          <cell r="C595">
            <v>1</v>
          </cell>
          <cell r="D595">
            <v>1</v>
          </cell>
          <cell r="F595">
            <v>0</v>
          </cell>
          <cell r="G595">
            <v>1</v>
          </cell>
          <cell r="H595">
            <v>0</v>
          </cell>
          <cell r="I595">
            <v>0</v>
          </cell>
          <cell r="J595">
            <v>0</v>
          </cell>
          <cell r="K595">
            <v>0</v>
          </cell>
          <cell r="L595">
            <v>0</v>
          </cell>
          <cell r="M595">
            <v>0</v>
          </cell>
          <cell r="O595">
            <v>0</v>
          </cell>
          <cell r="P595">
            <v>0</v>
          </cell>
          <cell r="R595">
            <v>0</v>
          </cell>
          <cell r="S595">
            <v>0</v>
          </cell>
          <cell r="U595">
            <v>0</v>
          </cell>
          <cell r="V595">
            <v>0</v>
          </cell>
          <cell r="W595" t="str">
            <v>Und</v>
          </cell>
          <cell r="X595">
            <v>1</v>
          </cell>
        </row>
        <row r="596">
          <cell r="A596" t="str">
            <v>12020E</v>
          </cell>
          <cell r="B596" t="str">
            <v>Acometida eléctrica desde el tablero TGDAYTR-V hasta el tablero TGAEQ-V en 2(3X4/0+1X4/0)+1X1/0T+1X1/0TA por carcamo.</v>
          </cell>
          <cell r="C596">
            <v>60</v>
          </cell>
          <cell r="D596">
            <v>60</v>
          </cell>
          <cell r="F596">
            <v>0</v>
          </cell>
          <cell r="G596">
            <v>60</v>
          </cell>
          <cell r="H596">
            <v>0</v>
          </cell>
          <cell r="I596">
            <v>0</v>
          </cell>
          <cell r="J596">
            <v>0</v>
          </cell>
          <cell r="K596">
            <v>0</v>
          </cell>
          <cell r="L596">
            <v>0</v>
          </cell>
          <cell r="M596">
            <v>0</v>
          </cell>
          <cell r="O596">
            <v>0</v>
          </cell>
          <cell r="P596">
            <v>0</v>
          </cell>
          <cell r="R596">
            <v>0</v>
          </cell>
          <cell r="S596">
            <v>0</v>
          </cell>
          <cell r="U596">
            <v>0</v>
          </cell>
          <cell r="V596">
            <v>0</v>
          </cell>
          <cell r="W596" t="str">
            <v>Ml</v>
          </cell>
          <cell r="X596">
            <v>60</v>
          </cell>
        </row>
        <row r="597">
          <cell r="A597" t="str">
            <v>12021E</v>
          </cell>
          <cell r="B597" t="str">
            <v>Tablero puestas a tierra de 60x80x40cm.</v>
          </cell>
          <cell r="D597">
            <v>0</v>
          </cell>
          <cell r="F597">
            <v>0</v>
          </cell>
          <cell r="G597">
            <v>0</v>
          </cell>
          <cell r="H597">
            <v>0</v>
          </cell>
          <cell r="I597">
            <v>0</v>
          </cell>
          <cell r="J597">
            <v>0</v>
          </cell>
          <cell r="K597">
            <v>0</v>
          </cell>
          <cell r="L597">
            <v>0</v>
          </cell>
          <cell r="M597">
            <v>0</v>
          </cell>
          <cell r="O597">
            <v>0</v>
          </cell>
          <cell r="P597">
            <v>0</v>
          </cell>
          <cell r="Q597">
            <v>1</v>
          </cell>
          <cell r="R597">
            <v>1</v>
          </cell>
          <cell r="S597">
            <v>1</v>
          </cell>
          <cell r="U597">
            <v>0</v>
          </cell>
          <cell r="V597">
            <v>0</v>
          </cell>
          <cell r="W597" t="str">
            <v>Und</v>
          </cell>
          <cell r="X597">
            <v>1</v>
          </cell>
        </row>
        <row r="598">
          <cell r="A598" t="str">
            <v>12022E</v>
          </cell>
          <cell r="B598" t="str">
            <v>Suministro, montaje y conexión de equipo Planta Electrica de Emergencia de 250 kva, que incluye precalentador de camisas, cargador estático y automático de baterías.</v>
          </cell>
          <cell r="D598">
            <v>0</v>
          </cell>
          <cell r="F598">
            <v>0</v>
          </cell>
          <cell r="G598">
            <v>0</v>
          </cell>
          <cell r="H598">
            <v>0</v>
          </cell>
          <cell r="I598">
            <v>0</v>
          </cell>
          <cell r="J598">
            <v>0</v>
          </cell>
          <cell r="K598">
            <v>0</v>
          </cell>
          <cell r="L598">
            <v>0</v>
          </cell>
          <cell r="M598">
            <v>0</v>
          </cell>
          <cell r="O598">
            <v>0</v>
          </cell>
          <cell r="P598">
            <v>0</v>
          </cell>
          <cell r="Q598">
            <v>1</v>
          </cell>
          <cell r="R598">
            <v>1</v>
          </cell>
          <cell r="S598">
            <v>1</v>
          </cell>
          <cell r="U598">
            <v>0</v>
          </cell>
          <cell r="V598">
            <v>0</v>
          </cell>
          <cell r="W598" t="str">
            <v>Und</v>
          </cell>
          <cell r="X598">
            <v>1</v>
          </cell>
        </row>
        <row r="599">
          <cell r="A599" t="str">
            <v>12023E</v>
          </cell>
          <cell r="B599" t="str">
            <v>Construcción de cárcamos en cuarto subestación, pañetados y afinados según proyecto aprobado por E.E.C.</v>
          </cell>
          <cell r="D599">
            <v>0</v>
          </cell>
          <cell r="F599">
            <v>0</v>
          </cell>
          <cell r="G599">
            <v>0</v>
          </cell>
          <cell r="H599">
            <v>0</v>
          </cell>
          <cell r="I599">
            <v>0</v>
          </cell>
          <cell r="J599">
            <v>0</v>
          </cell>
          <cell r="K599">
            <v>0</v>
          </cell>
          <cell r="L599">
            <v>0</v>
          </cell>
          <cell r="M599">
            <v>0</v>
          </cell>
          <cell r="O599">
            <v>0</v>
          </cell>
          <cell r="P599">
            <v>0</v>
          </cell>
          <cell r="Q599">
            <v>1</v>
          </cell>
          <cell r="R599">
            <v>1</v>
          </cell>
          <cell r="S599">
            <v>1</v>
          </cell>
          <cell r="U599">
            <v>0</v>
          </cell>
          <cell r="V599">
            <v>0</v>
          </cell>
          <cell r="W599" t="str">
            <v>Und</v>
          </cell>
          <cell r="X599">
            <v>1</v>
          </cell>
        </row>
        <row r="600">
          <cell r="A600" t="str">
            <v>13001E</v>
          </cell>
          <cell r="B600" t="str">
            <v>Suministro, e instalación de estructura LA-209 norma CODENSA S.A.</v>
          </cell>
          <cell r="D600">
            <v>0</v>
          </cell>
          <cell r="F600">
            <v>0</v>
          </cell>
          <cell r="G600">
            <v>0</v>
          </cell>
          <cell r="H600">
            <v>0</v>
          </cell>
          <cell r="I600">
            <v>0</v>
          </cell>
          <cell r="J600">
            <v>0</v>
          </cell>
          <cell r="K600">
            <v>0</v>
          </cell>
          <cell r="L600">
            <v>0</v>
          </cell>
          <cell r="M600">
            <v>0</v>
          </cell>
          <cell r="O600">
            <v>0</v>
          </cell>
          <cell r="P600">
            <v>0</v>
          </cell>
          <cell r="Q600">
            <v>1</v>
          </cell>
          <cell r="R600">
            <v>1</v>
          </cell>
          <cell r="S600">
            <v>1</v>
          </cell>
          <cell r="U600">
            <v>0</v>
          </cell>
          <cell r="V600">
            <v>0</v>
          </cell>
          <cell r="W600" t="str">
            <v>UN</v>
          </cell>
          <cell r="X600">
            <v>1</v>
          </cell>
        </row>
        <row r="601">
          <cell r="A601" t="str">
            <v>13002E</v>
          </cell>
          <cell r="B601" t="str">
            <v>Suministro, e instalación de estructura LA-202 norma CODENSA S.A.</v>
          </cell>
          <cell r="D601">
            <v>0</v>
          </cell>
          <cell r="F601">
            <v>0</v>
          </cell>
          <cell r="G601">
            <v>0</v>
          </cell>
          <cell r="H601">
            <v>0</v>
          </cell>
          <cell r="I601">
            <v>0</v>
          </cell>
          <cell r="J601">
            <v>0</v>
          </cell>
          <cell r="K601">
            <v>0</v>
          </cell>
          <cell r="L601">
            <v>0</v>
          </cell>
          <cell r="M601">
            <v>0</v>
          </cell>
          <cell r="O601">
            <v>0</v>
          </cell>
          <cell r="P601">
            <v>0</v>
          </cell>
          <cell r="Q601">
            <v>1</v>
          </cell>
          <cell r="R601">
            <v>1</v>
          </cell>
          <cell r="S601">
            <v>1</v>
          </cell>
          <cell r="U601">
            <v>0</v>
          </cell>
          <cell r="V601">
            <v>0</v>
          </cell>
          <cell r="W601" t="str">
            <v>UN</v>
          </cell>
          <cell r="X601">
            <v>1</v>
          </cell>
        </row>
        <row r="602">
          <cell r="A602" t="str">
            <v>13003E</v>
          </cell>
          <cell r="B602" t="str">
            <v xml:space="preserve">Suministro, e instalación de estructura LA-206 norma CODENSA S.A. </v>
          </cell>
          <cell r="D602">
            <v>0</v>
          </cell>
          <cell r="F602">
            <v>0</v>
          </cell>
          <cell r="G602">
            <v>0</v>
          </cell>
          <cell r="H602">
            <v>0</v>
          </cell>
          <cell r="I602">
            <v>0</v>
          </cell>
          <cell r="J602">
            <v>0</v>
          </cell>
          <cell r="K602">
            <v>0</v>
          </cell>
          <cell r="L602">
            <v>0</v>
          </cell>
          <cell r="M602">
            <v>0</v>
          </cell>
          <cell r="O602">
            <v>0</v>
          </cell>
          <cell r="P602">
            <v>0</v>
          </cell>
          <cell r="Q602">
            <v>2</v>
          </cell>
          <cell r="R602">
            <v>2</v>
          </cell>
          <cell r="S602">
            <v>2</v>
          </cell>
          <cell r="U602">
            <v>0</v>
          </cell>
          <cell r="V602">
            <v>0</v>
          </cell>
          <cell r="W602" t="str">
            <v>UN</v>
          </cell>
          <cell r="X602">
            <v>2</v>
          </cell>
        </row>
        <row r="603">
          <cell r="A603" t="str">
            <v>13004E</v>
          </cell>
          <cell r="B603" t="str">
            <v xml:space="preserve">Tendido y conexión de red aérea de media tensión en cable aluminio 3x2/0 ACSR desde punto de conexión autorizado por la EEC hasta los transformadores en poste. </v>
          </cell>
          <cell r="D603">
            <v>0</v>
          </cell>
          <cell r="F603">
            <v>0</v>
          </cell>
          <cell r="G603">
            <v>0</v>
          </cell>
          <cell r="H603">
            <v>0</v>
          </cell>
          <cell r="I603">
            <v>0</v>
          </cell>
          <cell r="J603">
            <v>0</v>
          </cell>
          <cell r="K603">
            <v>0</v>
          </cell>
          <cell r="L603">
            <v>0</v>
          </cell>
          <cell r="M603">
            <v>0</v>
          </cell>
          <cell r="O603">
            <v>0</v>
          </cell>
          <cell r="P603">
            <v>0</v>
          </cell>
          <cell r="Q603">
            <v>110</v>
          </cell>
          <cell r="R603">
            <v>110</v>
          </cell>
          <cell r="S603">
            <v>110</v>
          </cell>
          <cell r="U603">
            <v>0</v>
          </cell>
          <cell r="V603">
            <v>0</v>
          </cell>
          <cell r="W603" t="str">
            <v>UN</v>
          </cell>
          <cell r="X603">
            <v>110</v>
          </cell>
        </row>
        <row r="604">
          <cell r="A604" t="str">
            <v>13005E</v>
          </cell>
          <cell r="B604" t="str">
            <v>Suministro, ahoyada, incada y plomada de Poste en concreto 12m/1050Kg.</v>
          </cell>
          <cell r="D604">
            <v>0</v>
          </cell>
          <cell r="F604">
            <v>0</v>
          </cell>
          <cell r="G604">
            <v>0</v>
          </cell>
          <cell r="H604">
            <v>0</v>
          </cell>
          <cell r="I604">
            <v>0</v>
          </cell>
          <cell r="J604">
            <v>0</v>
          </cell>
          <cell r="K604">
            <v>0</v>
          </cell>
          <cell r="L604">
            <v>0</v>
          </cell>
          <cell r="M604">
            <v>0</v>
          </cell>
          <cell r="O604">
            <v>0</v>
          </cell>
          <cell r="P604">
            <v>0</v>
          </cell>
          <cell r="Q604">
            <v>2</v>
          </cell>
          <cell r="R604">
            <v>2</v>
          </cell>
          <cell r="S604">
            <v>2</v>
          </cell>
          <cell r="U604">
            <v>0</v>
          </cell>
          <cell r="V604">
            <v>0</v>
          </cell>
          <cell r="W604" t="str">
            <v>UN</v>
          </cell>
          <cell r="X604">
            <v>2</v>
          </cell>
        </row>
        <row r="605">
          <cell r="A605" t="str">
            <v>13006E</v>
          </cell>
          <cell r="B605" t="str">
            <v>Suministro, montaje y conexión de Transformador trifásico de 150 KVA 13,2/208V tipo aceite con pararrayos 12KV-10KA y puesta a tierra, para montaje en poste de concreto.</v>
          </cell>
          <cell r="D605">
            <v>0</v>
          </cell>
          <cell r="F605">
            <v>0</v>
          </cell>
          <cell r="G605">
            <v>0</v>
          </cell>
          <cell r="H605">
            <v>0</v>
          </cell>
          <cell r="I605">
            <v>0</v>
          </cell>
          <cell r="J605">
            <v>0</v>
          </cell>
          <cell r="K605">
            <v>0</v>
          </cell>
          <cell r="L605">
            <v>0</v>
          </cell>
          <cell r="M605">
            <v>0</v>
          </cell>
          <cell r="O605">
            <v>0</v>
          </cell>
          <cell r="P605">
            <v>0</v>
          </cell>
          <cell r="Q605">
            <v>2</v>
          </cell>
          <cell r="R605">
            <v>2</v>
          </cell>
          <cell r="S605">
            <v>2</v>
          </cell>
          <cell r="U605">
            <v>0</v>
          </cell>
          <cell r="V605">
            <v>0</v>
          </cell>
          <cell r="W605" t="str">
            <v>UN</v>
          </cell>
          <cell r="X605">
            <v>2</v>
          </cell>
        </row>
        <row r="606">
          <cell r="A606" t="str">
            <v>13007E</v>
          </cell>
          <cell r="B606" t="str">
            <v xml:space="preserve">Accesorios de Media Tensión para la instalación del transformador en poste de acuerdo a la norma CTU-501 con variación según A.P.U. </v>
          </cell>
          <cell r="D606">
            <v>0</v>
          </cell>
          <cell r="F606">
            <v>0</v>
          </cell>
          <cell r="G606">
            <v>0</v>
          </cell>
          <cell r="H606">
            <v>0</v>
          </cell>
          <cell r="I606">
            <v>0</v>
          </cell>
          <cell r="J606">
            <v>0</v>
          </cell>
          <cell r="K606">
            <v>0</v>
          </cell>
          <cell r="L606">
            <v>0</v>
          </cell>
          <cell r="M606">
            <v>0</v>
          </cell>
          <cell r="O606">
            <v>0</v>
          </cell>
          <cell r="P606">
            <v>0</v>
          </cell>
          <cell r="Q606">
            <v>2</v>
          </cell>
          <cell r="R606">
            <v>2</v>
          </cell>
          <cell r="S606">
            <v>2</v>
          </cell>
          <cell r="U606">
            <v>0</v>
          </cell>
          <cell r="V606">
            <v>0</v>
          </cell>
          <cell r="W606" t="str">
            <v>UN</v>
          </cell>
          <cell r="X606">
            <v>2</v>
          </cell>
        </row>
        <row r="607">
          <cell r="A607" t="str">
            <v>14001E</v>
          </cell>
          <cell r="B607" t="str">
            <v xml:space="preserve">Cámara de inspección doble en mampostería CS-275 </v>
          </cell>
          <cell r="D607">
            <v>0</v>
          </cell>
          <cell r="F607">
            <v>0</v>
          </cell>
          <cell r="G607">
            <v>0</v>
          </cell>
          <cell r="H607">
            <v>0</v>
          </cell>
          <cell r="I607">
            <v>0</v>
          </cell>
          <cell r="J607">
            <v>0</v>
          </cell>
          <cell r="K607">
            <v>0</v>
          </cell>
          <cell r="L607">
            <v>0</v>
          </cell>
          <cell r="M607">
            <v>0</v>
          </cell>
          <cell r="O607">
            <v>0</v>
          </cell>
          <cell r="P607">
            <v>0</v>
          </cell>
          <cell r="R607">
            <v>0</v>
          </cell>
          <cell r="S607">
            <v>0</v>
          </cell>
          <cell r="T607">
            <v>5</v>
          </cell>
          <cell r="U607">
            <v>5</v>
          </cell>
          <cell r="V607">
            <v>5</v>
          </cell>
          <cell r="W607" t="str">
            <v>Und</v>
          </cell>
          <cell r="X607">
            <v>5</v>
          </cell>
        </row>
        <row r="608">
          <cell r="A608" t="str">
            <v>14002E</v>
          </cell>
          <cell r="B608" t="str">
            <v xml:space="preserve">Cámara de inspección doble en mampostería CS-274 </v>
          </cell>
          <cell r="D608">
            <v>0</v>
          </cell>
          <cell r="F608">
            <v>0</v>
          </cell>
          <cell r="G608">
            <v>0</v>
          </cell>
          <cell r="H608">
            <v>0</v>
          </cell>
          <cell r="I608">
            <v>0</v>
          </cell>
          <cell r="J608">
            <v>0</v>
          </cell>
          <cell r="K608">
            <v>0</v>
          </cell>
          <cell r="L608">
            <v>0</v>
          </cell>
          <cell r="M608">
            <v>0</v>
          </cell>
          <cell r="O608">
            <v>0</v>
          </cell>
          <cell r="P608">
            <v>0</v>
          </cell>
          <cell r="R608">
            <v>0</v>
          </cell>
          <cell r="S608">
            <v>0</v>
          </cell>
          <cell r="T608">
            <v>6</v>
          </cell>
          <cell r="U608">
            <v>6</v>
          </cell>
          <cell r="V608">
            <v>6</v>
          </cell>
          <cell r="W608" t="str">
            <v>Und</v>
          </cell>
          <cell r="X608">
            <v>6</v>
          </cell>
        </row>
        <row r="609">
          <cell r="A609" t="str">
            <v>14003E</v>
          </cell>
          <cell r="B609" t="str">
            <v>Cámara de inspección en mampostería de 30x30</v>
          </cell>
          <cell r="D609">
            <v>0</v>
          </cell>
          <cell r="F609">
            <v>0</v>
          </cell>
          <cell r="G609">
            <v>0</v>
          </cell>
          <cell r="H609">
            <v>0</v>
          </cell>
          <cell r="I609">
            <v>0</v>
          </cell>
          <cell r="J609">
            <v>0</v>
          </cell>
          <cell r="K609">
            <v>0</v>
          </cell>
          <cell r="L609">
            <v>0</v>
          </cell>
          <cell r="M609">
            <v>0</v>
          </cell>
          <cell r="O609">
            <v>0</v>
          </cell>
          <cell r="P609">
            <v>0</v>
          </cell>
          <cell r="R609">
            <v>0</v>
          </cell>
          <cell r="S609">
            <v>0</v>
          </cell>
          <cell r="T609">
            <v>2</v>
          </cell>
          <cell r="U609">
            <v>2</v>
          </cell>
          <cell r="V609">
            <v>2</v>
          </cell>
          <cell r="W609" t="str">
            <v>Und</v>
          </cell>
          <cell r="X609">
            <v>2</v>
          </cell>
        </row>
        <row r="610">
          <cell r="A610" t="str">
            <v>14004E</v>
          </cell>
          <cell r="B610" t="str">
            <v>Caja de paso metálica de 80x80x25cm</v>
          </cell>
          <cell r="C610">
            <v>2</v>
          </cell>
          <cell r="D610">
            <v>2</v>
          </cell>
          <cell r="F610">
            <v>0</v>
          </cell>
          <cell r="G610">
            <v>2</v>
          </cell>
          <cell r="H610">
            <v>0</v>
          </cell>
          <cell r="I610">
            <v>0</v>
          </cell>
          <cell r="J610">
            <v>0</v>
          </cell>
          <cell r="K610">
            <v>0</v>
          </cell>
          <cell r="L610">
            <v>0</v>
          </cell>
          <cell r="M610">
            <v>0</v>
          </cell>
          <cell r="O610">
            <v>0</v>
          </cell>
          <cell r="P610">
            <v>0</v>
          </cell>
          <cell r="R610">
            <v>0</v>
          </cell>
          <cell r="S610">
            <v>0</v>
          </cell>
          <cell r="U610">
            <v>0</v>
          </cell>
          <cell r="V610">
            <v>0</v>
          </cell>
          <cell r="W610" t="str">
            <v>Und</v>
          </cell>
          <cell r="X610">
            <v>2</v>
          </cell>
        </row>
        <row r="611">
          <cell r="A611" t="str">
            <v>14005E</v>
          </cell>
          <cell r="B611" t="str">
            <v>Caja de paso metálica de 60x60x25cm</v>
          </cell>
          <cell r="C611">
            <v>2</v>
          </cell>
          <cell r="D611">
            <v>2</v>
          </cell>
          <cell r="F611">
            <v>0</v>
          </cell>
          <cell r="G611">
            <v>2</v>
          </cell>
          <cell r="H611">
            <v>0</v>
          </cell>
          <cell r="I611">
            <v>0</v>
          </cell>
          <cell r="J611">
            <v>0</v>
          </cell>
          <cell r="K611">
            <v>0</v>
          </cell>
          <cell r="L611">
            <v>0</v>
          </cell>
          <cell r="M611">
            <v>0</v>
          </cell>
          <cell r="O611">
            <v>0</v>
          </cell>
          <cell r="P611">
            <v>0</v>
          </cell>
          <cell r="R611">
            <v>0</v>
          </cell>
          <cell r="S611">
            <v>0</v>
          </cell>
          <cell r="U611">
            <v>0</v>
          </cell>
          <cell r="V611">
            <v>0</v>
          </cell>
          <cell r="W611" t="str">
            <v>Und</v>
          </cell>
          <cell r="X611">
            <v>2</v>
          </cell>
        </row>
        <row r="612">
          <cell r="A612" t="str">
            <v>14006E</v>
          </cell>
          <cell r="B612" t="str">
            <v>Caja de paso metálica de 60x60x25cm tipo intemperie.</v>
          </cell>
          <cell r="D612">
            <v>0</v>
          </cell>
          <cell r="F612">
            <v>0</v>
          </cell>
          <cell r="G612">
            <v>0</v>
          </cell>
          <cell r="H612">
            <v>0</v>
          </cell>
          <cell r="I612">
            <v>0</v>
          </cell>
          <cell r="J612">
            <v>0</v>
          </cell>
          <cell r="K612">
            <v>0</v>
          </cell>
          <cell r="L612">
            <v>0</v>
          </cell>
          <cell r="M612">
            <v>0</v>
          </cell>
          <cell r="O612">
            <v>0</v>
          </cell>
          <cell r="P612">
            <v>0</v>
          </cell>
          <cell r="R612">
            <v>0</v>
          </cell>
          <cell r="S612">
            <v>0</v>
          </cell>
          <cell r="T612">
            <v>1</v>
          </cell>
          <cell r="U612">
            <v>1</v>
          </cell>
          <cell r="V612">
            <v>1</v>
          </cell>
          <cell r="W612" t="str">
            <v>Und</v>
          </cell>
          <cell r="X612">
            <v>1</v>
          </cell>
        </row>
        <row r="613">
          <cell r="A613" t="str">
            <v>14007E</v>
          </cell>
          <cell r="B613" t="str">
            <v>Caja de paso metálica de 40x40x20cm</v>
          </cell>
          <cell r="C613">
            <v>2</v>
          </cell>
          <cell r="D613">
            <v>2</v>
          </cell>
          <cell r="F613">
            <v>0</v>
          </cell>
          <cell r="G613">
            <v>2</v>
          </cell>
          <cell r="H613">
            <v>0</v>
          </cell>
          <cell r="I613">
            <v>0</v>
          </cell>
          <cell r="J613">
            <v>0</v>
          </cell>
          <cell r="K613">
            <v>0</v>
          </cell>
          <cell r="L613">
            <v>0</v>
          </cell>
          <cell r="M613">
            <v>0</v>
          </cell>
          <cell r="O613">
            <v>0</v>
          </cell>
          <cell r="P613">
            <v>0</v>
          </cell>
          <cell r="R613">
            <v>0</v>
          </cell>
          <cell r="S613">
            <v>0</v>
          </cell>
          <cell r="U613">
            <v>0</v>
          </cell>
          <cell r="V613">
            <v>0</v>
          </cell>
          <cell r="W613" t="str">
            <v>Und</v>
          </cell>
          <cell r="X613">
            <v>2</v>
          </cell>
        </row>
        <row r="614">
          <cell r="A614" t="str">
            <v>14008E</v>
          </cell>
          <cell r="B614" t="str">
            <v>Caja de paso metálica de 20x20x20cm</v>
          </cell>
          <cell r="C614">
            <v>1</v>
          </cell>
          <cell r="D614">
            <v>1</v>
          </cell>
          <cell r="F614">
            <v>0</v>
          </cell>
          <cell r="G614">
            <v>1</v>
          </cell>
          <cell r="H614">
            <v>0</v>
          </cell>
          <cell r="I614">
            <v>0</v>
          </cell>
          <cell r="J614">
            <v>0</v>
          </cell>
          <cell r="K614">
            <v>0</v>
          </cell>
          <cell r="L614">
            <v>0</v>
          </cell>
          <cell r="M614">
            <v>0</v>
          </cell>
          <cell r="O614">
            <v>0</v>
          </cell>
          <cell r="P614">
            <v>0</v>
          </cell>
          <cell r="R614">
            <v>0</v>
          </cell>
          <cell r="S614">
            <v>0</v>
          </cell>
          <cell r="U614">
            <v>0</v>
          </cell>
          <cell r="V614">
            <v>0</v>
          </cell>
          <cell r="W614" t="str">
            <v>Und</v>
          </cell>
          <cell r="X614">
            <v>1</v>
          </cell>
        </row>
        <row r="615">
          <cell r="A615" t="str">
            <v>15001E</v>
          </cell>
          <cell r="B615" t="str">
            <v xml:space="preserve"> Lámpara tipo bala de incrustar 2x26W/120V, reflector en aluminio brillado, diam. hueco=20,5cm. Altura libre=12cm. En acabados blanco y/o negro con 2 bombillos Dulux de 26W.</v>
          </cell>
          <cell r="C615">
            <v>452</v>
          </cell>
          <cell r="D615">
            <v>452</v>
          </cell>
          <cell r="F615">
            <v>0</v>
          </cell>
          <cell r="G615">
            <v>452</v>
          </cell>
          <cell r="H615">
            <v>23.5</v>
          </cell>
          <cell r="I615">
            <v>23.5</v>
          </cell>
          <cell r="J615">
            <v>23.5</v>
          </cell>
          <cell r="K615">
            <v>23.5</v>
          </cell>
          <cell r="L615">
            <v>23.5</v>
          </cell>
          <cell r="M615">
            <v>23.5</v>
          </cell>
          <cell r="N615">
            <v>29</v>
          </cell>
          <cell r="O615">
            <v>29</v>
          </cell>
          <cell r="P615">
            <v>29</v>
          </cell>
          <cell r="Q615">
            <v>21</v>
          </cell>
          <cell r="R615">
            <v>21</v>
          </cell>
          <cell r="S615">
            <v>21</v>
          </cell>
          <cell r="U615">
            <v>0</v>
          </cell>
          <cell r="V615">
            <v>0</v>
          </cell>
          <cell r="W615" t="str">
            <v>Und</v>
          </cell>
          <cell r="X615">
            <v>549</v>
          </cell>
        </row>
        <row r="616">
          <cell r="A616" t="str">
            <v>15002E</v>
          </cell>
          <cell r="B616" t="str">
            <v>Lámpara parabólica hermética sellada de incrustar o sobreponer con difusor en policarbonato con 16 celdas, reflector especular o semiespecular, , dim=60x60cm, altura libre=12cm, tubos fluorescentes  de 4x17W T8 marca PHILIPS o similar con balasto electrón</v>
          </cell>
          <cell r="C616">
            <v>22</v>
          </cell>
          <cell r="D616">
            <v>22</v>
          </cell>
          <cell r="F616">
            <v>0</v>
          </cell>
          <cell r="G616">
            <v>22</v>
          </cell>
          <cell r="H616">
            <v>1</v>
          </cell>
          <cell r="I616">
            <v>1</v>
          </cell>
          <cell r="J616">
            <v>1</v>
          </cell>
          <cell r="K616">
            <v>1</v>
          </cell>
          <cell r="L616">
            <v>1</v>
          </cell>
          <cell r="M616">
            <v>1</v>
          </cell>
          <cell r="O616">
            <v>0</v>
          </cell>
          <cell r="P616">
            <v>0</v>
          </cell>
          <cell r="R616">
            <v>0</v>
          </cell>
          <cell r="S616">
            <v>0</v>
          </cell>
          <cell r="U616">
            <v>0</v>
          </cell>
          <cell r="V616">
            <v>0</v>
          </cell>
          <cell r="W616" t="str">
            <v>Und</v>
          </cell>
          <cell r="X616">
            <v>24</v>
          </cell>
        </row>
        <row r="617">
          <cell r="A617" t="str">
            <v>15003E</v>
          </cell>
          <cell r="B617" t="str">
            <v>Lámpara parabólica de incrustar o sobreponer con difusor en policarbonato con 16 celdas, reflector especular o semiespecular, , dim=60x60cm, altura libre=12cm, tubos fluorescentes  de 4x17W T8 marca PHILIPS o similar con balasto electrónico.</v>
          </cell>
          <cell r="C617">
            <v>56</v>
          </cell>
          <cell r="D617">
            <v>56</v>
          </cell>
          <cell r="F617">
            <v>0</v>
          </cell>
          <cell r="G617">
            <v>56</v>
          </cell>
          <cell r="H617">
            <v>6</v>
          </cell>
          <cell r="I617">
            <v>6</v>
          </cell>
          <cell r="J617">
            <v>6</v>
          </cell>
          <cell r="K617">
            <v>6</v>
          </cell>
          <cell r="L617">
            <v>6</v>
          </cell>
          <cell r="M617">
            <v>6</v>
          </cell>
          <cell r="N617">
            <v>1</v>
          </cell>
          <cell r="O617">
            <v>1</v>
          </cell>
          <cell r="P617">
            <v>1</v>
          </cell>
          <cell r="Q617">
            <v>4</v>
          </cell>
          <cell r="R617">
            <v>4</v>
          </cell>
          <cell r="S617">
            <v>4</v>
          </cell>
          <cell r="U617">
            <v>0</v>
          </cell>
          <cell r="V617">
            <v>0</v>
          </cell>
          <cell r="W617" t="str">
            <v>Und</v>
          </cell>
          <cell r="X617">
            <v>73</v>
          </cell>
        </row>
        <row r="618">
          <cell r="A618" t="str">
            <v>15004E</v>
          </cell>
          <cell r="B618" t="str">
            <v xml:space="preserve"> Lámpara fluorescente perfil doble T-8 con cuerpo en Cold Rolled calibre 22, pintura electrostática, acabado blanco, 2 tubos fluorescentes T8 de 32W, balasto electrónico y largo de 1,27cm. Hermética</v>
          </cell>
          <cell r="C618">
            <v>3</v>
          </cell>
          <cell r="D618">
            <v>3</v>
          </cell>
          <cell r="F618">
            <v>0</v>
          </cell>
          <cell r="G618">
            <v>3</v>
          </cell>
          <cell r="H618">
            <v>0</v>
          </cell>
          <cell r="I618">
            <v>0</v>
          </cell>
          <cell r="J618">
            <v>0</v>
          </cell>
          <cell r="K618">
            <v>0</v>
          </cell>
          <cell r="L618">
            <v>0</v>
          </cell>
          <cell r="M618">
            <v>0</v>
          </cell>
          <cell r="O618">
            <v>0</v>
          </cell>
          <cell r="P618">
            <v>0</v>
          </cell>
          <cell r="R618">
            <v>0</v>
          </cell>
          <cell r="S618">
            <v>0</v>
          </cell>
          <cell r="U618">
            <v>0</v>
          </cell>
          <cell r="V618">
            <v>0</v>
          </cell>
          <cell r="W618" t="str">
            <v>Und</v>
          </cell>
          <cell r="X618">
            <v>3</v>
          </cell>
        </row>
        <row r="619">
          <cell r="A619" t="str">
            <v>15005E</v>
          </cell>
          <cell r="B619" t="str">
            <v xml:space="preserve">Lámpara fluorescente perfil doble T-8 con cuerpo en Cold Rolled calibre 22, pintura electrostática, acabado blanco, 2 tubos fluorescentes T8 de 32W, balasto electrónico y largo de 1,27cm. </v>
          </cell>
          <cell r="C619">
            <v>8</v>
          </cell>
          <cell r="D619">
            <v>8</v>
          </cell>
          <cell r="F619">
            <v>0</v>
          </cell>
          <cell r="G619">
            <v>8</v>
          </cell>
          <cell r="H619">
            <v>4</v>
          </cell>
          <cell r="I619">
            <v>4</v>
          </cell>
          <cell r="J619">
            <v>4</v>
          </cell>
          <cell r="K619">
            <v>4</v>
          </cell>
          <cell r="L619">
            <v>4</v>
          </cell>
          <cell r="M619">
            <v>4</v>
          </cell>
          <cell r="O619">
            <v>0</v>
          </cell>
          <cell r="P619">
            <v>0</v>
          </cell>
          <cell r="Q619">
            <v>7</v>
          </cell>
          <cell r="R619">
            <v>7</v>
          </cell>
          <cell r="S619">
            <v>7</v>
          </cell>
          <cell r="U619">
            <v>0</v>
          </cell>
          <cell r="V619">
            <v>0</v>
          </cell>
          <cell r="W619" t="str">
            <v>Und</v>
          </cell>
          <cell r="X619">
            <v>23</v>
          </cell>
        </row>
        <row r="620">
          <cell r="A620" t="str">
            <v>15006E</v>
          </cell>
          <cell r="B620" t="str">
            <v>Lámpara con bombillo ahorrador de 50W/120V tipo aplique-tortuga para uso exterior IP-65 , cuerpo en termoplástico reforzado en fibra de vidrio, difusor en policarbonato opal.</v>
          </cell>
          <cell r="D620">
            <v>0</v>
          </cell>
          <cell r="F620">
            <v>0</v>
          </cell>
          <cell r="G620">
            <v>0</v>
          </cell>
          <cell r="H620">
            <v>0</v>
          </cell>
          <cell r="I620">
            <v>0</v>
          </cell>
          <cell r="J620">
            <v>0</v>
          </cell>
          <cell r="K620">
            <v>0</v>
          </cell>
          <cell r="L620">
            <v>0</v>
          </cell>
          <cell r="M620">
            <v>0</v>
          </cell>
          <cell r="O620">
            <v>0</v>
          </cell>
          <cell r="P620">
            <v>0</v>
          </cell>
          <cell r="R620">
            <v>0</v>
          </cell>
          <cell r="S620">
            <v>0</v>
          </cell>
          <cell r="T620">
            <v>42</v>
          </cell>
          <cell r="U620">
            <v>42</v>
          </cell>
          <cell r="V620">
            <v>42</v>
          </cell>
          <cell r="W620" t="str">
            <v>Und</v>
          </cell>
          <cell r="X620">
            <v>42</v>
          </cell>
        </row>
        <row r="621">
          <cell r="A621" t="str">
            <v>15007E</v>
          </cell>
          <cell r="B621" t="str">
            <v>Lámpara de Sodio tipo aplique-Wallpack para uso exterior IP-65 , cuerpo en termoplástico reforzado en fibra de vidrio, difusor en policarbonato opal, bombillo soido 150W/208V</v>
          </cell>
          <cell r="D621">
            <v>0</v>
          </cell>
          <cell r="F621">
            <v>0</v>
          </cell>
          <cell r="G621">
            <v>0</v>
          </cell>
          <cell r="H621">
            <v>0</v>
          </cell>
          <cell r="I621">
            <v>0</v>
          </cell>
          <cell r="J621">
            <v>0</v>
          </cell>
          <cell r="K621">
            <v>0</v>
          </cell>
          <cell r="L621">
            <v>0</v>
          </cell>
          <cell r="M621">
            <v>0</v>
          </cell>
          <cell r="O621">
            <v>0</v>
          </cell>
          <cell r="P621">
            <v>0</v>
          </cell>
          <cell r="R621">
            <v>0</v>
          </cell>
          <cell r="S621">
            <v>0</v>
          </cell>
          <cell r="T621">
            <v>4</v>
          </cell>
          <cell r="U621">
            <v>4</v>
          </cell>
          <cell r="V621">
            <v>4</v>
          </cell>
          <cell r="W621" t="str">
            <v>Und</v>
          </cell>
          <cell r="X621">
            <v>4</v>
          </cell>
        </row>
        <row r="622">
          <cell r="A622" t="str">
            <v>15008E</v>
          </cell>
          <cell r="B622" t="str">
            <v xml:space="preserve"> Lámpara cielitica 2600W/208V cinco focos, un brazo escualizable con interruptor tipo dimmer incorporado.</v>
          </cell>
          <cell r="C622">
            <v>3</v>
          </cell>
          <cell r="D622">
            <v>3</v>
          </cell>
          <cell r="F622">
            <v>0</v>
          </cell>
          <cell r="G622">
            <v>3</v>
          </cell>
          <cell r="H622">
            <v>0</v>
          </cell>
          <cell r="I622">
            <v>0</v>
          </cell>
          <cell r="J622">
            <v>0</v>
          </cell>
          <cell r="K622">
            <v>0</v>
          </cell>
          <cell r="L622">
            <v>0</v>
          </cell>
          <cell r="M622">
            <v>0</v>
          </cell>
          <cell r="O622">
            <v>0</v>
          </cell>
          <cell r="P622">
            <v>0</v>
          </cell>
          <cell r="R622">
            <v>0</v>
          </cell>
          <cell r="S622">
            <v>0</v>
          </cell>
          <cell r="U622">
            <v>0</v>
          </cell>
          <cell r="V622">
            <v>0</v>
          </cell>
          <cell r="W622" t="str">
            <v>Und</v>
          </cell>
          <cell r="X622">
            <v>3</v>
          </cell>
        </row>
        <row r="623">
          <cell r="A623" t="str">
            <v>15009E</v>
          </cell>
          <cell r="B623" t="str">
            <v xml:space="preserve"> Lampara fluorescente 120cms. Con un tubo de 32W Germicida luz violeta</v>
          </cell>
          <cell r="C623">
            <v>13</v>
          </cell>
          <cell r="D623">
            <v>13</v>
          </cell>
          <cell r="F623">
            <v>0</v>
          </cell>
          <cell r="G623">
            <v>13</v>
          </cell>
          <cell r="H623">
            <v>0</v>
          </cell>
          <cell r="I623">
            <v>0</v>
          </cell>
          <cell r="J623">
            <v>0</v>
          </cell>
          <cell r="K623">
            <v>0</v>
          </cell>
          <cell r="L623">
            <v>0</v>
          </cell>
          <cell r="M623">
            <v>0</v>
          </cell>
          <cell r="O623">
            <v>0</v>
          </cell>
          <cell r="P623">
            <v>0</v>
          </cell>
          <cell r="R623">
            <v>0</v>
          </cell>
          <cell r="S623">
            <v>0</v>
          </cell>
          <cell r="U623">
            <v>0</v>
          </cell>
          <cell r="V623">
            <v>0</v>
          </cell>
          <cell r="W623" t="str">
            <v>Und</v>
          </cell>
          <cell r="X623">
            <v>13</v>
          </cell>
        </row>
        <row r="624">
          <cell r="A624" t="str">
            <v>15010E</v>
          </cell>
          <cell r="B624" t="str">
            <v xml:space="preserve"> Lampara fluorescente 60cms. Con un tubo de 32W Germicida luz violeta</v>
          </cell>
          <cell r="C624">
            <v>3</v>
          </cell>
          <cell r="D624">
            <v>3</v>
          </cell>
          <cell r="F624">
            <v>0</v>
          </cell>
          <cell r="G624">
            <v>3</v>
          </cell>
          <cell r="H624">
            <v>0</v>
          </cell>
          <cell r="I624">
            <v>0</v>
          </cell>
          <cell r="J624">
            <v>0</v>
          </cell>
          <cell r="K624">
            <v>0</v>
          </cell>
          <cell r="L624">
            <v>0</v>
          </cell>
          <cell r="M624">
            <v>0</v>
          </cell>
          <cell r="O624">
            <v>0</v>
          </cell>
          <cell r="P624">
            <v>0</v>
          </cell>
          <cell r="R624">
            <v>0</v>
          </cell>
          <cell r="S624">
            <v>0</v>
          </cell>
          <cell r="U624">
            <v>0</v>
          </cell>
          <cell r="V624">
            <v>0</v>
          </cell>
          <cell r="W624" t="str">
            <v>Und</v>
          </cell>
          <cell r="X624">
            <v>3</v>
          </cell>
        </row>
        <row r="625">
          <cell r="A625" t="str">
            <v>15011E</v>
          </cell>
          <cell r="B625" t="str">
            <v xml:space="preserve"> Lampara colgante 100W/120V Metal-Halide</v>
          </cell>
          <cell r="C625">
            <v>2</v>
          </cell>
          <cell r="D625">
            <v>2</v>
          </cell>
          <cell r="F625">
            <v>0</v>
          </cell>
          <cell r="G625">
            <v>2</v>
          </cell>
          <cell r="H625">
            <v>0</v>
          </cell>
          <cell r="I625">
            <v>0</v>
          </cell>
          <cell r="J625">
            <v>0</v>
          </cell>
          <cell r="K625">
            <v>0</v>
          </cell>
          <cell r="L625">
            <v>0</v>
          </cell>
          <cell r="M625">
            <v>0</v>
          </cell>
          <cell r="O625">
            <v>0</v>
          </cell>
          <cell r="P625">
            <v>0</v>
          </cell>
          <cell r="R625">
            <v>0</v>
          </cell>
          <cell r="S625">
            <v>0</v>
          </cell>
          <cell r="U625">
            <v>0</v>
          </cell>
          <cell r="V625">
            <v>0</v>
          </cell>
          <cell r="W625" t="str">
            <v>Und</v>
          </cell>
          <cell r="X625">
            <v>2</v>
          </cell>
        </row>
        <row r="626">
          <cell r="A626" t="str">
            <v>15012E</v>
          </cell>
          <cell r="B626" t="str">
            <v xml:space="preserve">Lampara Tipo aplique 100W/120V de sobreponer en muro. </v>
          </cell>
          <cell r="C626">
            <v>25</v>
          </cell>
          <cell r="D626">
            <v>25</v>
          </cell>
          <cell r="F626">
            <v>0</v>
          </cell>
          <cell r="G626">
            <v>25</v>
          </cell>
          <cell r="H626">
            <v>0</v>
          </cell>
          <cell r="I626">
            <v>0</v>
          </cell>
          <cell r="J626">
            <v>0</v>
          </cell>
          <cell r="K626">
            <v>0</v>
          </cell>
          <cell r="L626">
            <v>0</v>
          </cell>
          <cell r="M626">
            <v>0</v>
          </cell>
          <cell r="O626">
            <v>0</v>
          </cell>
          <cell r="P626">
            <v>0</v>
          </cell>
          <cell r="R626">
            <v>0</v>
          </cell>
          <cell r="S626">
            <v>0</v>
          </cell>
          <cell r="U626">
            <v>0</v>
          </cell>
          <cell r="V626">
            <v>0</v>
          </cell>
          <cell r="W626" t="str">
            <v>Und</v>
          </cell>
          <cell r="X626">
            <v>25</v>
          </cell>
        </row>
        <row r="627">
          <cell r="A627" t="str">
            <v>15013E</v>
          </cell>
          <cell r="B627" t="str">
            <v xml:space="preserve"> Lampara emergencia Tipo Mikey Mouse 100W/120V con baterias.</v>
          </cell>
          <cell r="C627">
            <v>29</v>
          </cell>
          <cell r="D627">
            <v>29</v>
          </cell>
          <cell r="F627">
            <v>0</v>
          </cell>
          <cell r="G627">
            <v>29</v>
          </cell>
          <cell r="H627">
            <v>0</v>
          </cell>
          <cell r="I627">
            <v>0</v>
          </cell>
          <cell r="J627">
            <v>0</v>
          </cell>
          <cell r="K627">
            <v>0</v>
          </cell>
          <cell r="L627">
            <v>0</v>
          </cell>
          <cell r="M627">
            <v>0</v>
          </cell>
          <cell r="O627">
            <v>0</v>
          </cell>
          <cell r="P627">
            <v>0</v>
          </cell>
          <cell r="R627">
            <v>0</v>
          </cell>
          <cell r="S627">
            <v>0</v>
          </cell>
          <cell r="U627">
            <v>0</v>
          </cell>
          <cell r="V627">
            <v>0</v>
          </cell>
          <cell r="W627" t="str">
            <v>Und</v>
          </cell>
          <cell r="X627">
            <v>29</v>
          </cell>
        </row>
        <row r="628">
          <cell r="A628" t="str">
            <v>15014E</v>
          </cell>
          <cell r="B628" t="str">
            <v xml:space="preserve"> Luminaria Sodio 70W -208 V para farol ornamental</v>
          </cell>
          <cell r="D628">
            <v>0</v>
          </cell>
          <cell r="F628">
            <v>0</v>
          </cell>
          <cell r="G628">
            <v>0</v>
          </cell>
          <cell r="H628">
            <v>0</v>
          </cell>
          <cell r="I628">
            <v>0</v>
          </cell>
          <cell r="J628">
            <v>0</v>
          </cell>
          <cell r="K628">
            <v>0</v>
          </cell>
          <cell r="L628">
            <v>0</v>
          </cell>
          <cell r="M628">
            <v>0</v>
          </cell>
          <cell r="O628">
            <v>0</v>
          </cell>
          <cell r="P628">
            <v>0</v>
          </cell>
          <cell r="R628">
            <v>0</v>
          </cell>
          <cell r="S628">
            <v>0</v>
          </cell>
          <cell r="T628">
            <v>15</v>
          </cell>
          <cell r="U628">
            <v>15</v>
          </cell>
          <cell r="V628">
            <v>15</v>
          </cell>
          <cell r="W628" t="str">
            <v>Und</v>
          </cell>
          <cell r="X628">
            <v>15</v>
          </cell>
        </row>
        <row r="629">
          <cell r="A629" t="str">
            <v>15015E</v>
          </cell>
          <cell r="B629" t="str">
            <v xml:space="preserve"> Luminaria de sodio tipo Horizontal cerrada 125W/208V (a instalar en poste metalico de 8 mts). </v>
          </cell>
          <cell r="D629">
            <v>0</v>
          </cell>
          <cell r="F629">
            <v>0</v>
          </cell>
          <cell r="G629">
            <v>0</v>
          </cell>
          <cell r="H629">
            <v>0</v>
          </cell>
          <cell r="I629">
            <v>0</v>
          </cell>
          <cell r="J629">
            <v>0</v>
          </cell>
          <cell r="K629">
            <v>0</v>
          </cell>
          <cell r="L629">
            <v>0</v>
          </cell>
          <cell r="M629">
            <v>0</v>
          </cell>
          <cell r="O629">
            <v>0</v>
          </cell>
          <cell r="P629">
            <v>0</v>
          </cell>
          <cell r="R629">
            <v>0</v>
          </cell>
          <cell r="S629">
            <v>0</v>
          </cell>
          <cell r="T629">
            <v>6</v>
          </cell>
          <cell r="U629">
            <v>6</v>
          </cell>
          <cell r="V629">
            <v>6</v>
          </cell>
          <cell r="W629" t="str">
            <v>Und</v>
          </cell>
          <cell r="X629">
            <v>6</v>
          </cell>
        </row>
        <row r="630">
          <cell r="A630" t="str">
            <v>15016E</v>
          </cell>
          <cell r="B630" t="str">
            <v>Lampara tipo bala de incrustar fluorescente 2x26W/120V antiexplosiva .</v>
          </cell>
          <cell r="C630">
            <v>18</v>
          </cell>
          <cell r="D630">
            <v>18</v>
          </cell>
          <cell r="F630">
            <v>0</v>
          </cell>
          <cell r="G630">
            <v>18</v>
          </cell>
          <cell r="H630">
            <v>0</v>
          </cell>
          <cell r="I630">
            <v>0</v>
          </cell>
          <cell r="J630">
            <v>0</v>
          </cell>
          <cell r="K630">
            <v>0</v>
          </cell>
          <cell r="L630">
            <v>0</v>
          </cell>
          <cell r="M630">
            <v>0</v>
          </cell>
          <cell r="O630">
            <v>0</v>
          </cell>
          <cell r="P630">
            <v>0</v>
          </cell>
          <cell r="R630">
            <v>0</v>
          </cell>
          <cell r="S630">
            <v>0</v>
          </cell>
          <cell r="U630">
            <v>0</v>
          </cell>
          <cell r="V630">
            <v>0</v>
          </cell>
          <cell r="W630" t="str">
            <v>Und</v>
          </cell>
          <cell r="X630">
            <v>18</v>
          </cell>
        </row>
        <row r="631">
          <cell r="A631" t="str">
            <v>15017E</v>
          </cell>
          <cell r="B631" t="str">
            <v>Luminaria con bombillo ahorrador fluorescente con aviso señal de evacuación de emergencia ( EXIT )</v>
          </cell>
          <cell r="C631">
            <v>22</v>
          </cell>
          <cell r="D631">
            <v>22</v>
          </cell>
          <cell r="F631">
            <v>0</v>
          </cell>
          <cell r="G631">
            <v>22</v>
          </cell>
          <cell r="H631">
            <v>0</v>
          </cell>
          <cell r="I631">
            <v>0</v>
          </cell>
          <cell r="J631">
            <v>0</v>
          </cell>
          <cell r="K631">
            <v>0</v>
          </cell>
          <cell r="L631">
            <v>0</v>
          </cell>
          <cell r="M631">
            <v>0</v>
          </cell>
          <cell r="O631">
            <v>0</v>
          </cell>
          <cell r="P631">
            <v>0</v>
          </cell>
          <cell r="R631">
            <v>0</v>
          </cell>
          <cell r="S631">
            <v>0</v>
          </cell>
          <cell r="U631">
            <v>0</v>
          </cell>
          <cell r="V631">
            <v>0</v>
          </cell>
          <cell r="W631" t="str">
            <v>Und</v>
          </cell>
          <cell r="X631">
            <v>22</v>
          </cell>
        </row>
        <row r="632">
          <cell r="A632" t="str">
            <v>15018E</v>
          </cell>
          <cell r="B632" t="str">
            <v>Reflector 2Ø/208V/250W con bombillo tubular metal-halide en carcaza metálica escualizable y pantalla traslúcida, ubicado sobre acceso principal con brazo metálico de 1,0m.</v>
          </cell>
          <cell r="D632">
            <v>0</v>
          </cell>
          <cell r="F632">
            <v>0</v>
          </cell>
          <cell r="G632">
            <v>0</v>
          </cell>
          <cell r="H632">
            <v>0</v>
          </cell>
          <cell r="I632">
            <v>0</v>
          </cell>
          <cell r="J632">
            <v>0</v>
          </cell>
          <cell r="K632">
            <v>0</v>
          </cell>
          <cell r="L632">
            <v>0</v>
          </cell>
          <cell r="M632">
            <v>0</v>
          </cell>
          <cell r="O632">
            <v>0</v>
          </cell>
          <cell r="P632">
            <v>0</v>
          </cell>
          <cell r="R632">
            <v>0</v>
          </cell>
          <cell r="S632">
            <v>0</v>
          </cell>
          <cell r="T632">
            <v>2</v>
          </cell>
          <cell r="U632">
            <v>2</v>
          </cell>
          <cell r="V632">
            <v>2</v>
          </cell>
          <cell r="W632" t="str">
            <v>Und</v>
          </cell>
          <cell r="X632">
            <v>2</v>
          </cell>
        </row>
        <row r="633">
          <cell r="A633" t="str">
            <v>16001E</v>
          </cell>
          <cell r="B633" t="str">
            <v>Marquillado de tomas e interruptores con el número del circuito.</v>
          </cell>
          <cell r="C633">
            <v>677</v>
          </cell>
          <cell r="D633">
            <v>677</v>
          </cell>
          <cell r="F633">
            <v>0</v>
          </cell>
          <cell r="G633">
            <v>677</v>
          </cell>
          <cell r="H633">
            <v>100</v>
          </cell>
          <cell r="I633">
            <v>100</v>
          </cell>
          <cell r="J633">
            <v>100</v>
          </cell>
          <cell r="K633">
            <v>100</v>
          </cell>
          <cell r="L633">
            <v>100</v>
          </cell>
          <cell r="M633">
            <v>100</v>
          </cell>
          <cell r="N633">
            <v>80</v>
          </cell>
          <cell r="O633">
            <v>80</v>
          </cell>
          <cell r="P633">
            <v>80</v>
          </cell>
          <cell r="Q633">
            <v>20</v>
          </cell>
          <cell r="R633">
            <v>20</v>
          </cell>
          <cell r="S633">
            <v>20</v>
          </cell>
          <cell r="T633">
            <v>5</v>
          </cell>
          <cell r="U633">
            <v>5</v>
          </cell>
          <cell r="V633">
            <v>5</v>
          </cell>
          <cell r="W633" t="str">
            <v>Und</v>
          </cell>
          <cell r="X633">
            <v>982</v>
          </cell>
        </row>
        <row r="634">
          <cell r="A634" t="str">
            <v>16002E</v>
          </cell>
          <cell r="B634" t="str">
            <v xml:space="preserve">Conexión eléctrica  y prueba equipo de bombas eyectoras </v>
          </cell>
          <cell r="D634">
            <v>0</v>
          </cell>
          <cell r="F634">
            <v>0</v>
          </cell>
          <cell r="G634">
            <v>0</v>
          </cell>
          <cell r="H634">
            <v>0.5</v>
          </cell>
          <cell r="I634">
            <v>0.5</v>
          </cell>
          <cell r="J634">
            <v>0.5</v>
          </cell>
          <cell r="K634">
            <v>0.5</v>
          </cell>
          <cell r="L634">
            <v>0.5</v>
          </cell>
          <cell r="M634">
            <v>0.5</v>
          </cell>
          <cell r="O634">
            <v>0</v>
          </cell>
          <cell r="P634">
            <v>0</v>
          </cell>
          <cell r="R634">
            <v>0</v>
          </cell>
          <cell r="S634">
            <v>0</v>
          </cell>
          <cell r="U634">
            <v>0</v>
          </cell>
          <cell r="V634">
            <v>0</v>
          </cell>
          <cell r="W634" t="str">
            <v>Und</v>
          </cell>
          <cell r="X634">
            <v>1</v>
          </cell>
        </row>
        <row r="635">
          <cell r="A635" t="str">
            <v>16003E</v>
          </cell>
          <cell r="B635" t="str">
            <v>Conexión eléctrica  y prueba equipo de bombas  agua potable</v>
          </cell>
          <cell r="D635">
            <v>0</v>
          </cell>
          <cell r="F635">
            <v>0</v>
          </cell>
          <cell r="G635">
            <v>0</v>
          </cell>
          <cell r="H635">
            <v>0.5</v>
          </cell>
          <cell r="I635">
            <v>0.5</v>
          </cell>
          <cell r="J635">
            <v>0.5</v>
          </cell>
          <cell r="K635">
            <v>0.5</v>
          </cell>
          <cell r="L635">
            <v>0.5</v>
          </cell>
          <cell r="M635">
            <v>0.5</v>
          </cell>
          <cell r="O635">
            <v>0</v>
          </cell>
          <cell r="P635">
            <v>0</v>
          </cell>
          <cell r="R635">
            <v>0</v>
          </cell>
          <cell r="S635">
            <v>0</v>
          </cell>
          <cell r="U635">
            <v>0</v>
          </cell>
          <cell r="V635">
            <v>0</v>
          </cell>
          <cell r="W635" t="str">
            <v>Und</v>
          </cell>
          <cell r="X635">
            <v>1</v>
          </cell>
        </row>
        <row r="636">
          <cell r="A636" t="str">
            <v>16004E</v>
          </cell>
          <cell r="B636" t="str">
            <v>Conexión eléctrica  de flotadores y termostatos</v>
          </cell>
          <cell r="D636">
            <v>0</v>
          </cell>
          <cell r="F636">
            <v>0</v>
          </cell>
          <cell r="G636">
            <v>0</v>
          </cell>
          <cell r="H636">
            <v>2</v>
          </cell>
          <cell r="I636">
            <v>2</v>
          </cell>
          <cell r="J636">
            <v>2</v>
          </cell>
          <cell r="K636">
            <v>2</v>
          </cell>
          <cell r="L636">
            <v>2</v>
          </cell>
          <cell r="M636">
            <v>2</v>
          </cell>
          <cell r="O636">
            <v>0</v>
          </cell>
          <cell r="P636">
            <v>0</v>
          </cell>
          <cell r="R636">
            <v>0</v>
          </cell>
          <cell r="S636">
            <v>0</v>
          </cell>
          <cell r="U636">
            <v>0</v>
          </cell>
          <cell r="V636">
            <v>0</v>
          </cell>
          <cell r="W636" t="str">
            <v>Und</v>
          </cell>
          <cell r="X636">
            <v>4</v>
          </cell>
        </row>
        <row r="637">
          <cell r="A637" t="str">
            <v>17001E</v>
          </cell>
          <cell r="B637" t="str">
            <v>Suministro e instalación en muro o mesón de consola de enfermería de 30x30x12 cm en material de acrílico  con capacidad para 12 salidas de indicación de llamado ( 11 + 1 reserva ). Incluye tarjetas electrónicas internas para control del sistema, leds lumi</v>
          </cell>
          <cell r="C637">
            <v>1</v>
          </cell>
          <cell r="D637">
            <v>1</v>
          </cell>
          <cell r="F637">
            <v>0</v>
          </cell>
          <cell r="G637">
            <v>1</v>
          </cell>
          <cell r="H637">
            <v>0</v>
          </cell>
          <cell r="I637">
            <v>0</v>
          </cell>
          <cell r="J637">
            <v>0</v>
          </cell>
          <cell r="K637">
            <v>0</v>
          </cell>
          <cell r="L637">
            <v>0</v>
          </cell>
          <cell r="M637">
            <v>0</v>
          </cell>
          <cell r="O637">
            <v>0</v>
          </cell>
          <cell r="P637">
            <v>0</v>
          </cell>
          <cell r="R637">
            <v>0</v>
          </cell>
          <cell r="S637">
            <v>0</v>
          </cell>
          <cell r="U637">
            <v>0</v>
          </cell>
          <cell r="V637">
            <v>0</v>
          </cell>
          <cell r="W637" t="str">
            <v>Und</v>
          </cell>
          <cell r="X637">
            <v>1</v>
          </cell>
        </row>
        <row r="638">
          <cell r="A638" t="str">
            <v>17002E</v>
          </cell>
          <cell r="B638" t="str">
            <v>Suministro e instalación en muro o mesón de consola de enfermería de 30x30x12 cm en material de acrílico  con capacidad para 7 salidas de indicación de llamado ( 6 + 1 reserva ). Incluye tarjetas electrónicas internas para control del sistema, leds lumino</v>
          </cell>
          <cell r="C638">
            <v>1</v>
          </cell>
          <cell r="D638">
            <v>1</v>
          </cell>
          <cell r="F638">
            <v>0</v>
          </cell>
          <cell r="G638">
            <v>1</v>
          </cell>
          <cell r="H638">
            <v>0</v>
          </cell>
          <cell r="I638">
            <v>0</v>
          </cell>
          <cell r="J638">
            <v>0</v>
          </cell>
          <cell r="K638">
            <v>0</v>
          </cell>
          <cell r="L638">
            <v>0</v>
          </cell>
          <cell r="M638">
            <v>0</v>
          </cell>
          <cell r="O638">
            <v>0</v>
          </cell>
          <cell r="P638">
            <v>0</v>
          </cell>
          <cell r="R638">
            <v>0</v>
          </cell>
          <cell r="S638">
            <v>0</v>
          </cell>
          <cell r="U638">
            <v>0</v>
          </cell>
          <cell r="V638">
            <v>0</v>
          </cell>
          <cell r="W638" t="str">
            <v>Und</v>
          </cell>
          <cell r="X638">
            <v>1</v>
          </cell>
        </row>
        <row r="639">
          <cell r="A639" t="str">
            <v>17003E</v>
          </cell>
          <cell r="B639" t="str">
            <v>Suministro e instalación en muro o mesón de consola de enfermería de 30x30x12 cm en material de acrílico  con capacidad para 5 salidas de indicación de llamado ( 4 + 1 reserva ). Incluye tarjetas electrónicas internas para control del sistema, leds lumino</v>
          </cell>
          <cell r="C639">
            <v>1</v>
          </cell>
          <cell r="D639">
            <v>1</v>
          </cell>
          <cell r="F639">
            <v>0</v>
          </cell>
          <cell r="G639">
            <v>1</v>
          </cell>
          <cell r="H639">
            <v>0</v>
          </cell>
          <cell r="I639">
            <v>0</v>
          </cell>
          <cell r="J639">
            <v>0</v>
          </cell>
          <cell r="K639">
            <v>0</v>
          </cell>
          <cell r="L639">
            <v>0</v>
          </cell>
          <cell r="M639">
            <v>0</v>
          </cell>
          <cell r="O639">
            <v>0</v>
          </cell>
          <cell r="P639">
            <v>0</v>
          </cell>
          <cell r="R639">
            <v>0</v>
          </cell>
          <cell r="S639">
            <v>0</v>
          </cell>
          <cell r="U639">
            <v>0</v>
          </cell>
          <cell r="V639">
            <v>0</v>
          </cell>
          <cell r="W639" t="str">
            <v>Und</v>
          </cell>
          <cell r="X639">
            <v>1</v>
          </cell>
        </row>
        <row r="640">
          <cell r="A640" t="str">
            <v>17004E</v>
          </cell>
          <cell r="B640" t="str">
            <v>Suministro e instalación en muro o mesón de consola de enfermería de 30x30x12 cm en material de acrílico  con capacidad para 13 salidas de indicación de llamado ( 12 + 1 reserva ). Incluye tarjetas electrónicas internas para control del sistema, leds lumi</v>
          </cell>
          <cell r="C640">
            <v>1</v>
          </cell>
          <cell r="D640">
            <v>1</v>
          </cell>
          <cell r="F640">
            <v>0</v>
          </cell>
          <cell r="G640">
            <v>1</v>
          </cell>
          <cell r="H640">
            <v>0</v>
          </cell>
          <cell r="I640">
            <v>0</v>
          </cell>
          <cell r="J640">
            <v>0</v>
          </cell>
          <cell r="K640">
            <v>0</v>
          </cell>
          <cell r="L640">
            <v>0</v>
          </cell>
          <cell r="M640">
            <v>0</v>
          </cell>
          <cell r="O640">
            <v>0</v>
          </cell>
          <cell r="P640">
            <v>0</v>
          </cell>
          <cell r="R640">
            <v>0</v>
          </cell>
          <cell r="S640">
            <v>0</v>
          </cell>
          <cell r="U640">
            <v>0</v>
          </cell>
          <cell r="V640">
            <v>0</v>
          </cell>
          <cell r="W640" t="str">
            <v>Und</v>
          </cell>
          <cell r="X640">
            <v>1</v>
          </cell>
        </row>
        <row r="641">
          <cell r="A641" t="str">
            <v>17005E</v>
          </cell>
          <cell r="B641" t="str">
            <v>Suministro e instalación en techo de caja metálica de 20X20x10 cm con tapa atornillable, con 2 regletas tipo SIEMONS de 10 pares cada una para interconexiones de alambrados a puntos en camas y baños, comunicación a la consola con cable de conexión de puer</v>
          </cell>
          <cell r="C641">
            <v>4</v>
          </cell>
          <cell r="D641">
            <v>4</v>
          </cell>
          <cell r="F641">
            <v>0</v>
          </cell>
          <cell r="G641">
            <v>4</v>
          </cell>
          <cell r="H641">
            <v>0</v>
          </cell>
          <cell r="I641">
            <v>0</v>
          </cell>
          <cell r="J641">
            <v>0</v>
          </cell>
          <cell r="K641">
            <v>0</v>
          </cell>
          <cell r="L641">
            <v>0</v>
          </cell>
          <cell r="M641">
            <v>0</v>
          </cell>
          <cell r="O641">
            <v>0</v>
          </cell>
          <cell r="P641">
            <v>0</v>
          </cell>
          <cell r="R641">
            <v>0</v>
          </cell>
          <cell r="S641">
            <v>0</v>
          </cell>
          <cell r="U641">
            <v>0</v>
          </cell>
          <cell r="V641">
            <v>0</v>
          </cell>
          <cell r="W641" t="str">
            <v>Und</v>
          </cell>
          <cell r="X641">
            <v>4</v>
          </cell>
        </row>
        <row r="642">
          <cell r="A642" t="str">
            <v>17006E</v>
          </cell>
          <cell r="B642" t="str">
            <v>Salida para pulsador de llamado a enfermera alambrada con cable UTP Nivel 5E de 4 pares 8 hilos, ubicado en baños y habitaciones.</v>
          </cell>
          <cell r="C642">
            <v>43</v>
          </cell>
          <cell r="D642">
            <v>43</v>
          </cell>
          <cell r="F642">
            <v>0</v>
          </cell>
          <cell r="G642">
            <v>43</v>
          </cell>
          <cell r="H642">
            <v>0</v>
          </cell>
          <cell r="I642">
            <v>0</v>
          </cell>
          <cell r="J642">
            <v>0</v>
          </cell>
          <cell r="K642">
            <v>0</v>
          </cell>
          <cell r="L642">
            <v>0</v>
          </cell>
          <cell r="M642">
            <v>0</v>
          </cell>
          <cell r="O642">
            <v>0</v>
          </cell>
          <cell r="P642">
            <v>0</v>
          </cell>
          <cell r="R642">
            <v>0</v>
          </cell>
          <cell r="S642">
            <v>0</v>
          </cell>
          <cell r="U642">
            <v>0</v>
          </cell>
          <cell r="V642">
            <v>0</v>
          </cell>
          <cell r="W642" t="str">
            <v>Und</v>
          </cell>
          <cell r="X642">
            <v>43</v>
          </cell>
        </row>
        <row r="643">
          <cell r="A643" t="str">
            <v>17007E</v>
          </cell>
          <cell r="B643" t="str">
            <v>Salida en muro y/o cielo raso para lampara de llamado a enfermeras.</v>
          </cell>
          <cell r="C643">
            <v>33</v>
          </cell>
          <cell r="D643">
            <v>33</v>
          </cell>
          <cell r="F643">
            <v>0</v>
          </cell>
          <cell r="G643">
            <v>33</v>
          </cell>
          <cell r="H643">
            <v>0</v>
          </cell>
          <cell r="I643">
            <v>0</v>
          </cell>
          <cell r="J643">
            <v>0</v>
          </cell>
          <cell r="K643">
            <v>0</v>
          </cell>
          <cell r="L643">
            <v>0</v>
          </cell>
          <cell r="M643">
            <v>0</v>
          </cell>
          <cell r="O643">
            <v>0</v>
          </cell>
          <cell r="P643">
            <v>0</v>
          </cell>
          <cell r="R643">
            <v>0</v>
          </cell>
          <cell r="S643">
            <v>0</v>
          </cell>
          <cell r="U643">
            <v>0</v>
          </cell>
          <cell r="V643">
            <v>0</v>
          </cell>
          <cell r="W643" t="str">
            <v>Und</v>
          </cell>
          <cell r="X643">
            <v>33</v>
          </cell>
        </row>
        <row r="644">
          <cell r="A644" t="str">
            <v>17008E</v>
          </cell>
          <cell r="B644" t="str">
            <v>Suministro e instalación de lámpara tipo aplique de 5W a 24 Vdc.</v>
          </cell>
          <cell r="C644">
            <v>33</v>
          </cell>
          <cell r="D644">
            <v>33</v>
          </cell>
          <cell r="F644">
            <v>0</v>
          </cell>
          <cell r="G644">
            <v>33</v>
          </cell>
          <cell r="H644">
            <v>0</v>
          </cell>
          <cell r="I644">
            <v>0</v>
          </cell>
          <cell r="J644">
            <v>0</v>
          </cell>
          <cell r="K644">
            <v>0</v>
          </cell>
          <cell r="L644">
            <v>0</v>
          </cell>
          <cell r="M644">
            <v>0</v>
          </cell>
          <cell r="O644">
            <v>0</v>
          </cell>
          <cell r="P644">
            <v>0</v>
          </cell>
          <cell r="R644">
            <v>0</v>
          </cell>
          <cell r="S644">
            <v>0</v>
          </cell>
          <cell r="U644">
            <v>0</v>
          </cell>
          <cell r="V644">
            <v>0</v>
          </cell>
          <cell r="W644" t="str">
            <v>Und</v>
          </cell>
          <cell r="X644">
            <v>33</v>
          </cell>
        </row>
        <row r="645">
          <cell r="A645" t="str">
            <v>17009E</v>
          </cell>
          <cell r="B645" t="str">
            <v>Alambre No.2X22 para interconexion de sistema de llamado a enfermeras.</v>
          </cell>
          <cell r="C645">
            <v>1790</v>
          </cell>
          <cell r="D645">
            <v>1790</v>
          </cell>
          <cell r="F645">
            <v>0</v>
          </cell>
          <cell r="G645">
            <v>1790</v>
          </cell>
          <cell r="H645">
            <v>0</v>
          </cell>
          <cell r="I645">
            <v>0</v>
          </cell>
          <cell r="J645">
            <v>0</v>
          </cell>
          <cell r="K645">
            <v>0</v>
          </cell>
          <cell r="L645">
            <v>0</v>
          </cell>
          <cell r="M645">
            <v>0</v>
          </cell>
          <cell r="O645">
            <v>0</v>
          </cell>
          <cell r="P645">
            <v>0</v>
          </cell>
          <cell r="R645">
            <v>0</v>
          </cell>
          <cell r="S645">
            <v>0</v>
          </cell>
          <cell r="U645">
            <v>0</v>
          </cell>
          <cell r="V645">
            <v>0</v>
          </cell>
          <cell r="W645" t="str">
            <v>Ml</v>
          </cell>
          <cell r="X645">
            <v>1790</v>
          </cell>
        </row>
        <row r="646">
          <cell r="A646" t="str">
            <v>17010E</v>
          </cell>
          <cell r="B646" t="str">
            <v>Cajas de paso de 15x15x10</v>
          </cell>
          <cell r="C646">
            <v>7</v>
          </cell>
          <cell r="D646">
            <v>7</v>
          </cell>
          <cell r="F646">
            <v>0</v>
          </cell>
          <cell r="G646">
            <v>7</v>
          </cell>
          <cell r="H646">
            <v>0</v>
          </cell>
          <cell r="I646">
            <v>0</v>
          </cell>
          <cell r="J646">
            <v>0</v>
          </cell>
          <cell r="K646">
            <v>0</v>
          </cell>
          <cell r="L646">
            <v>0</v>
          </cell>
          <cell r="M646">
            <v>0</v>
          </cell>
          <cell r="O646">
            <v>0</v>
          </cell>
          <cell r="P646">
            <v>0</v>
          </cell>
          <cell r="R646">
            <v>0</v>
          </cell>
          <cell r="S646">
            <v>0</v>
          </cell>
          <cell r="U646">
            <v>0</v>
          </cell>
          <cell r="V646">
            <v>0</v>
          </cell>
          <cell r="W646" t="str">
            <v>Und</v>
          </cell>
          <cell r="X646">
            <v>7</v>
          </cell>
        </row>
        <row r="647">
          <cell r="A647" t="str">
            <v>18001E</v>
          </cell>
          <cell r="B647" t="str">
            <v>Salida para sistema de voz datos en muro. Incluye cableado UTP Cat. 6A, aparato con jack Cat. 6A, certificación de cada punto lógico, marquillas de cableado y numeración de tomas.</v>
          </cell>
          <cell r="D647">
            <v>0</v>
          </cell>
          <cell r="F647">
            <v>0</v>
          </cell>
          <cell r="G647">
            <v>0</v>
          </cell>
          <cell r="H647">
            <v>0</v>
          </cell>
          <cell r="I647">
            <v>0</v>
          </cell>
          <cell r="J647">
            <v>0</v>
          </cell>
          <cell r="K647">
            <v>0</v>
          </cell>
          <cell r="L647">
            <v>0</v>
          </cell>
          <cell r="M647">
            <v>0</v>
          </cell>
          <cell r="O647">
            <v>0</v>
          </cell>
          <cell r="P647">
            <v>0</v>
          </cell>
          <cell r="R647">
            <v>0</v>
          </cell>
          <cell r="S647">
            <v>0</v>
          </cell>
          <cell r="U647">
            <v>0</v>
          </cell>
          <cell r="V647">
            <v>0</v>
          </cell>
          <cell r="W647" t="str">
            <v>Und</v>
          </cell>
          <cell r="X647">
            <v>0</v>
          </cell>
        </row>
        <row r="648">
          <cell r="A648" t="str">
            <v>18002E</v>
          </cell>
          <cell r="B648" t="str">
            <v>Salida para voz en muro. Incluye cableado en UTP Cat. 6A, aparato, marquillas de cableado y numeración de tomas.</v>
          </cell>
          <cell r="D648">
            <v>0</v>
          </cell>
          <cell r="F648">
            <v>0</v>
          </cell>
          <cell r="G648">
            <v>0</v>
          </cell>
          <cell r="H648">
            <v>0</v>
          </cell>
          <cell r="I648">
            <v>0</v>
          </cell>
          <cell r="J648">
            <v>0</v>
          </cell>
          <cell r="K648">
            <v>0</v>
          </cell>
          <cell r="L648">
            <v>0</v>
          </cell>
          <cell r="M648">
            <v>0</v>
          </cell>
          <cell r="O648">
            <v>0</v>
          </cell>
          <cell r="P648">
            <v>0</v>
          </cell>
          <cell r="R648">
            <v>0</v>
          </cell>
          <cell r="S648">
            <v>0</v>
          </cell>
          <cell r="U648">
            <v>0</v>
          </cell>
          <cell r="V648">
            <v>0</v>
          </cell>
          <cell r="W648" t="str">
            <v>Und</v>
          </cell>
          <cell r="X648">
            <v>0</v>
          </cell>
        </row>
        <row r="649">
          <cell r="A649" t="str">
            <v>18003E</v>
          </cell>
          <cell r="B649" t="str">
            <v>Salida de datos para sistema de  CCTV en muro a una altura de 2,5 metros. Incluye cableado en UTP Cat. 6A  y aparato.</v>
          </cell>
          <cell r="D649">
            <v>0</v>
          </cell>
          <cell r="F649">
            <v>0</v>
          </cell>
          <cell r="G649">
            <v>0</v>
          </cell>
          <cell r="H649">
            <v>0</v>
          </cell>
          <cell r="I649">
            <v>0</v>
          </cell>
          <cell r="J649">
            <v>0</v>
          </cell>
          <cell r="K649">
            <v>0</v>
          </cell>
          <cell r="L649">
            <v>0</v>
          </cell>
          <cell r="M649">
            <v>0</v>
          </cell>
          <cell r="O649">
            <v>0</v>
          </cell>
          <cell r="P649">
            <v>0</v>
          </cell>
          <cell r="R649">
            <v>0</v>
          </cell>
          <cell r="S649">
            <v>0</v>
          </cell>
          <cell r="U649">
            <v>0</v>
          </cell>
          <cell r="V649">
            <v>0</v>
          </cell>
          <cell r="W649" t="str">
            <v>Und</v>
          </cell>
          <cell r="X649">
            <v>0</v>
          </cell>
        </row>
        <row r="650">
          <cell r="A650" t="str">
            <v>18004E</v>
          </cell>
          <cell r="B650" t="str">
            <v>Cajas de paso 2400</v>
          </cell>
          <cell r="C650">
            <v>29</v>
          </cell>
          <cell r="D650">
            <v>29</v>
          </cell>
          <cell r="F650">
            <v>0</v>
          </cell>
          <cell r="G650">
            <v>29</v>
          </cell>
          <cell r="H650">
            <v>2.5</v>
          </cell>
          <cell r="I650">
            <v>2.5</v>
          </cell>
          <cell r="J650">
            <v>2.5</v>
          </cell>
          <cell r="K650">
            <v>2.5</v>
          </cell>
          <cell r="L650">
            <v>2.5</v>
          </cell>
          <cell r="M650">
            <v>2.5</v>
          </cell>
          <cell r="N650">
            <v>2</v>
          </cell>
          <cell r="O650">
            <v>2</v>
          </cell>
          <cell r="P650">
            <v>2</v>
          </cell>
          <cell r="Q650">
            <v>2</v>
          </cell>
          <cell r="R650">
            <v>2</v>
          </cell>
          <cell r="S650">
            <v>2</v>
          </cell>
          <cell r="T650">
            <v>1</v>
          </cell>
          <cell r="U650">
            <v>1</v>
          </cell>
          <cell r="V650">
            <v>1</v>
          </cell>
          <cell r="W650" t="str">
            <v>Und</v>
          </cell>
          <cell r="X650">
            <v>39</v>
          </cell>
        </row>
        <row r="651">
          <cell r="A651" t="str">
            <v>18005E</v>
          </cell>
          <cell r="B651" t="str">
            <v>Cajas de paso de 15x15</v>
          </cell>
          <cell r="C651">
            <v>9</v>
          </cell>
          <cell r="D651">
            <v>9</v>
          </cell>
          <cell r="F651">
            <v>0</v>
          </cell>
          <cell r="G651">
            <v>9</v>
          </cell>
          <cell r="H651">
            <v>3</v>
          </cell>
          <cell r="I651">
            <v>3</v>
          </cell>
          <cell r="J651">
            <v>3</v>
          </cell>
          <cell r="K651">
            <v>3</v>
          </cell>
          <cell r="L651">
            <v>3</v>
          </cell>
          <cell r="M651">
            <v>3</v>
          </cell>
          <cell r="N651">
            <v>1</v>
          </cell>
          <cell r="O651">
            <v>1</v>
          </cell>
          <cell r="P651">
            <v>1</v>
          </cell>
          <cell r="R651">
            <v>0</v>
          </cell>
          <cell r="S651">
            <v>0</v>
          </cell>
          <cell r="U651">
            <v>0</v>
          </cell>
          <cell r="V651">
            <v>0</v>
          </cell>
          <cell r="W651" t="str">
            <v>Und</v>
          </cell>
          <cell r="X651">
            <v>16</v>
          </cell>
        </row>
        <row r="652">
          <cell r="A652" t="str">
            <v>18006E</v>
          </cell>
          <cell r="B652" t="str">
            <v>cajas de paso de 20x20</v>
          </cell>
          <cell r="C652">
            <v>6</v>
          </cell>
          <cell r="D652">
            <v>6</v>
          </cell>
          <cell r="F652">
            <v>0</v>
          </cell>
          <cell r="G652">
            <v>6</v>
          </cell>
          <cell r="H652">
            <v>0.5</v>
          </cell>
          <cell r="I652">
            <v>0.5</v>
          </cell>
          <cell r="J652">
            <v>0.5</v>
          </cell>
          <cell r="K652">
            <v>0.5</v>
          </cell>
          <cell r="L652">
            <v>0.5</v>
          </cell>
          <cell r="M652">
            <v>0.5</v>
          </cell>
          <cell r="N652">
            <v>2</v>
          </cell>
          <cell r="O652">
            <v>2</v>
          </cell>
          <cell r="P652">
            <v>2</v>
          </cell>
          <cell r="Q652">
            <v>1</v>
          </cell>
          <cell r="R652">
            <v>1</v>
          </cell>
          <cell r="S652">
            <v>1</v>
          </cell>
          <cell r="U652">
            <v>0</v>
          </cell>
          <cell r="V652">
            <v>0</v>
          </cell>
          <cell r="W652" t="str">
            <v>Und</v>
          </cell>
          <cell r="X652">
            <v>10</v>
          </cell>
        </row>
        <row r="653">
          <cell r="A653" t="str">
            <v>18007E</v>
          </cell>
          <cell r="B653" t="str">
            <v>Rack tipo abierto de 6 pies de altura, incluye instalacion y elementos de fijacion.</v>
          </cell>
          <cell r="C653">
            <v>1</v>
          </cell>
          <cell r="D653">
            <v>1</v>
          </cell>
          <cell r="F653">
            <v>0</v>
          </cell>
          <cell r="G653">
            <v>1</v>
          </cell>
          <cell r="H653">
            <v>0</v>
          </cell>
          <cell r="I653">
            <v>0</v>
          </cell>
          <cell r="J653">
            <v>0</v>
          </cell>
          <cell r="K653">
            <v>0</v>
          </cell>
          <cell r="L653">
            <v>0</v>
          </cell>
          <cell r="M653">
            <v>0</v>
          </cell>
          <cell r="O653">
            <v>0</v>
          </cell>
          <cell r="P653">
            <v>0</v>
          </cell>
          <cell r="R653">
            <v>0</v>
          </cell>
          <cell r="S653">
            <v>0</v>
          </cell>
          <cell r="U653">
            <v>0</v>
          </cell>
          <cell r="V653">
            <v>0</v>
          </cell>
          <cell r="W653" t="str">
            <v>Und</v>
          </cell>
          <cell r="X653">
            <v>1</v>
          </cell>
        </row>
        <row r="654">
          <cell r="A654" t="str">
            <v>18008E</v>
          </cell>
          <cell r="B654" t="str">
            <v>Planta telefónica KX-TDA200 BX Digital Panasonic IP con capacidad para manejo de 120 extensiones y 8 lineas telefònicas, incluye anclaje de la central, programación y curso de manejo</v>
          </cell>
          <cell r="C654">
            <v>1</v>
          </cell>
          <cell r="D654">
            <v>1</v>
          </cell>
          <cell r="F654">
            <v>0</v>
          </cell>
          <cell r="G654">
            <v>1</v>
          </cell>
          <cell r="H654">
            <v>0</v>
          </cell>
          <cell r="I654">
            <v>0</v>
          </cell>
          <cell r="J654">
            <v>0</v>
          </cell>
          <cell r="K654">
            <v>0</v>
          </cell>
          <cell r="L654">
            <v>0</v>
          </cell>
          <cell r="M654">
            <v>0</v>
          </cell>
          <cell r="O654">
            <v>0</v>
          </cell>
          <cell r="P654">
            <v>0</v>
          </cell>
          <cell r="R654">
            <v>0</v>
          </cell>
          <cell r="S654">
            <v>0</v>
          </cell>
          <cell r="U654">
            <v>0</v>
          </cell>
          <cell r="V654">
            <v>0</v>
          </cell>
          <cell r="W654" t="str">
            <v>Und</v>
          </cell>
          <cell r="X654">
            <v>1</v>
          </cell>
        </row>
        <row r="655">
          <cell r="A655" t="str">
            <v>19001E</v>
          </cell>
          <cell r="B655" t="str">
            <v>Bandeja metálica portacables tipo escalera con accesorios y elementos de fijación</v>
          </cell>
          <cell r="C655">
            <v>137</v>
          </cell>
          <cell r="D655">
            <v>137</v>
          </cell>
          <cell r="F655">
            <v>0</v>
          </cell>
          <cell r="G655">
            <v>137</v>
          </cell>
          <cell r="H655">
            <v>0</v>
          </cell>
          <cell r="I655">
            <v>0</v>
          </cell>
          <cell r="J655">
            <v>0</v>
          </cell>
          <cell r="K655">
            <v>0</v>
          </cell>
          <cell r="L655">
            <v>0</v>
          </cell>
          <cell r="M655">
            <v>0</v>
          </cell>
          <cell r="O655">
            <v>0</v>
          </cell>
          <cell r="P655">
            <v>0</v>
          </cell>
          <cell r="R655">
            <v>0</v>
          </cell>
          <cell r="S655">
            <v>0</v>
          </cell>
          <cell r="U655">
            <v>0</v>
          </cell>
          <cell r="V655">
            <v>0</v>
          </cell>
          <cell r="W655" t="str">
            <v>Und</v>
          </cell>
          <cell r="X655">
            <v>137</v>
          </cell>
        </row>
        <row r="656">
          <cell r="A656" t="str">
            <v>19002E</v>
          </cell>
          <cell r="B656" t="str">
            <v>Sistema aterrizaje para bandeja portacables.</v>
          </cell>
          <cell r="C656">
            <v>1</v>
          </cell>
          <cell r="D656">
            <v>1</v>
          </cell>
          <cell r="F656">
            <v>0</v>
          </cell>
          <cell r="G656">
            <v>1</v>
          </cell>
          <cell r="H656">
            <v>0</v>
          </cell>
          <cell r="I656">
            <v>0</v>
          </cell>
          <cell r="J656">
            <v>0</v>
          </cell>
          <cell r="K656">
            <v>0</v>
          </cell>
          <cell r="L656">
            <v>0</v>
          </cell>
          <cell r="M656">
            <v>0</v>
          </cell>
          <cell r="O656">
            <v>0</v>
          </cell>
          <cell r="P656">
            <v>0</v>
          </cell>
          <cell r="R656">
            <v>0</v>
          </cell>
          <cell r="S656">
            <v>0</v>
          </cell>
          <cell r="U656">
            <v>0</v>
          </cell>
          <cell r="V656">
            <v>0</v>
          </cell>
          <cell r="W656" t="str">
            <v>Und</v>
          </cell>
          <cell r="X656">
            <v>1</v>
          </cell>
        </row>
        <row r="657">
          <cell r="A657" t="str">
            <v>19003E</v>
          </cell>
          <cell r="B657" t="str">
            <v>Caja en mamposteria para puesta a tierra con tapa en concreto inspeccionable, según norma AE-280 de Codensa.</v>
          </cell>
          <cell r="C657">
            <v>1</v>
          </cell>
          <cell r="D657">
            <v>1</v>
          </cell>
          <cell r="F657">
            <v>0</v>
          </cell>
          <cell r="G657">
            <v>1</v>
          </cell>
          <cell r="H657">
            <v>0</v>
          </cell>
          <cell r="I657">
            <v>0</v>
          </cell>
          <cell r="J657">
            <v>0</v>
          </cell>
          <cell r="K657">
            <v>0</v>
          </cell>
          <cell r="L657">
            <v>0</v>
          </cell>
          <cell r="M657">
            <v>0</v>
          </cell>
          <cell r="O657">
            <v>0</v>
          </cell>
          <cell r="P657">
            <v>0</v>
          </cell>
          <cell r="R657">
            <v>0</v>
          </cell>
          <cell r="S657">
            <v>0</v>
          </cell>
          <cell r="U657">
            <v>0</v>
          </cell>
          <cell r="V657">
            <v>0</v>
          </cell>
          <cell r="W657" t="str">
            <v>Und</v>
          </cell>
          <cell r="X657">
            <v>1</v>
          </cell>
        </row>
        <row r="658">
          <cell r="A658" t="str">
            <v>20001E</v>
          </cell>
          <cell r="B658" t="str">
            <v>Camara IP tipo cubo para interior, M-JPEG/MPEG-4, Res VGA, 2 vias de audio, Sensor CMOS Micron Mega ACM-400.</v>
          </cell>
          <cell r="C658">
            <v>10</v>
          </cell>
          <cell r="D658">
            <v>10</v>
          </cell>
          <cell r="F658">
            <v>0</v>
          </cell>
          <cell r="G658">
            <v>10</v>
          </cell>
          <cell r="H658">
            <v>0.5</v>
          </cell>
          <cell r="I658">
            <v>0.5</v>
          </cell>
          <cell r="J658">
            <v>0.5</v>
          </cell>
          <cell r="K658">
            <v>0.5</v>
          </cell>
          <cell r="L658">
            <v>0.5</v>
          </cell>
          <cell r="M658">
            <v>0.5</v>
          </cell>
          <cell r="O658">
            <v>0</v>
          </cell>
          <cell r="P658">
            <v>0</v>
          </cell>
          <cell r="Q658">
            <v>1</v>
          </cell>
          <cell r="R658">
            <v>1</v>
          </cell>
          <cell r="S658">
            <v>1</v>
          </cell>
          <cell r="U658">
            <v>0</v>
          </cell>
          <cell r="V658">
            <v>0</v>
          </cell>
          <cell r="W658" t="str">
            <v>Und</v>
          </cell>
          <cell r="X658">
            <v>12</v>
          </cell>
        </row>
        <row r="659">
          <cell r="A659" t="str">
            <v>20002E</v>
          </cell>
          <cell r="B659" t="str">
            <v>Camara Bullet IP Dia/Noche Mega Pixel Exterior M-JPEG/MPEG-4, Res hasta 1,3 Mega Pixel, Audio 2 vias ACM-1231.</v>
          </cell>
          <cell r="D659">
            <v>0</v>
          </cell>
          <cell r="F659">
            <v>0</v>
          </cell>
          <cell r="G659">
            <v>0</v>
          </cell>
          <cell r="H659">
            <v>0</v>
          </cell>
          <cell r="I659">
            <v>0</v>
          </cell>
          <cell r="J659">
            <v>0</v>
          </cell>
          <cell r="K659">
            <v>0</v>
          </cell>
          <cell r="L659">
            <v>0</v>
          </cell>
          <cell r="M659">
            <v>0</v>
          </cell>
          <cell r="N659">
            <v>3</v>
          </cell>
          <cell r="O659">
            <v>3</v>
          </cell>
          <cell r="P659">
            <v>3</v>
          </cell>
          <cell r="R659">
            <v>0</v>
          </cell>
          <cell r="S659">
            <v>0</v>
          </cell>
          <cell r="U659">
            <v>0</v>
          </cell>
          <cell r="V659">
            <v>0</v>
          </cell>
          <cell r="W659" t="str">
            <v>Und</v>
          </cell>
          <cell r="X659">
            <v>3</v>
          </cell>
        </row>
        <row r="660">
          <cell r="A660" t="str">
            <v>20003E</v>
          </cell>
          <cell r="B660" t="str">
            <v>Camara Bullet IP Dia/Noche IR Exterior, Res hasta Full D1, Audio 2 vias, 540 TVL, ACM-1431.</v>
          </cell>
          <cell r="C660">
            <v>6</v>
          </cell>
          <cell r="D660">
            <v>6</v>
          </cell>
          <cell r="F660">
            <v>0</v>
          </cell>
          <cell r="G660">
            <v>6</v>
          </cell>
          <cell r="H660">
            <v>1.5</v>
          </cell>
          <cell r="I660">
            <v>1.5</v>
          </cell>
          <cell r="J660">
            <v>1.5</v>
          </cell>
          <cell r="K660">
            <v>1.5</v>
          </cell>
          <cell r="L660">
            <v>1.5</v>
          </cell>
          <cell r="M660">
            <v>1.5</v>
          </cell>
          <cell r="O660">
            <v>0</v>
          </cell>
          <cell r="P660">
            <v>0</v>
          </cell>
          <cell r="Q660">
            <v>1</v>
          </cell>
          <cell r="R660">
            <v>1</v>
          </cell>
          <cell r="S660">
            <v>1</v>
          </cell>
          <cell r="T660">
            <v>1</v>
          </cell>
          <cell r="U660">
            <v>1</v>
          </cell>
          <cell r="V660">
            <v>1</v>
          </cell>
          <cell r="W660" t="str">
            <v>Und</v>
          </cell>
          <cell r="X660">
            <v>11</v>
          </cell>
        </row>
        <row r="661">
          <cell r="A661" t="str">
            <v>20004E</v>
          </cell>
          <cell r="B661" t="str">
            <v>Software Network Video Record S/W, soporta 32 canales APP-2000-32.</v>
          </cell>
          <cell r="C661">
            <v>1</v>
          </cell>
          <cell r="D661">
            <v>1</v>
          </cell>
          <cell r="F661">
            <v>0</v>
          </cell>
          <cell r="G661">
            <v>1</v>
          </cell>
          <cell r="H661">
            <v>0</v>
          </cell>
          <cell r="I661">
            <v>0</v>
          </cell>
          <cell r="J661">
            <v>0</v>
          </cell>
          <cell r="K661">
            <v>0</v>
          </cell>
          <cell r="L661">
            <v>0</v>
          </cell>
          <cell r="M661">
            <v>0</v>
          </cell>
          <cell r="O661">
            <v>0</v>
          </cell>
          <cell r="P661">
            <v>0</v>
          </cell>
          <cell r="R661">
            <v>0</v>
          </cell>
          <cell r="S661">
            <v>0</v>
          </cell>
          <cell r="U661">
            <v>0</v>
          </cell>
          <cell r="V661">
            <v>0</v>
          </cell>
          <cell r="W661" t="str">
            <v>Und</v>
          </cell>
          <cell r="X661">
            <v>1</v>
          </cell>
        </row>
        <row r="662">
          <cell r="A662" t="str">
            <v>20005E</v>
          </cell>
          <cell r="B662" t="str">
            <v>Servidor procesador: Intel Core 2 Quad Q8400 processor (4M Cache, 2.66 Ghz, 1333 Mhz FSB, 3 Disco duro: 1TB SATA NCQ HDD SMART IV, RAM : 3 GB PC3-10600 Memory (1Gb+2GB), Unidad: SATA 16X SuperMulti LightScribe Drv, Sistema operativo: Windows 7 Pro 32 Down</v>
          </cell>
          <cell r="C662">
            <v>1</v>
          </cell>
          <cell r="D662">
            <v>1</v>
          </cell>
          <cell r="F662">
            <v>0</v>
          </cell>
          <cell r="G662">
            <v>1</v>
          </cell>
          <cell r="H662">
            <v>0</v>
          </cell>
          <cell r="I662">
            <v>0</v>
          </cell>
          <cell r="J662">
            <v>0</v>
          </cell>
          <cell r="K662">
            <v>0</v>
          </cell>
          <cell r="L662">
            <v>0</v>
          </cell>
          <cell r="M662">
            <v>0</v>
          </cell>
          <cell r="O662">
            <v>0</v>
          </cell>
          <cell r="P662">
            <v>0</v>
          </cell>
          <cell r="R662">
            <v>0</v>
          </cell>
          <cell r="S662">
            <v>0</v>
          </cell>
          <cell r="U662">
            <v>0</v>
          </cell>
          <cell r="V662">
            <v>0</v>
          </cell>
          <cell r="W662" t="str">
            <v>Und</v>
          </cell>
          <cell r="X662">
            <v>1</v>
          </cell>
        </row>
        <row r="663">
          <cell r="A663" t="str">
            <v>20006E</v>
          </cell>
          <cell r="B663" t="str">
            <v>Caja en mamposteria de 30x30 con tapa en concreto inspeccionable, según norma AE-281 de Codensa.</v>
          </cell>
          <cell r="D663">
            <v>0</v>
          </cell>
          <cell r="F663">
            <v>0</v>
          </cell>
          <cell r="G663">
            <v>0</v>
          </cell>
          <cell r="H663">
            <v>0</v>
          </cell>
          <cell r="I663">
            <v>0</v>
          </cell>
          <cell r="J663">
            <v>0</v>
          </cell>
          <cell r="K663">
            <v>0</v>
          </cell>
          <cell r="L663">
            <v>0</v>
          </cell>
          <cell r="M663">
            <v>0</v>
          </cell>
          <cell r="O663">
            <v>0</v>
          </cell>
          <cell r="P663">
            <v>0</v>
          </cell>
          <cell r="R663">
            <v>0</v>
          </cell>
          <cell r="S663">
            <v>0</v>
          </cell>
          <cell r="T663">
            <v>1</v>
          </cell>
          <cell r="U663">
            <v>1</v>
          </cell>
          <cell r="V663">
            <v>1</v>
          </cell>
          <cell r="W663" t="str">
            <v>Und</v>
          </cell>
          <cell r="X663">
            <v>1</v>
          </cell>
        </row>
        <row r="664">
          <cell r="A664" t="str">
            <v>20007E</v>
          </cell>
          <cell r="B664" t="str">
            <v>Tendido de 2Ø3/4 PVC para interconexion de sistema CCTV entre bloque de cafeteria y cocina con caseta de vigilancia-porteria.</v>
          </cell>
          <cell r="D664">
            <v>0</v>
          </cell>
          <cell r="F664">
            <v>0</v>
          </cell>
          <cell r="G664">
            <v>0</v>
          </cell>
          <cell r="H664">
            <v>0</v>
          </cell>
          <cell r="I664">
            <v>0</v>
          </cell>
          <cell r="J664">
            <v>0</v>
          </cell>
          <cell r="K664">
            <v>0</v>
          </cell>
          <cell r="L664">
            <v>0</v>
          </cell>
          <cell r="M664">
            <v>0</v>
          </cell>
          <cell r="O664">
            <v>0</v>
          </cell>
          <cell r="P664">
            <v>0</v>
          </cell>
          <cell r="R664">
            <v>0</v>
          </cell>
          <cell r="S664">
            <v>0</v>
          </cell>
          <cell r="T664">
            <v>30</v>
          </cell>
          <cell r="U664">
            <v>30</v>
          </cell>
          <cell r="V664">
            <v>30</v>
          </cell>
          <cell r="W664" t="str">
            <v>Und</v>
          </cell>
          <cell r="X664">
            <v>30</v>
          </cell>
        </row>
        <row r="665">
          <cell r="A665" t="str">
            <v>21001E</v>
          </cell>
          <cell r="B665" t="str">
            <v>Salida para antena de television en muro a una altura de 2 metros incluye, tuberia, cajas elementos de fijacion y alambrada en cable tipo RG 6.</v>
          </cell>
          <cell r="C665">
            <v>14</v>
          </cell>
          <cell r="D665">
            <v>14</v>
          </cell>
          <cell r="F665">
            <v>0</v>
          </cell>
          <cell r="G665">
            <v>14</v>
          </cell>
          <cell r="H665">
            <v>0</v>
          </cell>
          <cell r="I665">
            <v>0</v>
          </cell>
          <cell r="J665">
            <v>0</v>
          </cell>
          <cell r="K665">
            <v>0</v>
          </cell>
          <cell r="L665">
            <v>0</v>
          </cell>
          <cell r="M665">
            <v>0</v>
          </cell>
          <cell r="O665">
            <v>0</v>
          </cell>
          <cell r="P665">
            <v>0</v>
          </cell>
          <cell r="R665">
            <v>0</v>
          </cell>
          <cell r="S665">
            <v>0</v>
          </cell>
          <cell r="U665">
            <v>0</v>
          </cell>
          <cell r="V665">
            <v>0</v>
          </cell>
          <cell r="W665" t="str">
            <v>Und</v>
          </cell>
          <cell r="X665">
            <v>14</v>
          </cell>
        </row>
        <row r="666">
          <cell r="A666" t="str">
            <v>21002E</v>
          </cell>
          <cell r="B666" t="str">
            <v>Strip para alojar amplificador de antena de television anclado al muro.</v>
          </cell>
          <cell r="C666">
            <v>1</v>
          </cell>
          <cell r="D666">
            <v>1</v>
          </cell>
          <cell r="F666">
            <v>0</v>
          </cell>
          <cell r="G666">
            <v>1</v>
          </cell>
          <cell r="H666">
            <v>0</v>
          </cell>
          <cell r="I666">
            <v>0</v>
          </cell>
          <cell r="J666">
            <v>0</v>
          </cell>
          <cell r="K666">
            <v>0</v>
          </cell>
          <cell r="L666">
            <v>0</v>
          </cell>
          <cell r="M666">
            <v>0</v>
          </cell>
          <cell r="O666">
            <v>0</v>
          </cell>
          <cell r="P666">
            <v>0</v>
          </cell>
          <cell r="R666">
            <v>0</v>
          </cell>
          <cell r="S666">
            <v>0</v>
          </cell>
          <cell r="U666">
            <v>0</v>
          </cell>
          <cell r="V666">
            <v>0</v>
          </cell>
          <cell r="W666" t="str">
            <v>Und</v>
          </cell>
          <cell r="X666">
            <v>1</v>
          </cell>
        </row>
        <row r="667">
          <cell r="A667" t="str">
            <v>21003E</v>
          </cell>
          <cell r="B667" t="str">
            <v>Amplificador de señal para antena de television.</v>
          </cell>
          <cell r="C667">
            <v>1</v>
          </cell>
          <cell r="D667">
            <v>1</v>
          </cell>
          <cell r="F667">
            <v>0</v>
          </cell>
          <cell r="G667">
            <v>1</v>
          </cell>
          <cell r="H667">
            <v>0</v>
          </cell>
          <cell r="I667">
            <v>0</v>
          </cell>
          <cell r="J667">
            <v>0</v>
          </cell>
          <cell r="K667">
            <v>0</v>
          </cell>
          <cell r="L667">
            <v>0</v>
          </cell>
          <cell r="M667">
            <v>0</v>
          </cell>
          <cell r="O667">
            <v>0</v>
          </cell>
          <cell r="P667">
            <v>0</v>
          </cell>
          <cell r="R667">
            <v>0</v>
          </cell>
          <cell r="S667">
            <v>0</v>
          </cell>
          <cell r="U667">
            <v>0</v>
          </cell>
          <cell r="V667">
            <v>0</v>
          </cell>
          <cell r="W667" t="str">
            <v>Und</v>
          </cell>
          <cell r="X667">
            <v>1</v>
          </cell>
        </row>
        <row r="668">
          <cell r="A668" t="str">
            <v>21004E</v>
          </cell>
          <cell r="B668" t="str">
            <v>Antena multicanal VHF/UHF en mástil Antena T.V. de 3 metros en tubería galvanizada de 1".</v>
          </cell>
          <cell r="C668">
            <v>1</v>
          </cell>
          <cell r="D668">
            <v>1</v>
          </cell>
          <cell r="F668">
            <v>0</v>
          </cell>
          <cell r="G668">
            <v>1</v>
          </cell>
          <cell r="H668">
            <v>0</v>
          </cell>
          <cell r="I668">
            <v>0</v>
          </cell>
          <cell r="J668">
            <v>0</v>
          </cell>
          <cell r="K668">
            <v>0</v>
          </cell>
          <cell r="L668">
            <v>0</v>
          </cell>
          <cell r="M668">
            <v>0</v>
          </cell>
          <cell r="O668">
            <v>0</v>
          </cell>
          <cell r="P668">
            <v>0</v>
          </cell>
          <cell r="R668">
            <v>0</v>
          </cell>
          <cell r="S668">
            <v>0</v>
          </cell>
          <cell r="U668">
            <v>0</v>
          </cell>
          <cell r="V668">
            <v>0</v>
          </cell>
          <cell r="W668" t="str">
            <v>Und</v>
          </cell>
          <cell r="X668">
            <v>1</v>
          </cell>
        </row>
        <row r="669">
          <cell r="A669" t="str">
            <v>22001E</v>
          </cell>
          <cell r="B669" t="str">
            <v xml:space="preserve">Salida para parlante en techo y/o pared sistema de sonido. </v>
          </cell>
          <cell r="C669">
            <v>35</v>
          </cell>
          <cell r="D669">
            <v>35</v>
          </cell>
          <cell r="F669">
            <v>0</v>
          </cell>
          <cell r="G669">
            <v>35</v>
          </cell>
          <cell r="H669">
            <v>1.5</v>
          </cell>
          <cell r="I669">
            <v>1.5</v>
          </cell>
          <cell r="J669">
            <v>1.5</v>
          </cell>
          <cell r="K669">
            <v>1.5</v>
          </cell>
          <cell r="L669">
            <v>1.5</v>
          </cell>
          <cell r="M669">
            <v>1.5</v>
          </cell>
          <cell r="N669">
            <v>2</v>
          </cell>
          <cell r="O669">
            <v>2</v>
          </cell>
          <cell r="P669">
            <v>2</v>
          </cell>
          <cell r="Q669">
            <v>4</v>
          </cell>
          <cell r="R669">
            <v>4</v>
          </cell>
          <cell r="S669">
            <v>4</v>
          </cell>
          <cell r="U669">
            <v>0</v>
          </cell>
          <cell r="V669">
            <v>0</v>
          </cell>
          <cell r="W669" t="str">
            <v>Und</v>
          </cell>
          <cell r="X669">
            <v>44</v>
          </cell>
        </row>
        <row r="670">
          <cell r="A670" t="str">
            <v>22002E</v>
          </cell>
          <cell r="B670" t="str">
            <v>Salida para micrófono en centrales de enfermeria.</v>
          </cell>
          <cell r="C670">
            <v>5</v>
          </cell>
          <cell r="D670">
            <v>5</v>
          </cell>
          <cell r="F670">
            <v>0</v>
          </cell>
          <cell r="G670">
            <v>5</v>
          </cell>
          <cell r="H670">
            <v>0.5</v>
          </cell>
          <cell r="I670">
            <v>0.5</v>
          </cell>
          <cell r="J670">
            <v>0.5</v>
          </cell>
          <cell r="K670">
            <v>0.5</v>
          </cell>
          <cell r="L670">
            <v>0.5</v>
          </cell>
          <cell r="M670">
            <v>0.5</v>
          </cell>
          <cell r="O670">
            <v>0</v>
          </cell>
          <cell r="P670">
            <v>0</v>
          </cell>
          <cell r="R670">
            <v>0</v>
          </cell>
          <cell r="S670">
            <v>0</v>
          </cell>
          <cell r="U670">
            <v>0</v>
          </cell>
          <cell r="V670">
            <v>0</v>
          </cell>
          <cell r="W670" t="str">
            <v>Und</v>
          </cell>
          <cell r="X670">
            <v>6</v>
          </cell>
        </row>
        <row r="671">
          <cell r="A671" t="str">
            <v>22003E</v>
          </cell>
          <cell r="B671" t="str">
            <v xml:space="preserve">Salida para consolas de sonido. </v>
          </cell>
          <cell r="C671">
            <v>4</v>
          </cell>
          <cell r="D671">
            <v>4</v>
          </cell>
          <cell r="F671">
            <v>0</v>
          </cell>
          <cell r="G671">
            <v>4</v>
          </cell>
          <cell r="H671">
            <v>0.5</v>
          </cell>
          <cell r="I671">
            <v>0.5</v>
          </cell>
          <cell r="J671">
            <v>0.5</v>
          </cell>
          <cell r="K671">
            <v>0.5</v>
          </cell>
          <cell r="L671">
            <v>0.5</v>
          </cell>
          <cell r="M671">
            <v>0.5</v>
          </cell>
          <cell r="O671">
            <v>0</v>
          </cell>
          <cell r="P671">
            <v>0</v>
          </cell>
          <cell r="R671">
            <v>0</v>
          </cell>
          <cell r="S671">
            <v>0</v>
          </cell>
          <cell r="U671">
            <v>0</v>
          </cell>
          <cell r="V671">
            <v>0</v>
          </cell>
          <cell r="W671" t="str">
            <v>Und</v>
          </cell>
          <cell r="X671">
            <v>5</v>
          </cell>
        </row>
        <row r="672">
          <cell r="A672" t="str">
            <v>22004E</v>
          </cell>
          <cell r="B672" t="str">
            <v>Amplificador de sonido.</v>
          </cell>
          <cell r="C672">
            <v>1</v>
          </cell>
          <cell r="D672">
            <v>1</v>
          </cell>
          <cell r="F672">
            <v>0</v>
          </cell>
          <cell r="G672">
            <v>1</v>
          </cell>
          <cell r="H672">
            <v>0</v>
          </cell>
          <cell r="I672">
            <v>0</v>
          </cell>
          <cell r="J672">
            <v>0</v>
          </cell>
          <cell r="K672">
            <v>0</v>
          </cell>
          <cell r="L672">
            <v>0</v>
          </cell>
          <cell r="M672">
            <v>0</v>
          </cell>
          <cell r="O672">
            <v>0</v>
          </cell>
          <cell r="P672">
            <v>0</v>
          </cell>
          <cell r="R672">
            <v>0</v>
          </cell>
          <cell r="S672">
            <v>0</v>
          </cell>
          <cell r="U672">
            <v>0</v>
          </cell>
          <cell r="V672">
            <v>0</v>
          </cell>
          <cell r="W672" t="str">
            <v>Und</v>
          </cell>
          <cell r="X672">
            <v>1</v>
          </cell>
        </row>
        <row r="673">
          <cell r="A673" t="str">
            <v>22005E</v>
          </cell>
          <cell r="B673" t="str">
            <v>Cable UTP Cat. 6A para interconexion de consolas en estaciones de enfermeria y planta telefonica</v>
          </cell>
          <cell r="C673">
            <v>250</v>
          </cell>
          <cell r="D673">
            <v>250</v>
          </cell>
          <cell r="F673">
            <v>0</v>
          </cell>
          <cell r="G673">
            <v>250</v>
          </cell>
          <cell r="H673">
            <v>25</v>
          </cell>
          <cell r="I673">
            <v>25</v>
          </cell>
          <cell r="J673">
            <v>25</v>
          </cell>
          <cell r="K673">
            <v>25</v>
          </cell>
          <cell r="L673">
            <v>25</v>
          </cell>
          <cell r="M673">
            <v>25</v>
          </cell>
          <cell r="O673">
            <v>0</v>
          </cell>
          <cell r="P673">
            <v>0</v>
          </cell>
          <cell r="R673">
            <v>0</v>
          </cell>
          <cell r="S673">
            <v>0</v>
          </cell>
          <cell r="U673">
            <v>0</v>
          </cell>
          <cell r="V673">
            <v>0</v>
          </cell>
          <cell r="W673" t="str">
            <v>Und</v>
          </cell>
          <cell r="X673">
            <v>300</v>
          </cell>
        </row>
        <row r="674">
          <cell r="A674" t="str">
            <v>22006E</v>
          </cell>
          <cell r="B674" t="str">
            <v>Cable monofonico para sistema de sonido, interconexion de par.</v>
          </cell>
          <cell r="C674">
            <v>400</v>
          </cell>
          <cell r="D674">
            <v>400</v>
          </cell>
          <cell r="F674">
            <v>0</v>
          </cell>
          <cell r="G674">
            <v>400</v>
          </cell>
          <cell r="H674">
            <v>40</v>
          </cell>
          <cell r="I674">
            <v>40</v>
          </cell>
          <cell r="J674">
            <v>40</v>
          </cell>
          <cell r="K674">
            <v>40</v>
          </cell>
          <cell r="L674">
            <v>40</v>
          </cell>
          <cell r="M674">
            <v>40</v>
          </cell>
          <cell r="N674">
            <v>30</v>
          </cell>
          <cell r="O674">
            <v>30</v>
          </cell>
          <cell r="P674">
            <v>30</v>
          </cell>
          <cell r="Q674">
            <v>20</v>
          </cell>
          <cell r="R674">
            <v>20</v>
          </cell>
          <cell r="S674">
            <v>20</v>
          </cell>
          <cell r="U674">
            <v>0</v>
          </cell>
          <cell r="V674">
            <v>0</v>
          </cell>
          <cell r="W674" t="str">
            <v>Und</v>
          </cell>
          <cell r="X674">
            <v>530</v>
          </cell>
        </row>
        <row r="675">
          <cell r="A675" t="str">
            <v>22007E</v>
          </cell>
          <cell r="B675" t="str">
            <v>Cable 2x16 para suministro de potencia de parlantes.</v>
          </cell>
          <cell r="C675">
            <v>400</v>
          </cell>
          <cell r="D675">
            <v>400</v>
          </cell>
          <cell r="F675">
            <v>0</v>
          </cell>
          <cell r="G675">
            <v>400</v>
          </cell>
          <cell r="H675">
            <v>40</v>
          </cell>
          <cell r="I675">
            <v>40</v>
          </cell>
          <cell r="J675">
            <v>40</v>
          </cell>
          <cell r="K675">
            <v>40</v>
          </cell>
          <cell r="L675">
            <v>40</v>
          </cell>
          <cell r="M675">
            <v>40</v>
          </cell>
          <cell r="N675">
            <v>30</v>
          </cell>
          <cell r="O675">
            <v>30</v>
          </cell>
          <cell r="P675">
            <v>30</v>
          </cell>
          <cell r="Q675">
            <v>20</v>
          </cell>
          <cell r="R675">
            <v>20</v>
          </cell>
          <cell r="S675">
            <v>20</v>
          </cell>
          <cell r="U675">
            <v>0</v>
          </cell>
          <cell r="V675">
            <v>0</v>
          </cell>
          <cell r="W675" t="str">
            <v>Und</v>
          </cell>
          <cell r="X675">
            <v>530</v>
          </cell>
        </row>
        <row r="676">
          <cell r="A676" t="str">
            <v>23001E</v>
          </cell>
          <cell r="B676" t="str">
            <v>Salida en placa para detector de humo fotoelectrico direccionable (D7024) ref. D7050, incluye aparato, tuberia y elementos de fijacion.</v>
          </cell>
          <cell r="C676">
            <v>25</v>
          </cell>
          <cell r="D676">
            <v>25</v>
          </cell>
          <cell r="F676">
            <v>0</v>
          </cell>
          <cell r="G676">
            <v>25</v>
          </cell>
          <cell r="H676">
            <v>1.5</v>
          </cell>
          <cell r="I676">
            <v>1.5</v>
          </cell>
          <cell r="J676">
            <v>1.5</v>
          </cell>
          <cell r="K676">
            <v>1.5</v>
          </cell>
          <cell r="L676">
            <v>1.5</v>
          </cell>
          <cell r="M676">
            <v>1.5</v>
          </cell>
          <cell r="N676">
            <v>1</v>
          </cell>
          <cell r="O676">
            <v>1</v>
          </cell>
          <cell r="P676">
            <v>1</v>
          </cell>
          <cell r="Q676">
            <v>1</v>
          </cell>
          <cell r="R676">
            <v>1</v>
          </cell>
          <cell r="S676">
            <v>1</v>
          </cell>
          <cell r="U676">
            <v>0</v>
          </cell>
          <cell r="V676">
            <v>0</v>
          </cell>
          <cell r="W676" t="str">
            <v>Und</v>
          </cell>
          <cell r="X676">
            <v>30</v>
          </cell>
        </row>
        <row r="677">
          <cell r="A677" t="str">
            <v>23002E</v>
          </cell>
          <cell r="B677" t="str">
            <v>Salida en cielo raso para detector de humo fotoelectrico direccionable (D7024) ref. D7050, incluye aparato, tuberia y elementos de fijacion.</v>
          </cell>
          <cell r="C677">
            <v>164</v>
          </cell>
          <cell r="D677">
            <v>164</v>
          </cell>
          <cell r="F677">
            <v>0</v>
          </cell>
          <cell r="G677">
            <v>164</v>
          </cell>
          <cell r="H677">
            <v>8.5</v>
          </cell>
          <cell r="I677">
            <v>8.5</v>
          </cell>
          <cell r="J677">
            <v>8.5</v>
          </cell>
          <cell r="K677">
            <v>8.5</v>
          </cell>
          <cell r="L677">
            <v>8.5</v>
          </cell>
          <cell r="M677">
            <v>8.5</v>
          </cell>
          <cell r="N677">
            <v>6</v>
          </cell>
          <cell r="O677">
            <v>6</v>
          </cell>
          <cell r="P677">
            <v>6</v>
          </cell>
          <cell r="Q677">
            <v>5</v>
          </cell>
          <cell r="R677">
            <v>5</v>
          </cell>
          <cell r="S677">
            <v>5</v>
          </cell>
          <cell r="U677">
            <v>0</v>
          </cell>
          <cell r="V677">
            <v>0</v>
          </cell>
          <cell r="W677" t="str">
            <v>Und</v>
          </cell>
          <cell r="X677">
            <v>192</v>
          </cell>
        </row>
        <row r="678">
          <cell r="A678" t="str">
            <v>23003E</v>
          </cell>
          <cell r="B678" t="str">
            <v>Salida para estacion manual en muro, incluye tuberia, cajas, elementos de fijacion y aparato.</v>
          </cell>
          <cell r="C678">
            <v>4</v>
          </cell>
          <cell r="D678">
            <v>4</v>
          </cell>
          <cell r="F678">
            <v>0</v>
          </cell>
          <cell r="G678">
            <v>4</v>
          </cell>
          <cell r="H678">
            <v>0</v>
          </cell>
          <cell r="I678">
            <v>0</v>
          </cell>
          <cell r="J678">
            <v>0</v>
          </cell>
          <cell r="K678">
            <v>0</v>
          </cell>
          <cell r="L678">
            <v>0</v>
          </cell>
          <cell r="M678">
            <v>0</v>
          </cell>
          <cell r="O678">
            <v>0</v>
          </cell>
          <cell r="P678">
            <v>0</v>
          </cell>
          <cell r="R678">
            <v>0</v>
          </cell>
          <cell r="S678">
            <v>0</v>
          </cell>
          <cell r="U678">
            <v>0</v>
          </cell>
          <cell r="V678">
            <v>0</v>
          </cell>
          <cell r="W678" t="str">
            <v>Und</v>
          </cell>
          <cell r="X678">
            <v>4</v>
          </cell>
        </row>
        <row r="679">
          <cell r="A679" t="str">
            <v>23004E</v>
          </cell>
          <cell r="B679" t="str">
            <v>Salida para sirena en muro, incluye tuberia, cajas elementos de fijacion y aparato.</v>
          </cell>
          <cell r="C679">
            <v>7</v>
          </cell>
          <cell r="D679">
            <v>7</v>
          </cell>
          <cell r="F679">
            <v>0</v>
          </cell>
          <cell r="G679">
            <v>7</v>
          </cell>
          <cell r="H679">
            <v>0.5</v>
          </cell>
          <cell r="I679">
            <v>0.5</v>
          </cell>
          <cell r="J679">
            <v>0.5</v>
          </cell>
          <cell r="K679">
            <v>0.5</v>
          </cell>
          <cell r="L679">
            <v>0.5</v>
          </cell>
          <cell r="M679">
            <v>0.5</v>
          </cell>
          <cell r="O679">
            <v>0</v>
          </cell>
          <cell r="P679">
            <v>0</v>
          </cell>
          <cell r="R679">
            <v>0</v>
          </cell>
          <cell r="S679">
            <v>0</v>
          </cell>
          <cell r="U679">
            <v>0</v>
          </cell>
          <cell r="V679">
            <v>0</v>
          </cell>
          <cell r="W679" t="str">
            <v>Und</v>
          </cell>
          <cell r="X679">
            <v>8</v>
          </cell>
        </row>
        <row r="680">
          <cell r="A680" t="str">
            <v>23005E</v>
          </cell>
          <cell r="B680" t="str">
            <v>Central de incendio conv,4L. Trafo 110V60HzUL ref:FPD-7024.</v>
          </cell>
          <cell r="C680">
            <v>1</v>
          </cell>
          <cell r="D680">
            <v>1</v>
          </cell>
          <cell r="F680">
            <v>0</v>
          </cell>
          <cell r="G680">
            <v>1</v>
          </cell>
          <cell r="H680">
            <v>0</v>
          </cell>
          <cell r="I680">
            <v>0</v>
          </cell>
          <cell r="J680">
            <v>0</v>
          </cell>
          <cell r="K680">
            <v>0</v>
          </cell>
          <cell r="L680">
            <v>0</v>
          </cell>
          <cell r="M680">
            <v>0</v>
          </cell>
          <cell r="O680">
            <v>0</v>
          </cell>
          <cell r="P680">
            <v>0</v>
          </cell>
          <cell r="R680">
            <v>0</v>
          </cell>
          <cell r="S680">
            <v>0</v>
          </cell>
          <cell r="U680">
            <v>0</v>
          </cell>
          <cell r="V680">
            <v>0</v>
          </cell>
          <cell r="W680" t="str">
            <v>Und</v>
          </cell>
          <cell r="X680">
            <v>1</v>
          </cell>
        </row>
        <row r="681">
          <cell r="A681" t="str">
            <v>23006E</v>
          </cell>
          <cell r="B681" t="str">
            <v>Teclado alfanumerico LCD (FDP7024) REF: FMR 7033.</v>
          </cell>
          <cell r="C681">
            <v>1</v>
          </cell>
          <cell r="D681">
            <v>1</v>
          </cell>
          <cell r="F681">
            <v>0</v>
          </cell>
          <cell r="G681">
            <v>1</v>
          </cell>
          <cell r="H681">
            <v>0</v>
          </cell>
          <cell r="I681">
            <v>0</v>
          </cell>
          <cell r="J681">
            <v>0</v>
          </cell>
          <cell r="K681">
            <v>0</v>
          </cell>
          <cell r="L681">
            <v>0</v>
          </cell>
          <cell r="M681">
            <v>0</v>
          </cell>
          <cell r="O681">
            <v>0</v>
          </cell>
          <cell r="P681">
            <v>0</v>
          </cell>
          <cell r="R681">
            <v>0</v>
          </cell>
          <cell r="S681">
            <v>0</v>
          </cell>
          <cell r="U681">
            <v>0</v>
          </cell>
          <cell r="V681">
            <v>0</v>
          </cell>
          <cell r="W681" t="str">
            <v>Und</v>
          </cell>
          <cell r="X681">
            <v>1</v>
          </cell>
        </row>
        <row r="682">
          <cell r="A682" t="str">
            <v>23007E</v>
          </cell>
          <cell r="B682" t="str">
            <v>Base de 6" para detector de humo D7050 y D7050H ref: D7050-B6.</v>
          </cell>
          <cell r="C682">
            <v>189</v>
          </cell>
          <cell r="D682">
            <v>189</v>
          </cell>
          <cell r="F682">
            <v>0</v>
          </cell>
          <cell r="G682">
            <v>189</v>
          </cell>
          <cell r="H682">
            <v>10</v>
          </cell>
          <cell r="I682">
            <v>10</v>
          </cell>
          <cell r="J682">
            <v>10</v>
          </cell>
          <cell r="K682">
            <v>10</v>
          </cell>
          <cell r="L682">
            <v>10</v>
          </cell>
          <cell r="M682">
            <v>10</v>
          </cell>
          <cell r="N682">
            <v>7</v>
          </cell>
          <cell r="O682">
            <v>7</v>
          </cell>
          <cell r="P682">
            <v>7</v>
          </cell>
          <cell r="Q682">
            <v>6</v>
          </cell>
          <cell r="R682">
            <v>6</v>
          </cell>
          <cell r="S682">
            <v>6</v>
          </cell>
          <cell r="U682">
            <v>0</v>
          </cell>
          <cell r="V682">
            <v>0</v>
          </cell>
          <cell r="W682" t="str">
            <v>Und</v>
          </cell>
          <cell r="X682">
            <v>222</v>
          </cell>
        </row>
        <row r="683">
          <cell r="A683" t="str">
            <v>23008E</v>
          </cell>
          <cell r="B683" t="str">
            <v>Bateria 12 v. 17A/h.</v>
          </cell>
          <cell r="C683">
            <v>2</v>
          </cell>
          <cell r="D683">
            <v>2</v>
          </cell>
          <cell r="F683">
            <v>0</v>
          </cell>
          <cell r="G683">
            <v>2</v>
          </cell>
          <cell r="H683">
            <v>0</v>
          </cell>
          <cell r="I683">
            <v>0</v>
          </cell>
          <cell r="J683">
            <v>0</v>
          </cell>
          <cell r="K683">
            <v>0</v>
          </cell>
          <cell r="L683">
            <v>0</v>
          </cell>
          <cell r="M683">
            <v>0</v>
          </cell>
          <cell r="O683">
            <v>0</v>
          </cell>
          <cell r="P683">
            <v>0</v>
          </cell>
          <cell r="R683">
            <v>0</v>
          </cell>
          <cell r="S683">
            <v>0</v>
          </cell>
          <cell r="U683">
            <v>0</v>
          </cell>
          <cell r="V683">
            <v>0</v>
          </cell>
          <cell r="W683" t="str">
            <v>Und</v>
          </cell>
          <cell r="X683">
            <v>2</v>
          </cell>
        </row>
        <row r="684">
          <cell r="A684" t="str">
            <v>23009E</v>
          </cell>
          <cell r="B684" t="str">
            <v>Cajas metalicas de 10x10x5 con entrada a caja para instalacion detectores de humo.</v>
          </cell>
          <cell r="C684">
            <v>189</v>
          </cell>
          <cell r="D684">
            <v>189</v>
          </cell>
          <cell r="F684">
            <v>0</v>
          </cell>
          <cell r="G684">
            <v>189</v>
          </cell>
          <cell r="H684">
            <v>10</v>
          </cell>
          <cell r="I684">
            <v>10</v>
          </cell>
          <cell r="J684">
            <v>10</v>
          </cell>
          <cell r="K684">
            <v>10</v>
          </cell>
          <cell r="L684">
            <v>10</v>
          </cell>
          <cell r="M684">
            <v>10</v>
          </cell>
          <cell r="N684">
            <v>7</v>
          </cell>
          <cell r="O684">
            <v>7</v>
          </cell>
          <cell r="P684">
            <v>7</v>
          </cell>
          <cell r="Q684">
            <v>6</v>
          </cell>
          <cell r="R684">
            <v>6</v>
          </cell>
          <cell r="S684">
            <v>6</v>
          </cell>
          <cell r="U684">
            <v>0</v>
          </cell>
          <cell r="V684">
            <v>0</v>
          </cell>
          <cell r="W684" t="str">
            <v>Und</v>
          </cell>
          <cell r="X684">
            <v>222</v>
          </cell>
        </row>
        <row r="685">
          <cell r="A685" t="str">
            <v>23010E</v>
          </cell>
          <cell r="B685" t="str">
            <v>Cable incendio 16 AWG 2/C shielded FPLR red 75ºC Suministro e instalacion.</v>
          </cell>
          <cell r="C685">
            <v>1755</v>
          </cell>
          <cell r="D685">
            <v>1755</v>
          </cell>
          <cell r="F685">
            <v>0</v>
          </cell>
          <cell r="G685">
            <v>1755</v>
          </cell>
          <cell r="H685">
            <v>72.5</v>
          </cell>
          <cell r="I685">
            <v>72.5</v>
          </cell>
          <cell r="J685">
            <v>72.5</v>
          </cell>
          <cell r="K685">
            <v>72.5</v>
          </cell>
          <cell r="L685">
            <v>72.5</v>
          </cell>
          <cell r="M685">
            <v>72.5</v>
          </cell>
          <cell r="N685">
            <v>55</v>
          </cell>
          <cell r="O685">
            <v>55</v>
          </cell>
          <cell r="P685">
            <v>55</v>
          </cell>
          <cell r="Q685">
            <v>45</v>
          </cell>
          <cell r="R685">
            <v>45</v>
          </cell>
          <cell r="S685">
            <v>45</v>
          </cell>
          <cell r="U685">
            <v>0</v>
          </cell>
          <cell r="V685">
            <v>0</v>
          </cell>
          <cell r="W685" t="str">
            <v>Und</v>
          </cell>
          <cell r="X685">
            <v>2000</v>
          </cell>
        </row>
        <row r="686">
          <cell r="A686" t="str">
            <v>23011E</v>
          </cell>
          <cell r="B686" t="str">
            <v>Configuracion de la red de incendio, puesta en marcha del sistema, capacitacion al usuario y catalogo de equipos.</v>
          </cell>
          <cell r="C686">
            <v>1</v>
          </cell>
          <cell r="D686">
            <v>1</v>
          </cell>
          <cell r="F686">
            <v>0</v>
          </cell>
          <cell r="G686">
            <v>1</v>
          </cell>
          <cell r="H686">
            <v>0</v>
          </cell>
          <cell r="I686">
            <v>0</v>
          </cell>
          <cell r="J686">
            <v>0</v>
          </cell>
          <cell r="K686">
            <v>0</v>
          </cell>
          <cell r="L686">
            <v>0</v>
          </cell>
          <cell r="M686">
            <v>0</v>
          </cell>
          <cell r="O686">
            <v>0</v>
          </cell>
          <cell r="P686">
            <v>0</v>
          </cell>
          <cell r="R686">
            <v>0</v>
          </cell>
          <cell r="S686">
            <v>0</v>
          </cell>
          <cell r="U686">
            <v>0</v>
          </cell>
          <cell r="V686">
            <v>0</v>
          </cell>
          <cell r="W686" t="str">
            <v>Und</v>
          </cell>
          <cell r="X686">
            <v>1</v>
          </cell>
        </row>
        <row r="687">
          <cell r="A687" t="str">
            <v>23012E</v>
          </cell>
          <cell r="B687" t="str">
            <v>Salida para interconexión Estacion de monitoreo con red de incendio.( No incluye Estación de monitoreo, la cual debe ser suministrada por contratista hidraúlico ).</v>
          </cell>
          <cell r="C687">
            <v>2</v>
          </cell>
          <cell r="D687">
            <v>2</v>
          </cell>
          <cell r="F687">
            <v>0</v>
          </cell>
          <cell r="G687">
            <v>2</v>
          </cell>
          <cell r="H687">
            <v>1</v>
          </cell>
          <cell r="I687">
            <v>1</v>
          </cell>
          <cell r="J687">
            <v>1</v>
          </cell>
          <cell r="K687">
            <v>1</v>
          </cell>
          <cell r="L687">
            <v>1</v>
          </cell>
          <cell r="M687">
            <v>1</v>
          </cell>
          <cell r="N687">
            <v>1</v>
          </cell>
          <cell r="O687">
            <v>1</v>
          </cell>
          <cell r="P687">
            <v>1</v>
          </cell>
          <cell r="Q687">
            <v>1</v>
          </cell>
          <cell r="R687">
            <v>1</v>
          </cell>
          <cell r="S687">
            <v>1</v>
          </cell>
          <cell r="U687">
            <v>0</v>
          </cell>
          <cell r="V687">
            <v>0</v>
          </cell>
          <cell r="W687" t="str">
            <v>Und</v>
          </cell>
          <cell r="X687">
            <v>6</v>
          </cell>
        </row>
        <row r="688">
          <cell r="A688">
            <v>9</v>
          </cell>
          <cell r="B688" t="str">
            <v>MAMPOSTERIA</v>
          </cell>
          <cell r="G688">
            <v>0</v>
          </cell>
          <cell r="J688">
            <v>0</v>
          </cell>
          <cell r="M688">
            <v>0</v>
          </cell>
          <cell r="P688">
            <v>0</v>
          </cell>
          <cell r="S688">
            <v>0</v>
          </cell>
          <cell r="V688">
            <v>0</v>
          </cell>
        </row>
        <row r="689">
          <cell r="A689">
            <v>9001</v>
          </cell>
          <cell r="B689" t="str">
            <v>Suministro e instlacion de panel metálico para fachadas MONOWALL 60mm inyectado en linea continua con poliuretano expandido de alta densidad, recubierto por ambas caras en lámina de acero galvanizado prepintado y/o Aluzinc, ambas caras RAL-color por defin</v>
          </cell>
          <cell r="D689">
            <v>0</v>
          </cell>
          <cell r="F689">
            <v>0</v>
          </cell>
          <cell r="G689">
            <v>0</v>
          </cell>
          <cell r="I689">
            <v>0</v>
          </cell>
          <cell r="J689">
            <v>0</v>
          </cell>
          <cell r="L689">
            <v>0</v>
          </cell>
          <cell r="M689">
            <v>0</v>
          </cell>
          <cell r="O689">
            <v>0</v>
          </cell>
          <cell r="P689">
            <v>0</v>
          </cell>
          <cell r="R689">
            <v>0</v>
          </cell>
          <cell r="S689">
            <v>0</v>
          </cell>
          <cell r="U689">
            <v>0</v>
          </cell>
          <cell r="V689">
            <v>0</v>
          </cell>
          <cell r="W689" t="str">
            <v>M2</v>
          </cell>
          <cell r="X689">
            <v>0</v>
          </cell>
        </row>
        <row r="690">
          <cell r="A690">
            <v>9002</v>
          </cell>
          <cell r="B690" t="str">
            <v xml:space="preserve">Mesones en concreto, 3500 psi (1:2:2.1/2), b=55 </v>
          </cell>
          <cell r="C690">
            <v>11.61</v>
          </cell>
          <cell r="D690">
            <v>11.61</v>
          </cell>
          <cell r="E690">
            <v>13.41</v>
          </cell>
          <cell r="F690">
            <v>13.41</v>
          </cell>
          <cell r="G690">
            <v>25.02</v>
          </cell>
          <cell r="I690">
            <v>0</v>
          </cell>
          <cell r="J690">
            <v>0</v>
          </cell>
          <cell r="L690">
            <v>0</v>
          </cell>
          <cell r="M690">
            <v>0</v>
          </cell>
          <cell r="O690">
            <v>0</v>
          </cell>
          <cell r="P690">
            <v>0</v>
          </cell>
          <cell r="R690">
            <v>0</v>
          </cell>
          <cell r="S690">
            <v>0</v>
          </cell>
          <cell r="U690">
            <v>0</v>
          </cell>
          <cell r="V690">
            <v>0</v>
          </cell>
          <cell r="W690" t="str">
            <v>Ml</v>
          </cell>
          <cell r="X690">
            <v>25.02</v>
          </cell>
        </row>
        <row r="691">
          <cell r="A691">
            <v>9003</v>
          </cell>
          <cell r="B691" t="str">
            <v>Muro doble cara en drywall e=0.12m</v>
          </cell>
          <cell r="C691">
            <v>588.66</v>
          </cell>
          <cell r="D691">
            <v>588.66</v>
          </cell>
          <cell r="E691">
            <v>380.73750000000001</v>
          </cell>
          <cell r="F691">
            <v>380.73750000000001</v>
          </cell>
          <cell r="G691">
            <v>969.39750000000004</v>
          </cell>
          <cell r="H691">
            <v>165.46249999999998</v>
          </cell>
          <cell r="I691">
            <v>165.46249999999998</v>
          </cell>
          <cell r="J691">
            <v>165.46249999999998</v>
          </cell>
          <cell r="K691">
            <v>64.59899999999999</v>
          </cell>
          <cell r="L691">
            <v>64.59899999999999</v>
          </cell>
          <cell r="M691">
            <v>64.59899999999999</v>
          </cell>
          <cell r="N691">
            <v>29.891999999999999</v>
          </cell>
          <cell r="O691">
            <v>29.891999999999999</v>
          </cell>
          <cell r="P691">
            <v>29.891999999999999</v>
          </cell>
          <cell r="R691">
            <v>0</v>
          </cell>
          <cell r="S691">
            <v>0</v>
          </cell>
          <cell r="U691">
            <v>0</v>
          </cell>
          <cell r="V691">
            <v>0</v>
          </cell>
          <cell r="W691" t="str">
            <v>M2</v>
          </cell>
          <cell r="X691">
            <v>1229.3510000000001</v>
          </cell>
        </row>
        <row r="692">
          <cell r="A692">
            <v>9004</v>
          </cell>
          <cell r="B692" t="str">
            <v>Muro doble cara en superboard e=0.12m</v>
          </cell>
          <cell r="C692">
            <v>442.53</v>
          </cell>
          <cell r="D692">
            <v>442.53</v>
          </cell>
          <cell r="E692">
            <v>458.47749999999996</v>
          </cell>
          <cell r="F692">
            <v>458.47749999999996</v>
          </cell>
          <cell r="G692">
            <v>901.00749999999994</v>
          </cell>
          <cell r="H692">
            <v>36.081499999999998</v>
          </cell>
          <cell r="I692">
            <v>36.081499999999998</v>
          </cell>
          <cell r="J692">
            <v>36.081499999999998</v>
          </cell>
          <cell r="K692">
            <v>6.1304999999999987</v>
          </cell>
          <cell r="L692">
            <v>6.1304999999999987</v>
          </cell>
          <cell r="M692">
            <v>6.1304999999999987</v>
          </cell>
          <cell r="N692">
            <v>57.929999999999993</v>
          </cell>
          <cell r="O692">
            <v>57.929999999999993</v>
          </cell>
          <cell r="P692">
            <v>57.929999999999993</v>
          </cell>
          <cell r="R692">
            <v>0</v>
          </cell>
          <cell r="S692">
            <v>0</v>
          </cell>
          <cell r="U692">
            <v>0</v>
          </cell>
          <cell r="V692">
            <v>0</v>
          </cell>
          <cell r="W692" t="str">
            <v>M2</v>
          </cell>
          <cell r="X692">
            <v>1001.1494999999999</v>
          </cell>
        </row>
        <row r="693">
          <cell r="A693">
            <v>9005</v>
          </cell>
          <cell r="B693" t="str">
            <v xml:space="preserve">Muro una cara en superboard y una cara ceramic base </v>
          </cell>
          <cell r="C693">
            <v>424.5</v>
          </cell>
          <cell r="D693">
            <v>424.5</v>
          </cell>
          <cell r="E693">
            <v>543.46500000000003</v>
          </cell>
          <cell r="F693">
            <v>543.46500000000003</v>
          </cell>
          <cell r="G693">
            <v>967.96500000000003</v>
          </cell>
          <cell r="H693">
            <v>55.052500000000002</v>
          </cell>
          <cell r="I693">
            <v>55.052500000000002</v>
          </cell>
          <cell r="J693">
            <v>55.052500000000002</v>
          </cell>
          <cell r="K693">
            <v>44.682499999999997</v>
          </cell>
          <cell r="L693">
            <v>44.682499999999997</v>
          </cell>
          <cell r="M693">
            <v>44.682499999999997</v>
          </cell>
          <cell r="N693">
            <v>32.43</v>
          </cell>
          <cell r="O693">
            <v>32.43</v>
          </cell>
          <cell r="P693">
            <v>32.43</v>
          </cell>
          <cell r="R693">
            <v>0</v>
          </cell>
          <cell r="S693">
            <v>0</v>
          </cell>
          <cell r="U693">
            <v>0</v>
          </cell>
          <cell r="V693">
            <v>0</v>
          </cell>
          <cell r="W693" t="str">
            <v>M2</v>
          </cell>
          <cell r="X693">
            <v>1100.1300000000001</v>
          </cell>
        </row>
        <row r="694">
          <cell r="A694">
            <v>9006</v>
          </cell>
          <cell r="B694" t="str">
            <v>Muro doble cara en superboard ceramic base</v>
          </cell>
          <cell r="C694">
            <v>89.76</v>
          </cell>
          <cell r="D694">
            <v>89.76</v>
          </cell>
          <cell r="E694">
            <v>98.995000000000005</v>
          </cell>
          <cell r="F694">
            <v>98.995000000000005</v>
          </cell>
          <cell r="G694">
            <v>188.755</v>
          </cell>
          <cell r="H694">
            <v>44.682499999999997</v>
          </cell>
          <cell r="I694">
            <v>44.682499999999997</v>
          </cell>
          <cell r="J694">
            <v>44.682499999999997</v>
          </cell>
          <cell r="K694">
            <v>5.673</v>
          </cell>
          <cell r="L694">
            <v>5.673</v>
          </cell>
          <cell r="M694">
            <v>5.673</v>
          </cell>
          <cell r="N694">
            <v>7.32</v>
          </cell>
          <cell r="O694">
            <v>7.32</v>
          </cell>
          <cell r="P694">
            <v>7.32</v>
          </cell>
          <cell r="R694">
            <v>0</v>
          </cell>
          <cell r="S694">
            <v>0</v>
          </cell>
          <cell r="U694">
            <v>0</v>
          </cell>
          <cell r="V694">
            <v>0</v>
          </cell>
          <cell r="W694" t="str">
            <v>M2</v>
          </cell>
          <cell r="X694">
            <v>246.43049999999999</v>
          </cell>
        </row>
        <row r="695">
          <cell r="A695">
            <v>9007</v>
          </cell>
          <cell r="B695" t="str">
            <v>Suministro e instalacion de frescasa</v>
          </cell>
          <cell r="D695">
            <v>0</v>
          </cell>
          <cell r="E695">
            <v>231.01</v>
          </cell>
          <cell r="F695">
            <v>231.01</v>
          </cell>
          <cell r="G695">
            <v>231.01</v>
          </cell>
          <cell r="I695">
            <v>0</v>
          </cell>
          <cell r="J695">
            <v>0</v>
          </cell>
          <cell r="L695">
            <v>0</v>
          </cell>
          <cell r="M695">
            <v>0</v>
          </cell>
          <cell r="O695">
            <v>0</v>
          </cell>
          <cell r="P695">
            <v>0</v>
          </cell>
          <cell r="R695">
            <v>0</v>
          </cell>
          <cell r="S695">
            <v>0</v>
          </cell>
          <cell r="U695">
            <v>0</v>
          </cell>
          <cell r="V695">
            <v>0</v>
          </cell>
          <cell r="W695" t="str">
            <v>M2</v>
          </cell>
          <cell r="X695">
            <v>231.01</v>
          </cell>
        </row>
        <row r="696">
          <cell r="A696">
            <v>9008</v>
          </cell>
          <cell r="B696" t="str">
            <v>Dintel en drywall tres caras</v>
          </cell>
          <cell r="C696">
            <v>38.86</v>
          </cell>
          <cell r="D696">
            <v>38.86</v>
          </cell>
          <cell r="E696">
            <v>49.37</v>
          </cell>
          <cell r="F696">
            <v>49.37</v>
          </cell>
          <cell r="G696">
            <v>88.22999999999999</v>
          </cell>
          <cell r="H696">
            <v>17.420000000000002</v>
          </cell>
          <cell r="I696">
            <v>17.420000000000002</v>
          </cell>
          <cell r="J696">
            <v>17.420000000000002</v>
          </cell>
          <cell r="K696">
            <v>7.93</v>
          </cell>
          <cell r="L696">
            <v>7.93</v>
          </cell>
          <cell r="M696">
            <v>7.93</v>
          </cell>
          <cell r="N696">
            <v>1.34</v>
          </cell>
          <cell r="O696">
            <v>1.34</v>
          </cell>
          <cell r="P696">
            <v>1.34</v>
          </cell>
          <cell r="R696">
            <v>0</v>
          </cell>
          <cell r="S696">
            <v>0</v>
          </cell>
          <cell r="U696">
            <v>0</v>
          </cell>
          <cell r="V696">
            <v>0</v>
          </cell>
          <cell r="W696" t="str">
            <v>Ml</v>
          </cell>
          <cell r="X696">
            <v>114.91999999999999</v>
          </cell>
        </row>
        <row r="697">
          <cell r="A697">
            <v>9009</v>
          </cell>
          <cell r="B697" t="str">
            <v>Muro en bloque N 4</v>
          </cell>
          <cell r="C697">
            <v>511.536</v>
          </cell>
          <cell r="D697">
            <v>511.536</v>
          </cell>
          <cell r="E697">
            <v>399.48720000000003</v>
          </cell>
          <cell r="F697">
            <v>399.48720000000003</v>
          </cell>
          <cell r="G697">
            <v>911.02320000000009</v>
          </cell>
          <cell r="H697">
            <v>435.89599999999996</v>
          </cell>
          <cell r="I697">
            <v>435.89599999999996</v>
          </cell>
          <cell r="J697">
            <v>435.89599999999996</v>
          </cell>
          <cell r="K697">
            <v>254.46880000000002</v>
          </cell>
          <cell r="L697">
            <v>254.46880000000002</v>
          </cell>
          <cell r="M697">
            <v>254.46880000000002</v>
          </cell>
          <cell r="N697">
            <v>116.774</v>
          </cell>
          <cell r="O697">
            <v>116.774</v>
          </cell>
          <cell r="P697">
            <v>116.774</v>
          </cell>
          <cell r="Q697">
            <v>177.61199999999999</v>
          </cell>
          <cell r="R697">
            <v>177.61199999999999</v>
          </cell>
          <cell r="S697">
            <v>177.61199999999999</v>
          </cell>
          <cell r="U697">
            <v>0</v>
          </cell>
          <cell r="V697">
            <v>0</v>
          </cell>
          <cell r="W697" t="str">
            <v>M2</v>
          </cell>
          <cell r="X697">
            <v>1895.7740000000003</v>
          </cell>
        </row>
        <row r="698">
          <cell r="A698">
            <v>9010</v>
          </cell>
          <cell r="B698" t="str">
            <v>Dintel en concreto, Dim: 0.30*0.15  2500psi</v>
          </cell>
          <cell r="C698">
            <v>139.19</v>
          </cell>
          <cell r="D698">
            <v>139.19</v>
          </cell>
          <cell r="E698">
            <v>121.49</v>
          </cell>
          <cell r="F698">
            <v>121.49</v>
          </cell>
          <cell r="G698">
            <v>260.68</v>
          </cell>
          <cell r="H698">
            <v>27.3</v>
          </cell>
          <cell r="I698">
            <v>27.3</v>
          </cell>
          <cell r="J698">
            <v>27.3</v>
          </cell>
          <cell r="K698">
            <v>33.96</v>
          </cell>
          <cell r="L698">
            <v>33.96</v>
          </cell>
          <cell r="M698">
            <v>33.96</v>
          </cell>
          <cell r="N698">
            <v>21.02</v>
          </cell>
          <cell r="O698">
            <v>21.02</v>
          </cell>
          <cell r="P698">
            <v>21.02</v>
          </cell>
          <cell r="Q698">
            <v>4.3</v>
          </cell>
          <cell r="R698">
            <v>4.3</v>
          </cell>
          <cell r="S698">
            <v>4.3</v>
          </cell>
          <cell r="U698">
            <v>0</v>
          </cell>
          <cell r="V698">
            <v>0</v>
          </cell>
          <cell r="W698" t="str">
            <v>Ml</v>
          </cell>
          <cell r="X698">
            <v>347.26</v>
          </cell>
        </row>
        <row r="699">
          <cell r="A699">
            <v>9011</v>
          </cell>
          <cell r="B699" t="str">
            <v>Viguetas de confinamiento  (0.15*0.15) 2500psi</v>
          </cell>
          <cell r="C699">
            <v>221.54000000000002</v>
          </cell>
          <cell r="D699">
            <v>221.54000000000002</v>
          </cell>
          <cell r="E699">
            <v>172.28</v>
          </cell>
          <cell r="F699">
            <v>172.28</v>
          </cell>
          <cell r="G699">
            <v>393.82000000000005</v>
          </cell>
          <cell r="H699">
            <v>95</v>
          </cell>
          <cell r="I699">
            <v>95</v>
          </cell>
          <cell r="J699">
            <v>95</v>
          </cell>
          <cell r="K699">
            <v>55.84</v>
          </cell>
          <cell r="L699">
            <v>55.84</v>
          </cell>
          <cell r="M699">
            <v>55.84</v>
          </cell>
          <cell r="N699">
            <v>30.73</v>
          </cell>
          <cell r="O699">
            <v>30.73</v>
          </cell>
          <cell r="P699">
            <v>30.73</v>
          </cell>
          <cell r="Q699">
            <v>46.74</v>
          </cell>
          <cell r="R699">
            <v>46.74</v>
          </cell>
          <cell r="S699">
            <v>46.74</v>
          </cell>
          <cell r="U699">
            <v>0</v>
          </cell>
          <cell r="V699">
            <v>0</v>
          </cell>
          <cell r="W699" t="str">
            <v>Ml</v>
          </cell>
          <cell r="X699">
            <v>622.13000000000011</v>
          </cell>
        </row>
        <row r="700">
          <cell r="A700">
            <v>9012</v>
          </cell>
          <cell r="B700" t="str">
            <v>Columnetas de confinamiento (0.15*0.15) 2500psi</v>
          </cell>
          <cell r="C700">
            <v>336.74080000000004</v>
          </cell>
          <cell r="D700">
            <v>336.74080000000004</v>
          </cell>
          <cell r="E700">
            <v>308.72576000000004</v>
          </cell>
          <cell r="F700">
            <v>308.72576000000004</v>
          </cell>
          <cell r="G700">
            <v>645.46656000000007</v>
          </cell>
          <cell r="H700">
            <v>167.96</v>
          </cell>
          <cell r="I700">
            <v>167.96</v>
          </cell>
          <cell r="J700">
            <v>167.96</v>
          </cell>
          <cell r="K700">
            <v>98.725120000000004</v>
          </cell>
          <cell r="L700">
            <v>98.725120000000004</v>
          </cell>
          <cell r="M700">
            <v>98.725120000000004</v>
          </cell>
          <cell r="N700">
            <v>46.709599999999995</v>
          </cell>
          <cell r="O700">
            <v>46.709599999999995</v>
          </cell>
          <cell r="P700">
            <v>46.709599999999995</v>
          </cell>
          <cell r="Q700">
            <v>71.044800000000009</v>
          </cell>
          <cell r="R700">
            <v>71.044800000000009</v>
          </cell>
          <cell r="S700">
            <v>71.044800000000009</v>
          </cell>
          <cell r="U700">
            <v>0</v>
          </cell>
          <cell r="V700">
            <v>0</v>
          </cell>
          <cell r="W700" t="str">
            <v>Ml</v>
          </cell>
          <cell r="X700">
            <v>1029.9060800000002</v>
          </cell>
        </row>
        <row r="701">
          <cell r="A701">
            <v>9013</v>
          </cell>
          <cell r="B701" t="str">
            <v>Anclaje epóxico  1/2`` L=15cm</v>
          </cell>
          <cell r="C701">
            <v>177.23200000000003</v>
          </cell>
          <cell r="D701">
            <v>177.23200000000003</v>
          </cell>
          <cell r="E701">
            <v>137.82400000000001</v>
          </cell>
          <cell r="F701">
            <v>137.82400000000001</v>
          </cell>
          <cell r="G701">
            <v>315.05600000000004</v>
          </cell>
          <cell r="H701">
            <v>76</v>
          </cell>
          <cell r="I701">
            <v>76</v>
          </cell>
          <cell r="J701">
            <v>76</v>
          </cell>
          <cell r="K701">
            <v>44.672000000000004</v>
          </cell>
          <cell r="L701">
            <v>44.672000000000004</v>
          </cell>
          <cell r="M701">
            <v>44.672000000000004</v>
          </cell>
          <cell r="N701">
            <v>24.584</v>
          </cell>
          <cell r="O701">
            <v>24.584</v>
          </cell>
          <cell r="P701">
            <v>24.584</v>
          </cell>
          <cell r="Q701">
            <v>37.392000000000003</v>
          </cell>
          <cell r="R701">
            <v>37.392000000000003</v>
          </cell>
          <cell r="S701">
            <v>37.392000000000003</v>
          </cell>
          <cell r="U701">
            <v>0</v>
          </cell>
          <cell r="V701">
            <v>0</v>
          </cell>
          <cell r="W701" t="str">
            <v>Und</v>
          </cell>
          <cell r="X701">
            <v>497.70400000000006</v>
          </cell>
        </row>
        <row r="702">
          <cell r="A702">
            <v>9014</v>
          </cell>
          <cell r="B702" t="str">
            <v>Refuerzos en madera para marcos sobre muros en drywall</v>
          </cell>
          <cell r="C702">
            <v>428.40000000000003</v>
          </cell>
          <cell r="D702">
            <v>428.40000000000003</v>
          </cell>
          <cell r="E702">
            <v>457.8</v>
          </cell>
          <cell r="F702">
            <v>457.8</v>
          </cell>
          <cell r="G702">
            <v>886.2</v>
          </cell>
          <cell r="H702">
            <v>69.3</v>
          </cell>
          <cell r="I702">
            <v>69.3</v>
          </cell>
          <cell r="J702">
            <v>69.3</v>
          </cell>
          <cell r="K702">
            <v>27.3</v>
          </cell>
          <cell r="L702">
            <v>27.3</v>
          </cell>
          <cell r="M702">
            <v>27.3</v>
          </cell>
          <cell r="N702">
            <v>25.200000000000003</v>
          </cell>
          <cell r="O702">
            <v>25.200000000000003</v>
          </cell>
          <cell r="P702">
            <v>25.200000000000003</v>
          </cell>
          <cell r="R702">
            <v>0</v>
          </cell>
          <cell r="S702">
            <v>0</v>
          </cell>
          <cell r="U702">
            <v>0</v>
          </cell>
          <cell r="V702">
            <v>0</v>
          </cell>
          <cell r="W702" t="str">
            <v>Ml</v>
          </cell>
          <cell r="X702">
            <v>1008</v>
          </cell>
        </row>
        <row r="703">
          <cell r="A703">
            <v>9015</v>
          </cell>
          <cell r="B703" t="str">
            <v>Dintel en superboard tres caras</v>
          </cell>
          <cell r="C703">
            <v>71.900000000000006</v>
          </cell>
          <cell r="D703">
            <v>71.900000000000006</v>
          </cell>
          <cell r="E703">
            <v>82.12</v>
          </cell>
          <cell r="F703">
            <v>82.12</v>
          </cell>
          <cell r="G703">
            <v>154.02000000000001</v>
          </cell>
          <cell r="I703">
            <v>0</v>
          </cell>
          <cell r="J703">
            <v>0</v>
          </cell>
          <cell r="L703">
            <v>0</v>
          </cell>
          <cell r="M703">
            <v>0</v>
          </cell>
          <cell r="O703">
            <v>0</v>
          </cell>
          <cell r="P703">
            <v>0</v>
          </cell>
          <cell r="R703">
            <v>0</v>
          </cell>
          <cell r="S703">
            <v>0</v>
          </cell>
          <cell r="V703">
            <v>0</v>
          </cell>
          <cell r="W703" t="str">
            <v>Ml</v>
          </cell>
          <cell r="X703">
            <v>154.02000000000001</v>
          </cell>
        </row>
        <row r="704">
          <cell r="A704">
            <v>9016</v>
          </cell>
          <cell r="B704" t="str">
            <v>Muro doble en bloque N 5  e=0.25</v>
          </cell>
          <cell r="C704">
            <v>78.583999999999989</v>
          </cell>
          <cell r="D704">
            <v>78.583999999999989</v>
          </cell>
          <cell r="E704">
            <v>0</v>
          </cell>
          <cell r="F704">
            <v>0</v>
          </cell>
          <cell r="G704">
            <v>78.583999999999989</v>
          </cell>
          <cell r="I704">
            <v>0</v>
          </cell>
          <cell r="J704">
            <v>0</v>
          </cell>
          <cell r="L704">
            <v>0</v>
          </cell>
          <cell r="M704">
            <v>0</v>
          </cell>
          <cell r="O704">
            <v>0</v>
          </cell>
          <cell r="P704">
            <v>0</v>
          </cell>
          <cell r="R704">
            <v>0</v>
          </cell>
          <cell r="S704">
            <v>0</v>
          </cell>
          <cell r="V704">
            <v>0</v>
          </cell>
          <cell r="W704" t="str">
            <v>M2</v>
          </cell>
          <cell r="X704">
            <v>78.583999999999989</v>
          </cell>
        </row>
        <row r="705">
          <cell r="A705">
            <v>9017</v>
          </cell>
          <cell r="B705" t="str">
            <v>Cajon para fachada en superboard  H=0.80  e=0.45</v>
          </cell>
          <cell r="E705">
            <v>33.15</v>
          </cell>
          <cell r="F705">
            <v>33.15</v>
          </cell>
          <cell r="G705">
            <v>33.15</v>
          </cell>
          <cell r="I705">
            <v>0</v>
          </cell>
          <cell r="J705">
            <v>0</v>
          </cell>
          <cell r="L705">
            <v>0</v>
          </cell>
          <cell r="M705">
            <v>0</v>
          </cell>
          <cell r="P705">
            <v>0</v>
          </cell>
          <cell r="S705">
            <v>0</v>
          </cell>
          <cell r="V705">
            <v>0</v>
          </cell>
          <cell r="W705" t="str">
            <v>Ml</v>
          </cell>
          <cell r="X705">
            <v>33.15</v>
          </cell>
        </row>
        <row r="706">
          <cell r="A706">
            <v>9018</v>
          </cell>
          <cell r="B706" t="str">
            <v>Muro doble cara en superboard  y dry wall</v>
          </cell>
          <cell r="E706">
            <v>368.25749999999999</v>
          </cell>
          <cell r="F706">
            <v>368.25749999999999</v>
          </cell>
          <cell r="G706">
            <v>368.25749999999999</v>
          </cell>
          <cell r="I706">
            <v>0</v>
          </cell>
          <cell r="J706">
            <v>0</v>
          </cell>
          <cell r="L706">
            <v>0</v>
          </cell>
          <cell r="M706">
            <v>0</v>
          </cell>
          <cell r="P706">
            <v>0</v>
          </cell>
          <cell r="S706">
            <v>0</v>
          </cell>
          <cell r="V706">
            <v>0</v>
          </cell>
          <cell r="W706" t="str">
            <v>M2</v>
          </cell>
          <cell r="X706">
            <v>368.25749999999999</v>
          </cell>
        </row>
        <row r="707">
          <cell r="A707">
            <v>10</v>
          </cell>
          <cell r="B707" t="str">
            <v>PAÑETES</v>
          </cell>
          <cell r="G707">
            <v>0</v>
          </cell>
          <cell r="J707">
            <v>0</v>
          </cell>
          <cell r="M707">
            <v>0</v>
          </cell>
          <cell r="P707">
            <v>0</v>
          </cell>
          <cell r="S707">
            <v>0</v>
          </cell>
          <cell r="V707">
            <v>0</v>
          </cell>
          <cell r="X707">
            <v>0</v>
          </cell>
        </row>
        <row r="708">
          <cell r="A708">
            <v>10001</v>
          </cell>
          <cell r="B708" t="str">
            <v>Pañete impermeabilizado para fachadas</v>
          </cell>
          <cell r="C708">
            <v>667.27799999999991</v>
          </cell>
          <cell r="D708">
            <v>667.27799999999991</v>
          </cell>
          <cell r="E708">
            <v>974.3950000000001</v>
          </cell>
          <cell r="F708">
            <v>974.3950000000001</v>
          </cell>
          <cell r="G708">
            <v>1641.673</v>
          </cell>
          <cell r="H708">
            <v>376.584</v>
          </cell>
          <cell r="I708">
            <v>376.584</v>
          </cell>
          <cell r="J708">
            <v>376.584</v>
          </cell>
          <cell r="K708">
            <v>146.69979999999998</v>
          </cell>
          <cell r="L708">
            <v>146.69979999999998</v>
          </cell>
          <cell r="M708">
            <v>146.69979999999998</v>
          </cell>
          <cell r="N708">
            <v>125.226</v>
          </cell>
          <cell r="O708">
            <v>125.226</v>
          </cell>
          <cell r="P708">
            <v>125.226</v>
          </cell>
          <cell r="Q708">
            <v>179.21250000000001</v>
          </cell>
          <cell r="R708">
            <v>179.21250000000001</v>
          </cell>
          <cell r="S708">
            <v>179.21250000000001</v>
          </cell>
          <cell r="U708">
            <v>0</v>
          </cell>
          <cell r="V708">
            <v>0</v>
          </cell>
          <cell r="W708" t="str">
            <v>m2</v>
          </cell>
          <cell r="X708">
            <v>2469.3953000000001</v>
          </cell>
        </row>
        <row r="709">
          <cell r="A709">
            <v>10002</v>
          </cell>
          <cell r="B709" t="str">
            <v xml:space="preserve">Pañete liso </v>
          </cell>
          <cell r="C709">
            <v>681.88250000000005</v>
          </cell>
          <cell r="D709">
            <v>681.88250000000005</v>
          </cell>
          <cell r="E709">
            <v>503.58749999999998</v>
          </cell>
          <cell r="F709">
            <v>503.58749999999998</v>
          </cell>
          <cell r="G709">
            <v>1185.47</v>
          </cell>
          <cell r="H709">
            <v>321.89699999999999</v>
          </cell>
          <cell r="I709">
            <v>321.89699999999999</v>
          </cell>
          <cell r="J709">
            <v>321.89699999999999</v>
          </cell>
          <cell r="K709">
            <v>242.90199999999999</v>
          </cell>
          <cell r="L709">
            <v>242.90199999999999</v>
          </cell>
          <cell r="M709">
            <v>242.90199999999999</v>
          </cell>
          <cell r="N709">
            <v>101.53</v>
          </cell>
          <cell r="O709">
            <v>101.53</v>
          </cell>
          <cell r="P709">
            <v>101.53</v>
          </cell>
          <cell r="Q709">
            <v>159.9325</v>
          </cell>
          <cell r="R709">
            <v>159.9325</v>
          </cell>
          <cell r="S709">
            <v>159.9325</v>
          </cell>
          <cell r="U709">
            <v>0</v>
          </cell>
          <cell r="V709">
            <v>0</v>
          </cell>
          <cell r="W709" t="str">
            <v>m2</v>
          </cell>
          <cell r="X709">
            <v>2011.7314999999999</v>
          </cell>
        </row>
        <row r="710">
          <cell r="A710">
            <v>10003</v>
          </cell>
          <cell r="B710" t="str">
            <v>Pañete impermeabilizado para zonas humedas</v>
          </cell>
          <cell r="D710">
            <v>0</v>
          </cell>
          <cell r="E710">
            <v>48.034999999999997</v>
          </cell>
          <cell r="F710">
            <v>48.034999999999997</v>
          </cell>
          <cell r="G710">
            <v>48.034999999999997</v>
          </cell>
          <cell r="I710">
            <v>0</v>
          </cell>
          <cell r="J710">
            <v>0</v>
          </cell>
          <cell r="L710">
            <v>0</v>
          </cell>
          <cell r="M710">
            <v>0</v>
          </cell>
          <cell r="O710">
            <v>0</v>
          </cell>
          <cell r="P710">
            <v>0</v>
          </cell>
          <cell r="R710">
            <v>0</v>
          </cell>
          <cell r="S710">
            <v>0</v>
          </cell>
          <cell r="U710">
            <v>0</v>
          </cell>
          <cell r="V710">
            <v>0</v>
          </cell>
          <cell r="W710" t="str">
            <v>ml</v>
          </cell>
          <cell r="X710">
            <v>48.034999999999997</v>
          </cell>
        </row>
        <row r="711">
          <cell r="A711">
            <v>10004</v>
          </cell>
          <cell r="B711" t="str">
            <v>Pañete 1:4:1 con barita (plomado areas  especiales)</v>
          </cell>
          <cell r="C711">
            <v>69.55</v>
          </cell>
          <cell r="D711">
            <v>69.55</v>
          </cell>
          <cell r="E711">
            <v>0</v>
          </cell>
          <cell r="F711">
            <v>0</v>
          </cell>
          <cell r="G711">
            <v>69.55</v>
          </cell>
          <cell r="I711">
            <v>0</v>
          </cell>
          <cell r="J711">
            <v>0</v>
          </cell>
          <cell r="M711">
            <v>0</v>
          </cell>
          <cell r="O711">
            <v>0</v>
          </cell>
          <cell r="P711">
            <v>0</v>
          </cell>
          <cell r="R711">
            <v>0</v>
          </cell>
          <cell r="S711">
            <v>0</v>
          </cell>
          <cell r="V711">
            <v>0</v>
          </cell>
          <cell r="W711" t="str">
            <v>m2</v>
          </cell>
          <cell r="X711">
            <v>69.55</v>
          </cell>
        </row>
        <row r="712">
          <cell r="A712">
            <v>11</v>
          </cell>
          <cell r="B712" t="str">
            <v>PISOS BASES</v>
          </cell>
          <cell r="G712">
            <v>0</v>
          </cell>
          <cell r="J712">
            <v>0</v>
          </cell>
          <cell r="M712">
            <v>0</v>
          </cell>
          <cell r="P712">
            <v>0</v>
          </cell>
          <cell r="S712">
            <v>0</v>
          </cell>
          <cell r="V712">
            <v>0</v>
          </cell>
          <cell r="X712">
            <v>0</v>
          </cell>
        </row>
        <row r="713">
          <cell r="A713">
            <v>11001</v>
          </cell>
          <cell r="B713" t="str">
            <v xml:space="preserve">Afinado de piso m:1:3;h=4 </v>
          </cell>
          <cell r="C713">
            <v>264.55</v>
          </cell>
          <cell r="D713">
            <v>264.55</v>
          </cell>
          <cell r="E713">
            <v>271.70999999999998</v>
          </cell>
          <cell r="F713">
            <v>271.70999999999998</v>
          </cell>
          <cell r="G713">
            <v>536.26</v>
          </cell>
          <cell r="H713">
            <v>62.41</v>
          </cell>
          <cell r="I713">
            <v>62.41</v>
          </cell>
          <cell r="J713">
            <v>62.41</v>
          </cell>
          <cell r="K713">
            <v>0</v>
          </cell>
          <cell r="L713">
            <v>0</v>
          </cell>
          <cell r="M713">
            <v>0</v>
          </cell>
          <cell r="N713">
            <v>30.3</v>
          </cell>
          <cell r="O713">
            <v>30.3</v>
          </cell>
          <cell r="P713">
            <v>30.3</v>
          </cell>
          <cell r="R713">
            <v>0</v>
          </cell>
          <cell r="S713">
            <v>0</v>
          </cell>
          <cell r="U713">
            <v>0</v>
          </cell>
          <cell r="V713">
            <v>0</v>
          </cell>
          <cell r="W713" t="str">
            <v>M2</v>
          </cell>
          <cell r="X713">
            <v>628.96999999999991</v>
          </cell>
        </row>
        <row r="714">
          <cell r="A714">
            <v>11002</v>
          </cell>
          <cell r="B714" t="str">
            <v>Alistado impermeabilizado para pisos 1:3  e=0.05cm</v>
          </cell>
          <cell r="C714">
            <v>7.36</v>
          </cell>
          <cell r="D714">
            <v>7.36</v>
          </cell>
          <cell r="E714">
            <v>25.38</v>
          </cell>
          <cell r="F714">
            <v>25.38</v>
          </cell>
          <cell r="G714">
            <v>32.74</v>
          </cell>
          <cell r="H714">
            <v>2.62</v>
          </cell>
          <cell r="I714">
            <v>2.62</v>
          </cell>
          <cell r="J714">
            <v>2.62</v>
          </cell>
          <cell r="K714">
            <v>1.43</v>
          </cell>
          <cell r="L714">
            <v>1.43</v>
          </cell>
          <cell r="M714">
            <v>1.43</v>
          </cell>
          <cell r="N714">
            <v>2.62</v>
          </cell>
          <cell r="O714">
            <v>2.62</v>
          </cell>
          <cell r="P714">
            <v>2.62</v>
          </cell>
          <cell r="R714">
            <v>0</v>
          </cell>
          <cell r="S714">
            <v>0</v>
          </cell>
          <cell r="U714">
            <v>0</v>
          </cell>
          <cell r="V714">
            <v>0</v>
          </cell>
          <cell r="W714" t="str">
            <v>M2</v>
          </cell>
          <cell r="X714">
            <v>39.409999999999997</v>
          </cell>
        </row>
        <row r="715">
          <cell r="A715">
            <v>11003</v>
          </cell>
          <cell r="B715" t="str">
            <v xml:space="preserve">Poyo en concreto para muebles 2800psi H=0.08  </v>
          </cell>
          <cell r="C715">
            <v>76.73</v>
          </cell>
          <cell r="D715">
            <v>76.73</v>
          </cell>
          <cell r="E715">
            <v>68.69</v>
          </cell>
          <cell r="F715">
            <v>68.69</v>
          </cell>
          <cell r="G715">
            <v>145.42000000000002</v>
          </cell>
          <cell r="H715">
            <v>16.79</v>
          </cell>
          <cell r="I715">
            <v>16.79</v>
          </cell>
          <cell r="J715">
            <v>16.79</v>
          </cell>
          <cell r="K715">
            <v>0</v>
          </cell>
          <cell r="L715">
            <v>0</v>
          </cell>
          <cell r="M715">
            <v>0</v>
          </cell>
          <cell r="N715">
            <v>15.51</v>
          </cell>
          <cell r="O715">
            <v>15.51</v>
          </cell>
          <cell r="P715">
            <v>15.51</v>
          </cell>
          <cell r="R715">
            <v>0</v>
          </cell>
          <cell r="S715">
            <v>0</v>
          </cell>
          <cell r="U715">
            <v>0</v>
          </cell>
          <cell r="V715">
            <v>0</v>
          </cell>
          <cell r="W715" t="str">
            <v>Ml</v>
          </cell>
          <cell r="X715">
            <v>177.72</v>
          </cell>
        </row>
        <row r="716">
          <cell r="A716">
            <v>11004</v>
          </cell>
          <cell r="B716" t="str">
            <v>Poyo en concreto para duchas  2500psi H=0.15 e=0.08</v>
          </cell>
          <cell r="C716">
            <v>7.44</v>
          </cell>
          <cell r="D716">
            <v>7.44</v>
          </cell>
          <cell r="E716">
            <v>17.86</v>
          </cell>
          <cell r="F716">
            <v>17.86</v>
          </cell>
          <cell r="G716">
            <v>25.3</v>
          </cell>
          <cell r="H716">
            <v>2.81</v>
          </cell>
          <cell r="I716">
            <v>2.81</v>
          </cell>
          <cell r="J716">
            <v>2.81</v>
          </cell>
          <cell r="K716">
            <v>1.4</v>
          </cell>
          <cell r="L716">
            <v>1.4</v>
          </cell>
          <cell r="M716">
            <v>1.4</v>
          </cell>
          <cell r="N716">
            <v>2.8</v>
          </cell>
          <cell r="O716">
            <v>2.8</v>
          </cell>
          <cell r="P716">
            <v>2.8</v>
          </cell>
          <cell r="R716">
            <v>0</v>
          </cell>
          <cell r="S716">
            <v>0</v>
          </cell>
          <cell r="U716">
            <v>0</v>
          </cell>
          <cell r="V716">
            <v>0</v>
          </cell>
          <cell r="W716" t="str">
            <v>Ml</v>
          </cell>
          <cell r="X716">
            <v>32.309999999999995</v>
          </cell>
        </row>
        <row r="717">
          <cell r="A717">
            <v>11005</v>
          </cell>
          <cell r="B717" t="str">
            <v>Bordillo en concreto para ventanas 2500 psi h=0.15  e=0.10</v>
          </cell>
          <cell r="C717">
            <v>33.1</v>
          </cell>
          <cell r="D717">
            <v>33.1</v>
          </cell>
          <cell r="F717">
            <v>0</v>
          </cell>
          <cell r="G717">
            <v>33.1</v>
          </cell>
          <cell r="I717">
            <v>0</v>
          </cell>
          <cell r="J717">
            <v>0</v>
          </cell>
          <cell r="K717">
            <v>14.02</v>
          </cell>
          <cell r="L717">
            <v>14.02</v>
          </cell>
          <cell r="M717">
            <v>14.02</v>
          </cell>
          <cell r="N717">
            <v>20.399999999999999</v>
          </cell>
          <cell r="O717">
            <v>20.399999999999999</v>
          </cell>
          <cell r="P717">
            <v>20.399999999999999</v>
          </cell>
          <cell r="S717">
            <v>0</v>
          </cell>
          <cell r="V717">
            <v>0</v>
          </cell>
          <cell r="W717" t="str">
            <v>Ml</v>
          </cell>
          <cell r="X717">
            <v>67.52000000000001</v>
          </cell>
        </row>
        <row r="718">
          <cell r="A718">
            <v>12</v>
          </cell>
          <cell r="B718" t="str">
            <v>PISOS ACABADOS</v>
          </cell>
          <cell r="G718">
            <v>0</v>
          </cell>
          <cell r="J718">
            <v>0</v>
          </cell>
          <cell r="M718">
            <v>0</v>
          </cell>
          <cell r="P718">
            <v>0</v>
          </cell>
          <cell r="S718">
            <v>0</v>
          </cell>
          <cell r="V718">
            <v>0</v>
          </cell>
          <cell r="X718">
            <v>0</v>
          </cell>
        </row>
        <row r="719">
          <cell r="A719">
            <v>12001</v>
          </cell>
          <cell r="B719" t="str">
            <v xml:space="preserve">Baldosa grano de mármol, grano5, e=24mm, calidad primera, incluye alistado </v>
          </cell>
          <cell r="C719">
            <v>1020.4000000000001</v>
          </cell>
          <cell r="D719">
            <v>1020.4000000000001</v>
          </cell>
          <cell r="E719">
            <v>901.8900000000001</v>
          </cell>
          <cell r="F719">
            <v>901.8900000000001</v>
          </cell>
          <cell r="G719">
            <v>1922.2900000000002</v>
          </cell>
          <cell r="H719">
            <v>224.98</v>
          </cell>
          <cell r="I719">
            <v>224.98</v>
          </cell>
          <cell r="J719">
            <v>224.98</v>
          </cell>
          <cell r="K719">
            <v>129.72</v>
          </cell>
          <cell r="L719">
            <v>129.72</v>
          </cell>
          <cell r="M719">
            <v>129.72</v>
          </cell>
          <cell r="N719">
            <v>83.33</v>
          </cell>
          <cell r="O719">
            <v>83.33</v>
          </cell>
          <cell r="P719">
            <v>83.33</v>
          </cell>
          <cell r="R719">
            <v>0</v>
          </cell>
          <cell r="S719">
            <v>0</v>
          </cell>
          <cell r="U719">
            <v>0</v>
          </cell>
          <cell r="V719">
            <v>0</v>
          </cell>
          <cell r="W719" t="str">
            <v>M2</v>
          </cell>
          <cell r="X719">
            <v>2360.3199999999997</v>
          </cell>
        </row>
        <row r="720">
          <cell r="A720">
            <v>12002</v>
          </cell>
          <cell r="B720" t="str">
            <v xml:space="preserve">Baldosa cerámica, calidad primera, para enchape piso-pared, baños y cocinas </v>
          </cell>
          <cell r="C720">
            <v>674.5</v>
          </cell>
          <cell r="D720">
            <v>674.5</v>
          </cell>
          <cell r="E720">
            <v>706.59</v>
          </cell>
          <cell r="F720">
            <v>706.59</v>
          </cell>
          <cell r="G720">
            <v>1381.0900000000001</v>
          </cell>
          <cell r="H720">
            <v>168.0325</v>
          </cell>
          <cell r="I720">
            <v>168.0325</v>
          </cell>
          <cell r="J720">
            <v>168.0325</v>
          </cell>
          <cell r="K720">
            <v>65.477500000000006</v>
          </cell>
          <cell r="L720">
            <v>65.477500000000006</v>
          </cell>
          <cell r="M720">
            <v>65.477500000000006</v>
          </cell>
          <cell r="N720">
            <v>55.907499999999992</v>
          </cell>
          <cell r="O720">
            <v>55.907499999999992</v>
          </cell>
          <cell r="P720">
            <v>55.907499999999992</v>
          </cell>
          <cell r="R720">
            <v>0</v>
          </cell>
          <cell r="S720">
            <v>0</v>
          </cell>
          <cell r="U720">
            <v>0</v>
          </cell>
          <cell r="V720">
            <v>0</v>
          </cell>
          <cell r="W720" t="str">
            <v>M2</v>
          </cell>
          <cell r="X720">
            <v>1670.5075000000002</v>
          </cell>
        </row>
        <row r="721">
          <cell r="A721">
            <v>12003</v>
          </cell>
          <cell r="B721" t="str">
            <v xml:space="preserve">Mediacaña en granito </v>
          </cell>
          <cell r="C721">
            <v>766.03</v>
          </cell>
          <cell r="D721">
            <v>766.03</v>
          </cell>
          <cell r="E721">
            <v>586.52</v>
          </cell>
          <cell r="F721">
            <v>586.52</v>
          </cell>
          <cell r="G721">
            <v>1352.55</v>
          </cell>
          <cell r="H721">
            <v>88.88</v>
          </cell>
          <cell r="I721">
            <v>88.88</v>
          </cell>
          <cell r="J721">
            <v>88.88</v>
          </cell>
          <cell r="K721">
            <v>26.44</v>
          </cell>
          <cell r="L721">
            <v>26.44</v>
          </cell>
          <cell r="M721">
            <v>26.44</v>
          </cell>
          <cell r="O721">
            <v>0</v>
          </cell>
          <cell r="P721">
            <v>0</v>
          </cell>
          <cell r="R721">
            <v>0</v>
          </cell>
          <cell r="S721">
            <v>0</v>
          </cell>
          <cell r="U721">
            <v>0</v>
          </cell>
          <cell r="V721">
            <v>0</v>
          </cell>
          <cell r="W721" t="str">
            <v>Ml</v>
          </cell>
          <cell r="X721">
            <v>1467.87</v>
          </cell>
        </row>
        <row r="722">
          <cell r="A722">
            <v>12004</v>
          </cell>
          <cell r="B722" t="str">
            <v xml:space="preserve">Paso en granito pulido, incluye alistado </v>
          </cell>
          <cell r="C722">
            <v>56.42</v>
          </cell>
          <cell r="D722">
            <v>56.42</v>
          </cell>
          <cell r="E722">
            <v>0</v>
          </cell>
          <cell r="F722">
            <v>0</v>
          </cell>
          <cell r="G722">
            <v>56.42</v>
          </cell>
          <cell r="H722">
            <v>0</v>
          </cell>
          <cell r="I722">
            <v>0</v>
          </cell>
          <cell r="J722">
            <v>0</v>
          </cell>
          <cell r="K722">
            <v>0</v>
          </cell>
          <cell r="L722">
            <v>0</v>
          </cell>
          <cell r="M722">
            <v>0</v>
          </cell>
          <cell r="O722">
            <v>0</v>
          </cell>
          <cell r="P722">
            <v>0</v>
          </cell>
          <cell r="R722">
            <v>0</v>
          </cell>
          <cell r="S722">
            <v>0</v>
          </cell>
          <cell r="U722">
            <v>0</v>
          </cell>
          <cell r="V722">
            <v>0</v>
          </cell>
          <cell r="W722" t="str">
            <v>Ml</v>
          </cell>
          <cell r="X722">
            <v>56.42</v>
          </cell>
        </row>
        <row r="723">
          <cell r="A723">
            <v>12005</v>
          </cell>
          <cell r="B723" t="str">
            <v xml:space="preserve">Piso en granito pulido, incluye alistado </v>
          </cell>
          <cell r="C723">
            <v>11.61</v>
          </cell>
          <cell r="D723">
            <v>11.61</v>
          </cell>
          <cell r="E723">
            <v>13.41</v>
          </cell>
          <cell r="F723">
            <v>13.41</v>
          </cell>
          <cell r="G723">
            <v>25.02</v>
          </cell>
          <cell r="H723">
            <v>0</v>
          </cell>
          <cell r="I723">
            <v>0</v>
          </cell>
          <cell r="J723">
            <v>0</v>
          </cell>
          <cell r="K723">
            <v>0</v>
          </cell>
          <cell r="L723">
            <v>0</v>
          </cell>
          <cell r="M723">
            <v>0</v>
          </cell>
          <cell r="O723">
            <v>0</v>
          </cell>
          <cell r="P723">
            <v>0</v>
          </cell>
          <cell r="R723">
            <v>0</v>
          </cell>
          <cell r="S723">
            <v>0</v>
          </cell>
          <cell r="U723">
            <v>0</v>
          </cell>
          <cell r="V723">
            <v>0</v>
          </cell>
          <cell r="W723" t="str">
            <v>Ml</v>
          </cell>
          <cell r="X723">
            <v>25.02</v>
          </cell>
        </row>
        <row r="724">
          <cell r="A724">
            <v>12006</v>
          </cell>
          <cell r="B724" t="str">
            <v>Pulida de Baldosa grano de mármol</v>
          </cell>
          <cell r="C724">
            <v>1020.4000000000001</v>
          </cell>
          <cell r="D724">
            <v>1020.4000000000001</v>
          </cell>
          <cell r="E724">
            <v>901.8900000000001</v>
          </cell>
          <cell r="F724">
            <v>901.8900000000001</v>
          </cell>
          <cell r="G724">
            <v>1922.2900000000002</v>
          </cell>
          <cell r="H724">
            <v>224.98</v>
          </cell>
          <cell r="I724">
            <v>224.98</v>
          </cell>
          <cell r="J724">
            <v>224.98</v>
          </cell>
          <cell r="K724">
            <v>129.72</v>
          </cell>
          <cell r="L724">
            <v>129.72</v>
          </cell>
          <cell r="M724">
            <v>129.72</v>
          </cell>
          <cell r="N724">
            <v>83.33</v>
          </cell>
          <cell r="O724">
            <v>83.33</v>
          </cell>
          <cell r="P724">
            <v>83.33</v>
          </cell>
          <cell r="R724">
            <v>0</v>
          </cell>
          <cell r="S724">
            <v>0</v>
          </cell>
          <cell r="U724">
            <v>0</v>
          </cell>
          <cell r="V724">
            <v>0</v>
          </cell>
          <cell r="W724" t="str">
            <v>M2</v>
          </cell>
          <cell r="X724">
            <v>2360.3199999999997</v>
          </cell>
        </row>
        <row r="725">
          <cell r="A725">
            <v>12007</v>
          </cell>
          <cell r="B725" t="str">
            <v>Piso acabado endurecido para cuartos tecnicos</v>
          </cell>
          <cell r="C725">
            <v>34.81</v>
          </cell>
          <cell r="D725">
            <v>34.81</v>
          </cell>
          <cell r="E725">
            <v>0</v>
          </cell>
          <cell r="F725">
            <v>0</v>
          </cell>
          <cell r="G725">
            <v>34.81</v>
          </cell>
          <cell r="H725">
            <v>0</v>
          </cell>
          <cell r="I725">
            <v>0</v>
          </cell>
          <cell r="J725">
            <v>0</v>
          </cell>
          <cell r="K725">
            <v>49.71</v>
          </cell>
          <cell r="L725">
            <v>49.71</v>
          </cell>
          <cell r="M725">
            <v>49.71</v>
          </cell>
          <cell r="O725">
            <v>0</v>
          </cell>
          <cell r="P725">
            <v>0</v>
          </cell>
          <cell r="Q725">
            <v>55.79</v>
          </cell>
          <cell r="R725">
            <v>55.79</v>
          </cell>
          <cell r="S725">
            <v>55.79</v>
          </cell>
          <cell r="U725">
            <v>0</v>
          </cell>
          <cell r="V725">
            <v>0</v>
          </cell>
          <cell r="W725" t="str">
            <v>M2</v>
          </cell>
          <cell r="X725">
            <v>140.31</v>
          </cell>
        </row>
        <row r="726">
          <cell r="A726">
            <v>12008</v>
          </cell>
          <cell r="B726" t="str">
            <v>Piso en vinilo conductivo para salas de cirugia</v>
          </cell>
          <cell r="C726">
            <v>0</v>
          </cell>
          <cell r="D726">
            <v>0</v>
          </cell>
          <cell r="E726">
            <v>95.82</v>
          </cell>
          <cell r="F726">
            <v>95.82</v>
          </cell>
          <cell r="G726">
            <v>95.82</v>
          </cell>
          <cell r="H726">
            <v>0</v>
          </cell>
          <cell r="I726">
            <v>0</v>
          </cell>
          <cell r="J726">
            <v>0</v>
          </cell>
          <cell r="K726">
            <v>0</v>
          </cell>
          <cell r="L726">
            <v>0</v>
          </cell>
          <cell r="M726">
            <v>0</v>
          </cell>
          <cell r="O726">
            <v>0</v>
          </cell>
          <cell r="P726">
            <v>0</v>
          </cell>
          <cell r="R726">
            <v>0</v>
          </cell>
          <cell r="S726">
            <v>0</v>
          </cell>
          <cell r="U726">
            <v>0</v>
          </cell>
          <cell r="V726">
            <v>0</v>
          </cell>
          <cell r="W726" t="str">
            <v>M2</v>
          </cell>
          <cell r="X726">
            <v>95.82</v>
          </cell>
        </row>
        <row r="727">
          <cell r="A727">
            <v>12009</v>
          </cell>
          <cell r="B727" t="str">
            <v>Media caña en mortero</v>
          </cell>
          <cell r="C727">
            <v>0</v>
          </cell>
          <cell r="D727">
            <v>0</v>
          </cell>
          <cell r="E727">
            <v>60.1</v>
          </cell>
          <cell r="F727">
            <v>60.1</v>
          </cell>
          <cell r="G727">
            <v>60.1</v>
          </cell>
          <cell r="H727">
            <v>0</v>
          </cell>
          <cell r="I727">
            <v>0</v>
          </cell>
          <cell r="J727">
            <v>0</v>
          </cell>
          <cell r="K727">
            <v>47.24</v>
          </cell>
          <cell r="L727">
            <v>47.24</v>
          </cell>
          <cell r="M727">
            <v>47.24</v>
          </cell>
          <cell r="O727">
            <v>0</v>
          </cell>
          <cell r="P727">
            <v>0</v>
          </cell>
          <cell r="R727">
            <v>0</v>
          </cell>
          <cell r="S727">
            <v>0</v>
          </cell>
          <cell r="U727">
            <v>0</v>
          </cell>
          <cell r="V727">
            <v>0</v>
          </cell>
          <cell r="W727" t="str">
            <v>Ml</v>
          </cell>
          <cell r="X727">
            <v>107.34</v>
          </cell>
        </row>
        <row r="728">
          <cell r="A728">
            <v>12010</v>
          </cell>
          <cell r="B728" t="str">
            <v xml:space="preserve">Suministro e instalacion de guardaescoba en baldosa grano de mármol, grano5, calidad primera  H=0.08 </v>
          </cell>
          <cell r="C728">
            <v>318.2</v>
          </cell>
          <cell r="D728">
            <v>318.2</v>
          </cell>
          <cell r="E728">
            <v>380.29000000000008</v>
          </cell>
          <cell r="F728">
            <v>380.29000000000008</v>
          </cell>
          <cell r="G728">
            <v>698.49</v>
          </cell>
          <cell r="H728">
            <v>176.62</v>
          </cell>
          <cell r="I728">
            <v>176.62</v>
          </cell>
          <cell r="J728">
            <v>176.62</v>
          </cell>
          <cell r="K728">
            <v>89.71</v>
          </cell>
          <cell r="L728">
            <v>89.71</v>
          </cell>
          <cell r="M728">
            <v>89.71</v>
          </cell>
          <cell r="N728">
            <v>96.16</v>
          </cell>
          <cell r="O728">
            <v>96.16</v>
          </cell>
          <cell r="P728">
            <v>96.16</v>
          </cell>
          <cell r="R728">
            <v>0</v>
          </cell>
          <cell r="S728">
            <v>0</v>
          </cell>
          <cell r="V728">
            <v>0</v>
          </cell>
          <cell r="W728" t="str">
            <v>Ml</v>
          </cell>
          <cell r="X728">
            <v>1060.98</v>
          </cell>
        </row>
        <row r="729">
          <cell r="A729">
            <v>12011</v>
          </cell>
          <cell r="B729" t="str">
            <v>Suministro e instalacion de Tableta romana sahara  18.5x7 de alfa ref:225000312 o similar  (terraza)</v>
          </cell>
          <cell r="D729">
            <v>0</v>
          </cell>
          <cell r="E729">
            <v>60.14</v>
          </cell>
          <cell r="F729">
            <v>60.14</v>
          </cell>
          <cell r="G729">
            <v>60.14</v>
          </cell>
          <cell r="H729">
            <v>0</v>
          </cell>
          <cell r="I729">
            <v>0</v>
          </cell>
          <cell r="J729">
            <v>0</v>
          </cell>
          <cell r="K729">
            <v>0</v>
          </cell>
          <cell r="L729">
            <v>0</v>
          </cell>
          <cell r="M729">
            <v>0</v>
          </cell>
          <cell r="O729">
            <v>0</v>
          </cell>
          <cell r="P729">
            <v>0</v>
          </cell>
          <cell r="R729">
            <v>0</v>
          </cell>
          <cell r="S729">
            <v>0</v>
          </cell>
          <cell r="U729">
            <v>0</v>
          </cell>
          <cell r="V729">
            <v>0</v>
          </cell>
          <cell r="W729" t="str">
            <v>M2</v>
          </cell>
          <cell r="X729">
            <v>60.14</v>
          </cell>
        </row>
        <row r="730">
          <cell r="A730">
            <v>12012</v>
          </cell>
          <cell r="B730" t="str">
            <v>Piso porcelanato constructor plano beige corona o similar</v>
          </cell>
          <cell r="C730">
            <v>264.55</v>
          </cell>
          <cell r="D730">
            <v>264.55</v>
          </cell>
          <cell r="E730">
            <v>211.57</v>
          </cell>
          <cell r="F730">
            <v>211.57</v>
          </cell>
          <cell r="G730">
            <v>476.12</v>
          </cell>
          <cell r="H730">
            <v>62.41</v>
          </cell>
          <cell r="I730">
            <v>62.41</v>
          </cell>
          <cell r="J730">
            <v>62.41</v>
          </cell>
          <cell r="K730">
            <v>0</v>
          </cell>
          <cell r="L730">
            <v>0</v>
          </cell>
          <cell r="M730">
            <v>0</v>
          </cell>
          <cell r="N730">
            <v>30.3</v>
          </cell>
          <cell r="O730">
            <v>30.3</v>
          </cell>
          <cell r="P730">
            <v>30.3</v>
          </cell>
          <cell r="R730">
            <v>0</v>
          </cell>
          <cell r="S730">
            <v>0</v>
          </cell>
          <cell r="U730">
            <v>0</v>
          </cell>
          <cell r="V730">
            <v>0</v>
          </cell>
          <cell r="W730" t="str">
            <v>M2</v>
          </cell>
          <cell r="X730">
            <v>568.82999999999993</v>
          </cell>
        </row>
        <row r="731">
          <cell r="A731">
            <v>12013</v>
          </cell>
          <cell r="B731" t="str">
            <v>Guardaescoba en porcelanato constructor plano beige corona o similar H=0.08m</v>
          </cell>
          <cell r="C731">
            <v>86.54</v>
          </cell>
          <cell r="D731">
            <v>86.54</v>
          </cell>
          <cell r="E731">
            <v>163.16</v>
          </cell>
          <cell r="F731">
            <v>163.16</v>
          </cell>
          <cell r="G731">
            <v>249.7</v>
          </cell>
          <cell r="H731">
            <v>36.54</v>
          </cell>
          <cell r="I731">
            <v>36.54</v>
          </cell>
          <cell r="J731">
            <v>36.54</v>
          </cell>
          <cell r="K731">
            <v>0</v>
          </cell>
          <cell r="L731">
            <v>0</v>
          </cell>
          <cell r="M731">
            <v>0</v>
          </cell>
          <cell r="N731">
            <v>17.89</v>
          </cell>
          <cell r="O731">
            <v>17.89</v>
          </cell>
          <cell r="P731">
            <v>17.89</v>
          </cell>
          <cell r="R731">
            <v>0</v>
          </cell>
          <cell r="S731">
            <v>0</v>
          </cell>
          <cell r="U731">
            <v>0</v>
          </cell>
          <cell r="V731">
            <v>0</v>
          </cell>
          <cell r="W731" t="str">
            <v>Ml</v>
          </cell>
          <cell r="X731">
            <v>304.13</v>
          </cell>
        </row>
        <row r="732">
          <cell r="A732">
            <v>13</v>
          </cell>
          <cell r="B732" t="str">
            <v>CUBIERTA</v>
          </cell>
          <cell r="G732">
            <v>0</v>
          </cell>
          <cell r="J732">
            <v>0</v>
          </cell>
          <cell r="M732">
            <v>0</v>
          </cell>
          <cell r="P732">
            <v>0</v>
          </cell>
          <cell r="S732">
            <v>0</v>
          </cell>
          <cell r="V732">
            <v>0</v>
          </cell>
          <cell r="X732">
            <v>0</v>
          </cell>
        </row>
        <row r="733">
          <cell r="A733">
            <v>13001</v>
          </cell>
          <cell r="B733" t="str">
            <v xml:space="preserve">Cubierta Supertermoacústica, 0.35mm </v>
          </cell>
          <cell r="D733">
            <v>0</v>
          </cell>
          <cell r="E733">
            <v>1393.6568</v>
          </cell>
          <cell r="F733">
            <v>1393.6568</v>
          </cell>
          <cell r="G733">
            <v>1393.6568</v>
          </cell>
          <cell r="H733">
            <v>303.52999999999997</v>
          </cell>
          <cell r="I733">
            <v>303.52999999999997</v>
          </cell>
          <cell r="J733">
            <v>303.52999999999997</v>
          </cell>
          <cell r="K733">
            <v>192.08</v>
          </cell>
          <cell r="L733">
            <v>192.08</v>
          </cell>
          <cell r="M733">
            <v>192.08</v>
          </cell>
          <cell r="N733">
            <v>124.124</v>
          </cell>
          <cell r="O733">
            <v>124.124</v>
          </cell>
          <cell r="P733">
            <v>124.124</v>
          </cell>
          <cell r="Q733">
            <v>58.552</v>
          </cell>
          <cell r="R733">
            <v>58.552</v>
          </cell>
          <cell r="S733">
            <v>58.552</v>
          </cell>
          <cell r="U733">
            <v>0</v>
          </cell>
          <cell r="V733">
            <v>0</v>
          </cell>
          <cell r="W733" t="str">
            <v>M2</v>
          </cell>
          <cell r="X733">
            <v>2071.9427999999998</v>
          </cell>
        </row>
        <row r="734">
          <cell r="A734">
            <v>13002</v>
          </cell>
          <cell r="B734" t="str">
            <v xml:space="preserve">Bajante PVC Aguas lluvias, tubo 4" </v>
          </cell>
          <cell r="D734">
            <v>0</v>
          </cell>
          <cell r="F734">
            <v>0</v>
          </cell>
          <cell r="G734">
            <v>0</v>
          </cell>
          <cell r="I734">
            <v>0</v>
          </cell>
          <cell r="J734">
            <v>0</v>
          </cell>
          <cell r="L734">
            <v>0</v>
          </cell>
          <cell r="M734">
            <v>0</v>
          </cell>
          <cell r="O734">
            <v>0</v>
          </cell>
          <cell r="P734">
            <v>0</v>
          </cell>
          <cell r="R734">
            <v>0</v>
          </cell>
          <cell r="S734">
            <v>0</v>
          </cell>
          <cell r="U734">
            <v>0</v>
          </cell>
          <cell r="V734">
            <v>0</v>
          </cell>
          <cell r="W734" t="str">
            <v>Ml</v>
          </cell>
          <cell r="X734">
            <v>0</v>
          </cell>
        </row>
        <row r="735">
          <cell r="A735">
            <v>13003</v>
          </cell>
          <cell r="B735" t="str">
            <v xml:space="preserve">Caballete termoacústico 0.35x0.35x2.0 </v>
          </cell>
          <cell r="D735">
            <v>0</v>
          </cell>
          <cell r="E735">
            <v>45.274999999999999</v>
          </cell>
          <cell r="F735">
            <v>45.274999999999999</v>
          </cell>
          <cell r="G735">
            <v>45.274999999999999</v>
          </cell>
          <cell r="H735">
            <v>29.9</v>
          </cell>
          <cell r="I735">
            <v>29.9</v>
          </cell>
          <cell r="J735">
            <v>29.9</v>
          </cell>
          <cell r="K735">
            <v>20.47</v>
          </cell>
          <cell r="L735">
            <v>20.47</v>
          </cell>
          <cell r="M735">
            <v>20.47</v>
          </cell>
          <cell r="N735">
            <v>9.2200000000000006</v>
          </cell>
          <cell r="O735">
            <v>9.2200000000000006</v>
          </cell>
          <cell r="P735">
            <v>9.2200000000000006</v>
          </cell>
          <cell r="Q735">
            <v>0</v>
          </cell>
          <cell r="R735">
            <v>0</v>
          </cell>
          <cell r="S735">
            <v>0</v>
          </cell>
          <cell r="U735">
            <v>0</v>
          </cell>
          <cell r="V735">
            <v>0</v>
          </cell>
          <cell r="W735" t="str">
            <v>Ml</v>
          </cell>
          <cell r="X735">
            <v>104.86499999999999</v>
          </cell>
        </row>
        <row r="736">
          <cell r="A736">
            <v>14</v>
          </cell>
          <cell r="B736" t="str">
            <v>CARPINTERIA METALICA</v>
          </cell>
          <cell r="G736">
            <v>0</v>
          </cell>
          <cell r="J736">
            <v>0</v>
          </cell>
          <cell r="M736">
            <v>0</v>
          </cell>
          <cell r="P736">
            <v>0</v>
          </cell>
          <cell r="S736">
            <v>0</v>
          </cell>
          <cell r="V736">
            <v>0</v>
          </cell>
          <cell r="X736">
            <v>0</v>
          </cell>
        </row>
        <row r="737">
          <cell r="A737">
            <v>14001</v>
          </cell>
          <cell r="B737" t="str">
            <v xml:space="preserve">Baranda metálica para escaleras </v>
          </cell>
          <cell r="C737">
            <v>21.84</v>
          </cell>
          <cell r="D737">
            <v>21.84</v>
          </cell>
          <cell r="F737">
            <v>0</v>
          </cell>
          <cell r="G737">
            <v>21.84</v>
          </cell>
          <cell r="H737">
            <v>0</v>
          </cell>
          <cell r="I737">
            <v>0</v>
          </cell>
          <cell r="J737">
            <v>0</v>
          </cell>
          <cell r="K737">
            <v>0</v>
          </cell>
          <cell r="L737">
            <v>0</v>
          </cell>
          <cell r="M737">
            <v>0</v>
          </cell>
          <cell r="O737">
            <v>0</v>
          </cell>
          <cell r="P737">
            <v>0</v>
          </cell>
          <cell r="R737">
            <v>0</v>
          </cell>
          <cell r="S737">
            <v>0</v>
          </cell>
          <cell r="U737">
            <v>0</v>
          </cell>
          <cell r="V737">
            <v>0</v>
          </cell>
          <cell r="W737" t="str">
            <v>Ml</v>
          </cell>
          <cell r="X737">
            <v>21.84</v>
          </cell>
        </row>
        <row r="738">
          <cell r="A738">
            <v>14002</v>
          </cell>
          <cell r="B738" t="str">
            <v xml:space="preserve">Baranda metálica vacio acceso  ppal </v>
          </cell>
          <cell r="D738">
            <v>0</v>
          </cell>
          <cell r="E738">
            <v>51.47</v>
          </cell>
          <cell r="F738">
            <v>51.47</v>
          </cell>
          <cell r="G738">
            <v>51.47</v>
          </cell>
          <cell r="H738">
            <v>0</v>
          </cell>
          <cell r="I738">
            <v>0</v>
          </cell>
          <cell r="J738">
            <v>0</v>
          </cell>
          <cell r="K738">
            <v>0</v>
          </cell>
          <cell r="L738">
            <v>0</v>
          </cell>
          <cell r="M738">
            <v>0</v>
          </cell>
          <cell r="O738">
            <v>0</v>
          </cell>
          <cell r="P738">
            <v>0</v>
          </cell>
          <cell r="R738">
            <v>0</v>
          </cell>
          <cell r="S738">
            <v>0</v>
          </cell>
          <cell r="U738">
            <v>0</v>
          </cell>
          <cell r="V738">
            <v>0</v>
          </cell>
          <cell r="W738" t="str">
            <v>Ml</v>
          </cell>
          <cell r="X738">
            <v>51.47</v>
          </cell>
        </row>
        <row r="739">
          <cell r="A739">
            <v>14003</v>
          </cell>
          <cell r="B739" t="str">
            <v>Tapa alfajor para tanque de reserva</v>
          </cell>
          <cell r="D739">
            <v>0</v>
          </cell>
          <cell r="F739">
            <v>0</v>
          </cell>
          <cell r="G739">
            <v>0</v>
          </cell>
          <cell r="H739">
            <v>0</v>
          </cell>
          <cell r="I739">
            <v>0</v>
          </cell>
          <cell r="J739">
            <v>0</v>
          </cell>
          <cell r="K739">
            <v>0</v>
          </cell>
          <cell r="L739">
            <v>0</v>
          </cell>
          <cell r="M739">
            <v>0</v>
          </cell>
          <cell r="O739">
            <v>0</v>
          </cell>
          <cell r="P739">
            <v>0</v>
          </cell>
          <cell r="Q739">
            <v>2</v>
          </cell>
          <cell r="R739">
            <v>2</v>
          </cell>
          <cell r="S739">
            <v>2</v>
          </cell>
          <cell r="U739">
            <v>0</v>
          </cell>
          <cell r="V739">
            <v>0</v>
          </cell>
          <cell r="W739" t="str">
            <v>Und</v>
          </cell>
          <cell r="X739">
            <v>2</v>
          </cell>
        </row>
        <row r="740">
          <cell r="A740">
            <v>14004</v>
          </cell>
          <cell r="B740" t="str">
            <v>Escalera de gato</v>
          </cell>
          <cell r="D740">
            <v>0</v>
          </cell>
          <cell r="F740">
            <v>0</v>
          </cell>
          <cell r="G740">
            <v>0</v>
          </cell>
          <cell r="H740">
            <v>0</v>
          </cell>
          <cell r="I740">
            <v>0</v>
          </cell>
          <cell r="J740">
            <v>0</v>
          </cell>
          <cell r="K740">
            <v>0</v>
          </cell>
          <cell r="L740">
            <v>0</v>
          </cell>
          <cell r="M740">
            <v>0</v>
          </cell>
          <cell r="O740">
            <v>0</v>
          </cell>
          <cell r="P740">
            <v>0</v>
          </cell>
          <cell r="Q740">
            <v>6</v>
          </cell>
          <cell r="R740">
            <v>6</v>
          </cell>
          <cell r="S740">
            <v>6</v>
          </cell>
          <cell r="U740">
            <v>0</v>
          </cell>
          <cell r="V740">
            <v>0</v>
          </cell>
          <cell r="W740" t="str">
            <v>Ml</v>
          </cell>
          <cell r="X740">
            <v>6</v>
          </cell>
        </row>
        <row r="741">
          <cell r="A741">
            <v>14005</v>
          </cell>
          <cell r="B741" t="str">
            <v>Suministro e instalacion de Puerta baño en lamina de acero cold rolled cal 18  y pintura electrostatica</v>
          </cell>
          <cell r="C741">
            <v>4</v>
          </cell>
          <cell r="D741">
            <v>4</v>
          </cell>
          <cell r="E741">
            <v>4</v>
          </cell>
          <cell r="F741">
            <v>4</v>
          </cell>
          <cell r="G741">
            <v>8</v>
          </cell>
          <cell r="H741">
            <v>0</v>
          </cell>
          <cell r="I741">
            <v>0</v>
          </cell>
          <cell r="J741">
            <v>0</v>
          </cell>
          <cell r="K741">
            <v>0</v>
          </cell>
          <cell r="L741">
            <v>0</v>
          </cell>
          <cell r="M741">
            <v>0</v>
          </cell>
          <cell r="O741">
            <v>0</v>
          </cell>
          <cell r="P741">
            <v>0</v>
          </cell>
          <cell r="R741">
            <v>0</v>
          </cell>
          <cell r="S741">
            <v>0</v>
          </cell>
          <cell r="U741">
            <v>0</v>
          </cell>
          <cell r="V741">
            <v>0</v>
          </cell>
          <cell r="W741" t="str">
            <v>Und</v>
          </cell>
          <cell r="X741">
            <v>8</v>
          </cell>
        </row>
        <row r="742">
          <cell r="A742">
            <v>14006</v>
          </cell>
          <cell r="B742" t="str">
            <v>Suministro e instalacion de persiana arqitectonica en perfiles de aluminio anodizado H=0.60m</v>
          </cell>
          <cell r="C742">
            <v>35.14</v>
          </cell>
          <cell r="D742">
            <v>35.14</v>
          </cell>
          <cell r="E742">
            <v>19.36</v>
          </cell>
          <cell r="F742">
            <v>19.36</v>
          </cell>
          <cell r="G742">
            <v>54.5</v>
          </cell>
          <cell r="I742">
            <v>0</v>
          </cell>
          <cell r="J742">
            <v>0</v>
          </cell>
          <cell r="L742">
            <v>0</v>
          </cell>
          <cell r="M742">
            <v>0</v>
          </cell>
          <cell r="N742">
            <v>9.620000000000001</v>
          </cell>
          <cell r="O742">
            <v>9.620000000000001</v>
          </cell>
          <cell r="P742">
            <v>9.620000000000001</v>
          </cell>
          <cell r="R742">
            <v>0</v>
          </cell>
          <cell r="S742">
            <v>0</v>
          </cell>
          <cell r="U742">
            <v>0</v>
          </cell>
          <cell r="V742">
            <v>0</v>
          </cell>
          <cell r="W742" t="str">
            <v>Ml</v>
          </cell>
          <cell r="X742">
            <v>64.12</v>
          </cell>
        </row>
        <row r="743">
          <cell r="A743">
            <v>15</v>
          </cell>
          <cell r="B743" t="str">
            <v>CARPINTERIA MADERA</v>
          </cell>
          <cell r="G743">
            <v>0</v>
          </cell>
          <cell r="J743">
            <v>0</v>
          </cell>
          <cell r="M743">
            <v>0</v>
          </cell>
          <cell r="P743">
            <v>0</v>
          </cell>
          <cell r="S743">
            <v>0</v>
          </cell>
          <cell r="V743">
            <v>0</v>
          </cell>
          <cell r="X743">
            <v>0</v>
          </cell>
        </row>
        <row r="744">
          <cell r="A744">
            <v>15001</v>
          </cell>
          <cell r="B744" t="str">
            <v>Celosia para fachada Wood Decors de Trespa. Incluye estructura metalica</v>
          </cell>
          <cell r="C744">
            <v>185.54419999999999</v>
          </cell>
          <cell r="D744">
            <v>185.54419999999999</v>
          </cell>
          <cell r="F744">
            <v>0</v>
          </cell>
          <cell r="G744">
            <v>185.54419999999999</v>
          </cell>
          <cell r="I744">
            <v>0</v>
          </cell>
          <cell r="J744">
            <v>0</v>
          </cell>
          <cell r="L744">
            <v>0</v>
          </cell>
          <cell r="M744">
            <v>0</v>
          </cell>
          <cell r="O744">
            <v>0</v>
          </cell>
          <cell r="P744">
            <v>0</v>
          </cell>
          <cell r="R744">
            <v>0</v>
          </cell>
          <cell r="S744">
            <v>0</v>
          </cell>
          <cell r="U744">
            <v>0</v>
          </cell>
          <cell r="V744">
            <v>0</v>
          </cell>
          <cell r="W744" t="str">
            <v>M2</v>
          </cell>
          <cell r="X744">
            <v>185.54419999999999</v>
          </cell>
        </row>
        <row r="745">
          <cell r="A745">
            <v>15002</v>
          </cell>
          <cell r="B745" t="str">
            <v>Muro persiana vertical en bambu con anclajes metalicos (6.76 m  x4.00m)</v>
          </cell>
          <cell r="C745">
            <v>1</v>
          </cell>
          <cell r="D745">
            <v>1</v>
          </cell>
          <cell r="F745">
            <v>0</v>
          </cell>
          <cell r="G745">
            <v>1</v>
          </cell>
          <cell r="I745">
            <v>0</v>
          </cell>
          <cell r="J745">
            <v>0</v>
          </cell>
          <cell r="L745">
            <v>0</v>
          </cell>
          <cell r="M745">
            <v>0</v>
          </cell>
          <cell r="O745">
            <v>0</v>
          </cell>
          <cell r="P745">
            <v>0</v>
          </cell>
          <cell r="R745">
            <v>0</v>
          </cell>
          <cell r="S745">
            <v>0</v>
          </cell>
          <cell r="U745">
            <v>0</v>
          </cell>
          <cell r="V745">
            <v>0</v>
          </cell>
          <cell r="W745" t="str">
            <v>Glb</v>
          </cell>
          <cell r="X745">
            <v>1</v>
          </cell>
        </row>
        <row r="746">
          <cell r="A746">
            <v>15003</v>
          </cell>
          <cell r="B746" t="str">
            <v>Pergola en madera  con cubierta acrilica y estructura en madera con anclajes metalicos, y cubierta en policarbonato alveolar para circulacion según detalle (area 77.84m2)</v>
          </cell>
          <cell r="D746">
            <v>0</v>
          </cell>
          <cell r="F746">
            <v>0</v>
          </cell>
          <cell r="G746">
            <v>0</v>
          </cell>
          <cell r="I746">
            <v>0</v>
          </cell>
          <cell r="J746">
            <v>0</v>
          </cell>
          <cell r="L746">
            <v>0</v>
          </cell>
          <cell r="M746">
            <v>0</v>
          </cell>
          <cell r="O746">
            <v>0</v>
          </cell>
          <cell r="P746">
            <v>0</v>
          </cell>
          <cell r="R746">
            <v>0</v>
          </cell>
          <cell r="S746">
            <v>0</v>
          </cell>
          <cell r="U746">
            <v>0</v>
          </cell>
          <cell r="V746">
            <v>0</v>
          </cell>
          <cell r="W746" t="str">
            <v>Glb</v>
          </cell>
          <cell r="X746">
            <v>0</v>
          </cell>
        </row>
        <row r="747">
          <cell r="A747">
            <v>16</v>
          </cell>
          <cell r="B747" t="str">
            <v>PUERTAS Y VENTANAS</v>
          </cell>
          <cell r="G747">
            <v>0</v>
          </cell>
          <cell r="J747">
            <v>0</v>
          </cell>
          <cell r="M747">
            <v>0</v>
          </cell>
          <cell r="P747">
            <v>0</v>
          </cell>
          <cell r="S747">
            <v>0</v>
          </cell>
          <cell r="V747">
            <v>0</v>
          </cell>
          <cell r="X747">
            <v>0</v>
          </cell>
        </row>
        <row r="748">
          <cell r="A748">
            <v>16001</v>
          </cell>
          <cell r="B748" t="str">
            <v xml:space="preserve">Hoja puerta entamborada triplex tablex, b=0.76-1.0 </v>
          </cell>
          <cell r="D748">
            <v>0</v>
          </cell>
          <cell r="F748">
            <v>0</v>
          </cell>
          <cell r="G748">
            <v>0</v>
          </cell>
          <cell r="I748">
            <v>0</v>
          </cell>
          <cell r="J748">
            <v>0</v>
          </cell>
          <cell r="L748">
            <v>0</v>
          </cell>
          <cell r="M748">
            <v>0</v>
          </cell>
          <cell r="O748">
            <v>0</v>
          </cell>
          <cell r="P748">
            <v>0</v>
          </cell>
          <cell r="R748">
            <v>0</v>
          </cell>
          <cell r="S748">
            <v>0</v>
          </cell>
          <cell r="U748">
            <v>0</v>
          </cell>
          <cell r="V748">
            <v>0</v>
          </cell>
          <cell r="W748" t="str">
            <v>Und</v>
          </cell>
          <cell r="X748">
            <v>0</v>
          </cell>
        </row>
        <row r="749">
          <cell r="A749">
            <v>16002</v>
          </cell>
          <cell r="B749" t="str">
            <v xml:space="preserve">Hoja para puerta en lámina cold Rolled calibre 18 </v>
          </cell>
          <cell r="D749">
            <v>0</v>
          </cell>
          <cell r="F749">
            <v>0</v>
          </cell>
          <cell r="G749">
            <v>0</v>
          </cell>
          <cell r="I749">
            <v>0</v>
          </cell>
          <cell r="J749">
            <v>0</v>
          </cell>
          <cell r="L749">
            <v>0</v>
          </cell>
          <cell r="M749">
            <v>0</v>
          </cell>
          <cell r="O749">
            <v>0</v>
          </cell>
          <cell r="P749">
            <v>0</v>
          </cell>
          <cell r="R749">
            <v>0</v>
          </cell>
          <cell r="S749">
            <v>0</v>
          </cell>
          <cell r="U749">
            <v>0</v>
          </cell>
          <cell r="V749">
            <v>0</v>
          </cell>
          <cell r="W749" t="str">
            <v>M2</v>
          </cell>
          <cell r="X749">
            <v>0</v>
          </cell>
        </row>
        <row r="750">
          <cell r="A750">
            <v>16003</v>
          </cell>
          <cell r="B750" t="str">
            <v xml:space="preserve">Marcoparahojasencilla,ds=20,láminaColdRolled.,calibre 18 </v>
          </cell>
          <cell r="D750">
            <v>0</v>
          </cell>
          <cell r="F750">
            <v>0</v>
          </cell>
          <cell r="G750">
            <v>0</v>
          </cell>
          <cell r="I750">
            <v>0</v>
          </cell>
          <cell r="J750">
            <v>0</v>
          </cell>
          <cell r="L750">
            <v>0</v>
          </cell>
          <cell r="M750">
            <v>0</v>
          </cell>
          <cell r="O750">
            <v>0</v>
          </cell>
          <cell r="P750">
            <v>0</v>
          </cell>
          <cell r="R750">
            <v>0</v>
          </cell>
          <cell r="S750">
            <v>0</v>
          </cell>
          <cell r="U750">
            <v>0</v>
          </cell>
          <cell r="V750">
            <v>0</v>
          </cell>
          <cell r="W750" t="str">
            <v>Und</v>
          </cell>
          <cell r="X750">
            <v>0</v>
          </cell>
        </row>
        <row r="751">
          <cell r="A751">
            <v>16004</v>
          </cell>
          <cell r="B751" t="str">
            <v xml:space="preserve">Marco puerta aluminio HASTA 1,5 </v>
          </cell>
          <cell r="D751">
            <v>0</v>
          </cell>
          <cell r="F751">
            <v>0</v>
          </cell>
          <cell r="G751">
            <v>0</v>
          </cell>
          <cell r="I751">
            <v>0</v>
          </cell>
          <cell r="J751">
            <v>0</v>
          </cell>
          <cell r="L751">
            <v>0</v>
          </cell>
          <cell r="M751">
            <v>0</v>
          </cell>
          <cell r="O751">
            <v>0</v>
          </cell>
          <cell r="P751">
            <v>0</v>
          </cell>
          <cell r="R751">
            <v>0</v>
          </cell>
          <cell r="S751">
            <v>0</v>
          </cell>
          <cell r="U751">
            <v>0</v>
          </cell>
          <cell r="V751">
            <v>0</v>
          </cell>
          <cell r="W751" t="str">
            <v>Und</v>
          </cell>
          <cell r="X751">
            <v>0</v>
          </cell>
        </row>
        <row r="752">
          <cell r="A752">
            <v>16005</v>
          </cell>
          <cell r="B752" t="str">
            <v xml:space="preserve">Marco puerta aluminio HASTA 1,5-2 </v>
          </cell>
          <cell r="D752">
            <v>0</v>
          </cell>
          <cell r="F752">
            <v>0</v>
          </cell>
          <cell r="G752">
            <v>0</v>
          </cell>
          <cell r="I752">
            <v>0</v>
          </cell>
          <cell r="J752">
            <v>0</v>
          </cell>
          <cell r="L752">
            <v>0</v>
          </cell>
          <cell r="M752">
            <v>0</v>
          </cell>
          <cell r="O752">
            <v>0</v>
          </cell>
          <cell r="P752">
            <v>0</v>
          </cell>
          <cell r="R752">
            <v>0</v>
          </cell>
          <cell r="S752">
            <v>0</v>
          </cell>
          <cell r="U752">
            <v>0</v>
          </cell>
          <cell r="V752">
            <v>0</v>
          </cell>
          <cell r="W752" t="str">
            <v>Und</v>
          </cell>
          <cell r="X752">
            <v>0</v>
          </cell>
        </row>
        <row r="753">
          <cell r="A753">
            <v>16006</v>
          </cell>
          <cell r="B753" t="str">
            <v xml:space="preserve">Hoja puerta en aluminio </v>
          </cell>
          <cell r="D753">
            <v>0</v>
          </cell>
          <cell r="F753">
            <v>0</v>
          </cell>
          <cell r="G753">
            <v>0</v>
          </cell>
          <cell r="I753">
            <v>0</v>
          </cell>
          <cell r="J753">
            <v>0</v>
          </cell>
          <cell r="L753">
            <v>0</v>
          </cell>
          <cell r="M753">
            <v>0</v>
          </cell>
          <cell r="O753">
            <v>0</v>
          </cell>
          <cell r="P753">
            <v>0</v>
          </cell>
          <cell r="R753">
            <v>0</v>
          </cell>
          <cell r="S753">
            <v>0</v>
          </cell>
          <cell r="U753">
            <v>0</v>
          </cell>
          <cell r="V753">
            <v>0</v>
          </cell>
          <cell r="W753" t="str">
            <v>M2</v>
          </cell>
          <cell r="X753">
            <v>0</v>
          </cell>
        </row>
        <row r="754">
          <cell r="A754">
            <v>16007</v>
          </cell>
          <cell r="B754" t="str">
            <v xml:space="preserve">Ventanas en aluminio con vidrio transp de 4mm </v>
          </cell>
          <cell r="D754">
            <v>0</v>
          </cell>
          <cell r="F754">
            <v>0</v>
          </cell>
          <cell r="G754">
            <v>0</v>
          </cell>
          <cell r="I754">
            <v>0</v>
          </cell>
          <cell r="J754">
            <v>0</v>
          </cell>
          <cell r="L754">
            <v>0</v>
          </cell>
          <cell r="M754">
            <v>0</v>
          </cell>
          <cell r="O754">
            <v>0</v>
          </cell>
          <cell r="P754">
            <v>0</v>
          </cell>
          <cell r="R754">
            <v>0</v>
          </cell>
          <cell r="S754">
            <v>0</v>
          </cell>
          <cell r="U754">
            <v>0</v>
          </cell>
          <cell r="V754">
            <v>0</v>
          </cell>
          <cell r="W754" t="str">
            <v>m2</v>
          </cell>
          <cell r="X754">
            <v>0</v>
          </cell>
        </row>
        <row r="755">
          <cell r="A755">
            <v>16008</v>
          </cell>
          <cell r="B755" t="str">
            <v>Ventana proyectante tipo DVE-01 con marco en alumnio con vidrio laminado transparente 6 mm (1.00 X 0.65 MTS) ver detalle</v>
          </cell>
          <cell r="C755">
            <v>9</v>
          </cell>
          <cell r="D755">
            <v>9</v>
          </cell>
          <cell r="E755">
            <v>1</v>
          </cell>
          <cell r="F755">
            <v>1</v>
          </cell>
          <cell r="G755">
            <v>10</v>
          </cell>
          <cell r="I755">
            <v>0</v>
          </cell>
          <cell r="J755">
            <v>0</v>
          </cell>
          <cell r="L755">
            <v>0</v>
          </cell>
          <cell r="M755">
            <v>0</v>
          </cell>
          <cell r="O755">
            <v>0</v>
          </cell>
          <cell r="P755">
            <v>0</v>
          </cell>
          <cell r="R755">
            <v>0</v>
          </cell>
          <cell r="S755">
            <v>0</v>
          </cell>
          <cell r="U755">
            <v>0</v>
          </cell>
          <cell r="V755">
            <v>0</v>
          </cell>
          <cell r="W755" t="str">
            <v>un</v>
          </cell>
          <cell r="X755">
            <v>10</v>
          </cell>
        </row>
        <row r="756">
          <cell r="A756">
            <v>16009</v>
          </cell>
          <cell r="B756" t="str">
            <v>Ventana fija  tipo DVE-02 con marco en alumnio con vidrio laminado transparente 6 mm (1.00 X 1.20 MTS) ver detalle</v>
          </cell>
          <cell r="C756">
            <v>1</v>
          </cell>
          <cell r="D756">
            <v>1</v>
          </cell>
          <cell r="E756">
            <v>1</v>
          </cell>
          <cell r="F756">
            <v>1</v>
          </cell>
          <cell r="G756">
            <v>2</v>
          </cell>
          <cell r="I756">
            <v>0</v>
          </cell>
          <cell r="J756">
            <v>0</v>
          </cell>
          <cell r="L756">
            <v>0</v>
          </cell>
          <cell r="M756">
            <v>0</v>
          </cell>
          <cell r="O756">
            <v>0</v>
          </cell>
          <cell r="P756">
            <v>0</v>
          </cell>
          <cell r="R756">
            <v>0</v>
          </cell>
          <cell r="S756">
            <v>0</v>
          </cell>
          <cell r="U756">
            <v>0</v>
          </cell>
          <cell r="V756">
            <v>0</v>
          </cell>
          <cell r="W756" t="str">
            <v>un</v>
          </cell>
          <cell r="X756">
            <v>2</v>
          </cell>
        </row>
        <row r="757">
          <cell r="A757">
            <v>16010</v>
          </cell>
          <cell r="B757" t="str">
            <v>Ventana fija y guillotina tipo DVE-03 con marco en alumnio con vidrio laminado transparente 6 mm  y faldon en acero inoxidable  (1.03 X 1.10 MTS) ver detalle</v>
          </cell>
          <cell r="C757">
            <v>1</v>
          </cell>
          <cell r="D757">
            <v>1</v>
          </cell>
          <cell r="F757">
            <v>0</v>
          </cell>
          <cell r="G757">
            <v>1</v>
          </cell>
          <cell r="I757">
            <v>0</v>
          </cell>
          <cell r="J757">
            <v>0</v>
          </cell>
          <cell r="L757">
            <v>0</v>
          </cell>
          <cell r="M757">
            <v>0</v>
          </cell>
          <cell r="O757">
            <v>0</v>
          </cell>
          <cell r="P757">
            <v>0</v>
          </cell>
          <cell r="R757">
            <v>0</v>
          </cell>
          <cell r="S757">
            <v>0</v>
          </cell>
          <cell r="U757">
            <v>0</v>
          </cell>
          <cell r="V757">
            <v>0</v>
          </cell>
          <cell r="W757" t="str">
            <v>un</v>
          </cell>
          <cell r="X757">
            <v>1</v>
          </cell>
        </row>
        <row r="758">
          <cell r="A758">
            <v>16011</v>
          </cell>
          <cell r="B758" t="str">
            <v>Ventana fija y corrediza tipo DVE-04 con marco en alumnio con vidrio laminado transparente 6 mm (1.40 X 1.20 MTS) ver detalle</v>
          </cell>
          <cell r="C758">
            <v>7</v>
          </cell>
          <cell r="D758">
            <v>7</v>
          </cell>
          <cell r="F758">
            <v>0</v>
          </cell>
          <cell r="G758">
            <v>7</v>
          </cell>
          <cell r="I758">
            <v>0</v>
          </cell>
          <cell r="J758">
            <v>0</v>
          </cell>
          <cell r="L758">
            <v>0</v>
          </cell>
          <cell r="M758">
            <v>0</v>
          </cell>
          <cell r="O758">
            <v>0</v>
          </cell>
          <cell r="P758">
            <v>0</v>
          </cell>
          <cell r="R758">
            <v>0</v>
          </cell>
          <cell r="S758">
            <v>0</v>
          </cell>
          <cell r="U758">
            <v>0</v>
          </cell>
          <cell r="V758">
            <v>0</v>
          </cell>
          <cell r="W758" t="str">
            <v>un</v>
          </cell>
          <cell r="X758">
            <v>7</v>
          </cell>
        </row>
        <row r="759">
          <cell r="A759">
            <v>16012</v>
          </cell>
          <cell r="B759" t="str">
            <v>Ventana fija y batiente tipo DVE-05 con marco en alumnio con vidrio laminado transparente 6 mm (1.75 X 2.40 MTS) ver detalle</v>
          </cell>
          <cell r="D759">
            <v>0</v>
          </cell>
          <cell r="E759">
            <v>2</v>
          </cell>
          <cell r="F759">
            <v>2</v>
          </cell>
          <cell r="G759">
            <v>2</v>
          </cell>
          <cell r="I759">
            <v>0</v>
          </cell>
          <cell r="J759">
            <v>0</v>
          </cell>
          <cell r="L759">
            <v>0</v>
          </cell>
          <cell r="M759">
            <v>0</v>
          </cell>
          <cell r="O759">
            <v>0</v>
          </cell>
          <cell r="P759">
            <v>0</v>
          </cell>
          <cell r="R759">
            <v>0</v>
          </cell>
          <cell r="S759">
            <v>0</v>
          </cell>
          <cell r="U759">
            <v>0</v>
          </cell>
          <cell r="V759">
            <v>0</v>
          </cell>
          <cell r="W759" t="str">
            <v>un</v>
          </cell>
          <cell r="X759">
            <v>2</v>
          </cell>
        </row>
        <row r="760">
          <cell r="A760">
            <v>16013</v>
          </cell>
          <cell r="B760" t="str">
            <v>Ventana fija y corrediza tipo DVE-06 con marco en alumnio con vidrio laminado transparente 6 mm (3.00 X 1.95 MTS) ver detalle</v>
          </cell>
          <cell r="D760">
            <v>0</v>
          </cell>
          <cell r="E760">
            <v>7</v>
          </cell>
          <cell r="F760">
            <v>7</v>
          </cell>
          <cell r="G760">
            <v>7</v>
          </cell>
          <cell r="I760">
            <v>0</v>
          </cell>
          <cell r="J760">
            <v>0</v>
          </cell>
          <cell r="L760">
            <v>0</v>
          </cell>
          <cell r="M760">
            <v>0</v>
          </cell>
          <cell r="O760">
            <v>0</v>
          </cell>
          <cell r="P760">
            <v>0</v>
          </cell>
          <cell r="R760">
            <v>0</v>
          </cell>
          <cell r="S760">
            <v>0</v>
          </cell>
          <cell r="U760">
            <v>0</v>
          </cell>
          <cell r="V760">
            <v>0</v>
          </cell>
          <cell r="W760" t="str">
            <v>un</v>
          </cell>
          <cell r="X760">
            <v>7</v>
          </cell>
        </row>
        <row r="761">
          <cell r="A761">
            <v>16014</v>
          </cell>
          <cell r="B761" t="str">
            <v>Ventana fija  tipo DVE-07 con marco en alumnio con vidrio laminado transparente 6 mm (3.00 X 0.65 MTS) ver detalle</v>
          </cell>
          <cell r="C761">
            <v>1</v>
          </cell>
          <cell r="D761">
            <v>1</v>
          </cell>
          <cell r="F761">
            <v>0</v>
          </cell>
          <cell r="G761">
            <v>1</v>
          </cell>
          <cell r="I761">
            <v>0</v>
          </cell>
          <cell r="J761">
            <v>0</v>
          </cell>
          <cell r="L761">
            <v>0</v>
          </cell>
          <cell r="M761">
            <v>0</v>
          </cell>
          <cell r="O761">
            <v>0</v>
          </cell>
          <cell r="P761">
            <v>0</v>
          </cell>
          <cell r="R761">
            <v>0</v>
          </cell>
          <cell r="S761">
            <v>0</v>
          </cell>
          <cell r="U761">
            <v>0</v>
          </cell>
          <cell r="V761">
            <v>0</v>
          </cell>
          <cell r="W761" t="str">
            <v>un</v>
          </cell>
          <cell r="X761">
            <v>1</v>
          </cell>
        </row>
        <row r="762">
          <cell r="A762">
            <v>16015</v>
          </cell>
          <cell r="B762" t="str">
            <v>Ventana fija  tipo DVE-08 con marco en alumnio con vidrio laminado transparente 6 mm  y tapa muro (3.84 X 0.65 MTS) ver detalle</v>
          </cell>
          <cell r="C762">
            <v>1</v>
          </cell>
          <cell r="D762">
            <v>1</v>
          </cell>
          <cell r="F762">
            <v>0</v>
          </cell>
          <cell r="G762">
            <v>1</v>
          </cell>
          <cell r="I762">
            <v>0</v>
          </cell>
          <cell r="J762">
            <v>0</v>
          </cell>
          <cell r="L762">
            <v>0</v>
          </cell>
          <cell r="M762">
            <v>0</v>
          </cell>
          <cell r="O762">
            <v>0</v>
          </cell>
          <cell r="P762">
            <v>0</v>
          </cell>
          <cell r="R762">
            <v>0</v>
          </cell>
          <cell r="S762">
            <v>0</v>
          </cell>
          <cell r="U762">
            <v>0</v>
          </cell>
          <cell r="V762">
            <v>0</v>
          </cell>
          <cell r="W762" t="str">
            <v>un</v>
          </cell>
          <cell r="X762">
            <v>1</v>
          </cell>
        </row>
        <row r="763">
          <cell r="A763">
            <v>16016</v>
          </cell>
          <cell r="B763" t="str">
            <v>Ventana fija  tipo DVE-09 con marco en alumnio con vidrio laminado transparente 6 mm (4.33 X 1.20 MTS) ver detalle</v>
          </cell>
          <cell r="D763">
            <v>0</v>
          </cell>
          <cell r="E763">
            <v>1</v>
          </cell>
          <cell r="F763">
            <v>1</v>
          </cell>
          <cell r="G763">
            <v>1</v>
          </cell>
          <cell r="I763">
            <v>0</v>
          </cell>
          <cell r="J763">
            <v>0</v>
          </cell>
          <cell r="L763">
            <v>0</v>
          </cell>
          <cell r="M763">
            <v>0</v>
          </cell>
          <cell r="O763">
            <v>0</v>
          </cell>
          <cell r="P763">
            <v>0</v>
          </cell>
          <cell r="R763">
            <v>0</v>
          </cell>
          <cell r="S763">
            <v>0</v>
          </cell>
          <cell r="U763">
            <v>0</v>
          </cell>
          <cell r="V763">
            <v>0</v>
          </cell>
          <cell r="W763" t="str">
            <v>un</v>
          </cell>
          <cell r="X763">
            <v>1</v>
          </cell>
        </row>
        <row r="764">
          <cell r="A764">
            <v>16017</v>
          </cell>
          <cell r="B764" t="str">
            <v>Ventana proyectante tipo DVE-10 con marco en alumnio con vidrio laminado transparente 6 mm  y tapa muro (4.74 X 0.65 MTS) ver detalle</v>
          </cell>
          <cell r="D764">
            <v>0</v>
          </cell>
          <cell r="E764">
            <v>1</v>
          </cell>
          <cell r="F764">
            <v>1</v>
          </cell>
          <cell r="G764">
            <v>1</v>
          </cell>
          <cell r="I764">
            <v>0</v>
          </cell>
          <cell r="J764">
            <v>0</v>
          </cell>
          <cell r="L764">
            <v>0</v>
          </cell>
          <cell r="M764">
            <v>0</v>
          </cell>
          <cell r="O764">
            <v>0</v>
          </cell>
          <cell r="P764">
            <v>0</v>
          </cell>
          <cell r="R764">
            <v>0</v>
          </cell>
          <cell r="S764">
            <v>0</v>
          </cell>
          <cell r="U764">
            <v>0</v>
          </cell>
          <cell r="V764">
            <v>0</v>
          </cell>
          <cell r="W764" t="str">
            <v>un</v>
          </cell>
          <cell r="X764">
            <v>1</v>
          </cell>
        </row>
        <row r="765">
          <cell r="A765">
            <v>16018</v>
          </cell>
          <cell r="B765" t="str">
            <v>Ventana fija  tipo DVE-11 con marco en alumnio con vidrio laminado transparente 6 mm (4.89 X 0.65 MTS) ver detalle</v>
          </cell>
          <cell r="C765">
            <v>1</v>
          </cell>
          <cell r="D765">
            <v>1</v>
          </cell>
          <cell r="F765">
            <v>0</v>
          </cell>
          <cell r="G765">
            <v>1</v>
          </cell>
          <cell r="I765">
            <v>0</v>
          </cell>
          <cell r="J765">
            <v>0</v>
          </cell>
          <cell r="L765">
            <v>0</v>
          </cell>
          <cell r="M765">
            <v>0</v>
          </cell>
          <cell r="O765">
            <v>0</v>
          </cell>
          <cell r="P765">
            <v>0</v>
          </cell>
          <cell r="R765">
            <v>0</v>
          </cell>
          <cell r="S765">
            <v>0</v>
          </cell>
          <cell r="U765">
            <v>0</v>
          </cell>
          <cell r="V765">
            <v>0</v>
          </cell>
          <cell r="W765" t="str">
            <v>un</v>
          </cell>
          <cell r="X765">
            <v>1</v>
          </cell>
        </row>
        <row r="766">
          <cell r="A766">
            <v>16019</v>
          </cell>
          <cell r="B766" t="str">
            <v>Ventana fija  tipo DVE-12 con marco en alumnio con vidrio laminado transparente 6 mm (5.22 X 1.20 MTS) ver detalle</v>
          </cell>
          <cell r="D766">
            <v>0</v>
          </cell>
          <cell r="E766">
            <v>1</v>
          </cell>
          <cell r="F766">
            <v>1</v>
          </cell>
          <cell r="G766">
            <v>1</v>
          </cell>
          <cell r="I766">
            <v>0</v>
          </cell>
          <cell r="J766">
            <v>0</v>
          </cell>
          <cell r="L766">
            <v>0</v>
          </cell>
          <cell r="M766">
            <v>0</v>
          </cell>
          <cell r="O766">
            <v>0</v>
          </cell>
          <cell r="P766">
            <v>0</v>
          </cell>
          <cell r="R766">
            <v>0</v>
          </cell>
          <cell r="S766">
            <v>0</v>
          </cell>
          <cell r="U766">
            <v>0</v>
          </cell>
          <cell r="V766">
            <v>0</v>
          </cell>
          <cell r="W766" t="str">
            <v>un</v>
          </cell>
          <cell r="X766">
            <v>1</v>
          </cell>
        </row>
        <row r="767">
          <cell r="A767">
            <v>16020</v>
          </cell>
          <cell r="B767" t="str">
            <v>Ventana fija  tipo DVE-13 con marco en alumnio con vidrio laminado transparente 6 mm (7.74 X 0.65 MTS) ver detalle</v>
          </cell>
          <cell r="D767">
            <v>0</v>
          </cell>
          <cell r="E767">
            <v>1</v>
          </cell>
          <cell r="F767">
            <v>1</v>
          </cell>
          <cell r="G767">
            <v>1</v>
          </cell>
          <cell r="I767">
            <v>0</v>
          </cell>
          <cell r="J767">
            <v>0</v>
          </cell>
          <cell r="L767">
            <v>0</v>
          </cell>
          <cell r="M767">
            <v>0</v>
          </cell>
          <cell r="O767">
            <v>0</v>
          </cell>
          <cell r="P767">
            <v>0</v>
          </cell>
          <cell r="R767">
            <v>0</v>
          </cell>
          <cell r="S767">
            <v>0</v>
          </cell>
          <cell r="U767">
            <v>0</v>
          </cell>
          <cell r="V767">
            <v>0</v>
          </cell>
          <cell r="W767" t="str">
            <v>un</v>
          </cell>
          <cell r="X767">
            <v>1</v>
          </cell>
        </row>
        <row r="768">
          <cell r="A768">
            <v>16021</v>
          </cell>
          <cell r="B768" t="str">
            <v>Ventana fija  tipo DVE-14 con marco en alumnio con vidrio laminado transparente 6 mm  y tapa muro (7.90 X 0.65 MTS) ver detalle</v>
          </cell>
          <cell r="C768">
            <v>1</v>
          </cell>
          <cell r="D768">
            <v>1</v>
          </cell>
          <cell r="F768">
            <v>0</v>
          </cell>
          <cell r="G768">
            <v>1</v>
          </cell>
          <cell r="I768">
            <v>0</v>
          </cell>
          <cell r="J768">
            <v>0</v>
          </cell>
          <cell r="L768">
            <v>0</v>
          </cell>
          <cell r="M768">
            <v>0</v>
          </cell>
          <cell r="O768">
            <v>0</v>
          </cell>
          <cell r="P768">
            <v>0</v>
          </cell>
          <cell r="R768">
            <v>0</v>
          </cell>
          <cell r="S768">
            <v>0</v>
          </cell>
          <cell r="U768">
            <v>0</v>
          </cell>
          <cell r="V768">
            <v>0</v>
          </cell>
          <cell r="W768" t="str">
            <v>un</v>
          </cell>
          <cell r="X768">
            <v>1</v>
          </cell>
        </row>
        <row r="769">
          <cell r="A769">
            <v>16022</v>
          </cell>
          <cell r="B769" t="str">
            <v>Ventana fija, corrediza y proyectante tipo DVE-15 con marco en alumnio con vidrio laminado transparente 6 mm  y tapa muro (7.94 X 1.20 MTS) ver detalle</v>
          </cell>
          <cell r="D769">
            <v>0</v>
          </cell>
          <cell r="E769">
            <v>1</v>
          </cell>
          <cell r="F769">
            <v>1</v>
          </cell>
          <cell r="G769">
            <v>1</v>
          </cell>
          <cell r="I769">
            <v>0</v>
          </cell>
          <cell r="J769">
            <v>0</v>
          </cell>
          <cell r="L769">
            <v>0</v>
          </cell>
          <cell r="M769">
            <v>0</v>
          </cell>
          <cell r="O769">
            <v>0</v>
          </cell>
          <cell r="P769">
            <v>0</v>
          </cell>
          <cell r="R769">
            <v>0</v>
          </cell>
          <cell r="S769">
            <v>0</v>
          </cell>
          <cell r="U769">
            <v>0</v>
          </cell>
          <cell r="V769">
            <v>0</v>
          </cell>
          <cell r="W769" t="str">
            <v>un</v>
          </cell>
          <cell r="X769">
            <v>1</v>
          </cell>
        </row>
        <row r="770">
          <cell r="A770">
            <v>16023</v>
          </cell>
          <cell r="B770" t="str">
            <v>Ventana fija  tipo DVE-16 con marco en alumnio con vidrio laminado transparente 6 mm (8.64 X 0.65 MTS) ver detalle</v>
          </cell>
          <cell r="D770">
            <v>0</v>
          </cell>
          <cell r="E770">
            <v>1</v>
          </cell>
          <cell r="F770">
            <v>1</v>
          </cell>
          <cell r="G770">
            <v>1</v>
          </cell>
          <cell r="I770">
            <v>0</v>
          </cell>
          <cell r="J770">
            <v>0</v>
          </cell>
          <cell r="L770">
            <v>0</v>
          </cell>
          <cell r="M770">
            <v>0</v>
          </cell>
          <cell r="O770">
            <v>0</v>
          </cell>
          <cell r="P770">
            <v>0</v>
          </cell>
          <cell r="R770">
            <v>0</v>
          </cell>
          <cell r="S770">
            <v>0</v>
          </cell>
          <cell r="U770">
            <v>0</v>
          </cell>
          <cell r="V770">
            <v>0</v>
          </cell>
          <cell r="W770" t="str">
            <v>un</v>
          </cell>
          <cell r="X770">
            <v>1</v>
          </cell>
        </row>
        <row r="771">
          <cell r="A771">
            <v>16024</v>
          </cell>
          <cell r="B771" t="str">
            <v>Ventana fija y proyectante tipo DVE-17 con marco en alumnio con vidrio laminado transparente 6 mm (9.20 X 0.65 MTS) ver detalle</v>
          </cell>
          <cell r="C771">
            <v>1</v>
          </cell>
          <cell r="D771">
            <v>1</v>
          </cell>
          <cell r="F771">
            <v>0</v>
          </cell>
          <cell r="G771">
            <v>1</v>
          </cell>
          <cell r="I771">
            <v>0</v>
          </cell>
          <cell r="J771">
            <v>0</v>
          </cell>
          <cell r="L771">
            <v>0</v>
          </cell>
          <cell r="M771">
            <v>0</v>
          </cell>
          <cell r="O771">
            <v>0</v>
          </cell>
          <cell r="P771">
            <v>0</v>
          </cell>
          <cell r="R771">
            <v>0</v>
          </cell>
          <cell r="S771">
            <v>0</v>
          </cell>
          <cell r="U771">
            <v>0</v>
          </cell>
          <cell r="V771">
            <v>0</v>
          </cell>
          <cell r="W771" t="str">
            <v>un</v>
          </cell>
          <cell r="X771">
            <v>1</v>
          </cell>
        </row>
        <row r="772">
          <cell r="A772">
            <v>16025</v>
          </cell>
          <cell r="B772" t="str">
            <v>Ventana fija y corrediza tipo DVE-18 con marco en alumnio con vidrio laminado transparente 6 mm (10.90 X 1.20 MTS) ver detalle</v>
          </cell>
          <cell r="C772">
            <v>1</v>
          </cell>
          <cell r="D772">
            <v>1</v>
          </cell>
          <cell r="E772">
            <v>1</v>
          </cell>
          <cell r="F772">
            <v>1</v>
          </cell>
          <cell r="G772">
            <v>2</v>
          </cell>
          <cell r="I772">
            <v>0</v>
          </cell>
          <cell r="J772">
            <v>0</v>
          </cell>
          <cell r="L772">
            <v>0</v>
          </cell>
          <cell r="M772">
            <v>0</v>
          </cell>
          <cell r="O772">
            <v>0</v>
          </cell>
          <cell r="P772">
            <v>0</v>
          </cell>
          <cell r="R772">
            <v>0</v>
          </cell>
          <cell r="S772">
            <v>0</v>
          </cell>
          <cell r="U772">
            <v>0</v>
          </cell>
          <cell r="V772">
            <v>0</v>
          </cell>
          <cell r="W772" t="str">
            <v>un</v>
          </cell>
          <cell r="X772">
            <v>2</v>
          </cell>
        </row>
        <row r="773">
          <cell r="A773">
            <v>16026</v>
          </cell>
          <cell r="B773" t="str">
            <v>Ventana fija  tipo DVE-19 con marco en alumnio con vidrio laminado transparente 6 mm  y tapa muro (11.20 X 1.20 MTS) ver detalle</v>
          </cell>
          <cell r="C773">
            <v>1</v>
          </cell>
          <cell r="D773">
            <v>1</v>
          </cell>
          <cell r="F773">
            <v>0</v>
          </cell>
          <cell r="G773">
            <v>1</v>
          </cell>
          <cell r="I773">
            <v>0</v>
          </cell>
          <cell r="J773">
            <v>0</v>
          </cell>
          <cell r="L773">
            <v>0</v>
          </cell>
          <cell r="M773">
            <v>0</v>
          </cell>
          <cell r="O773">
            <v>0</v>
          </cell>
          <cell r="P773">
            <v>0</v>
          </cell>
          <cell r="R773">
            <v>0</v>
          </cell>
          <cell r="S773">
            <v>0</v>
          </cell>
          <cell r="U773">
            <v>0</v>
          </cell>
          <cell r="V773">
            <v>0</v>
          </cell>
          <cell r="W773" t="str">
            <v>un</v>
          </cell>
          <cell r="X773">
            <v>1</v>
          </cell>
        </row>
        <row r="774">
          <cell r="A774">
            <v>16027</v>
          </cell>
          <cell r="B774" t="str">
            <v>Ventana fija  tipo DVE-20 con marco en alumnio con vidrio laminado transparente 6 mm  y tapa muro (11.23 X 0.65 MTS) ver detalle</v>
          </cell>
          <cell r="C774">
            <v>1</v>
          </cell>
          <cell r="D774">
            <v>1</v>
          </cell>
          <cell r="F774">
            <v>0</v>
          </cell>
          <cell r="G774">
            <v>1</v>
          </cell>
          <cell r="I774">
            <v>0</v>
          </cell>
          <cell r="J774">
            <v>0</v>
          </cell>
          <cell r="L774">
            <v>0</v>
          </cell>
          <cell r="M774">
            <v>0</v>
          </cell>
          <cell r="O774">
            <v>0</v>
          </cell>
          <cell r="P774">
            <v>0</v>
          </cell>
          <cell r="R774">
            <v>0</v>
          </cell>
          <cell r="S774">
            <v>0</v>
          </cell>
          <cell r="U774">
            <v>0</v>
          </cell>
          <cell r="V774">
            <v>0</v>
          </cell>
          <cell r="W774" t="str">
            <v>un</v>
          </cell>
          <cell r="X774">
            <v>1</v>
          </cell>
        </row>
        <row r="775">
          <cell r="A775">
            <v>16028</v>
          </cell>
          <cell r="B775" t="str">
            <v>Ventana fija, corrediza y proyectante tipo DVE-21 con marco en alumnio con vidrio laminado transparente 6 mm  y tapa muro (17.59 X 1.20 MTS) ver detalle</v>
          </cell>
          <cell r="D775">
            <v>0</v>
          </cell>
          <cell r="E775">
            <v>1</v>
          </cell>
          <cell r="F775">
            <v>1</v>
          </cell>
          <cell r="G775">
            <v>1</v>
          </cell>
          <cell r="I775">
            <v>0</v>
          </cell>
          <cell r="J775">
            <v>0</v>
          </cell>
          <cell r="L775">
            <v>0</v>
          </cell>
          <cell r="M775">
            <v>0</v>
          </cell>
          <cell r="O775">
            <v>0</v>
          </cell>
          <cell r="P775">
            <v>0</v>
          </cell>
          <cell r="R775">
            <v>0</v>
          </cell>
          <cell r="S775">
            <v>0</v>
          </cell>
          <cell r="U775">
            <v>0</v>
          </cell>
          <cell r="V775">
            <v>0</v>
          </cell>
          <cell r="W775" t="str">
            <v>un</v>
          </cell>
          <cell r="X775">
            <v>1</v>
          </cell>
        </row>
        <row r="776">
          <cell r="A776">
            <v>16029</v>
          </cell>
          <cell r="B776" t="str">
            <v>Ventana fija  tipo DVE-22 con marco en alumnio con vidrio laminado transparente 6 mm (24.21 X 1.20 MTS) ver detalle</v>
          </cell>
          <cell r="D776">
            <v>0</v>
          </cell>
          <cell r="E776">
            <v>1</v>
          </cell>
          <cell r="F776">
            <v>1</v>
          </cell>
          <cell r="G776">
            <v>1</v>
          </cell>
          <cell r="I776">
            <v>0</v>
          </cell>
          <cell r="J776">
            <v>0</v>
          </cell>
          <cell r="L776">
            <v>0</v>
          </cell>
          <cell r="M776">
            <v>0</v>
          </cell>
          <cell r="O776">
            <v>0</v>
          </cell>
          <cell r="P776">
            <v>0</v>
          </cell>
          <cell r="R776">
            <v>0</v>
          </cell>
          <cell r="S776">
            <v>0</v>
          </cell>
          <cell r="U776">
            <v>0</v>
          </cell>
          <cell r="V776">
            <v>0</v>
          </cell>
          <cell r="W776" t="str">
            <v>un</v>
          </cell>
          <cell r="X776">
            <v>1</v>
          </cell>
        </row>
        <row r="777">
          <cell r="A777">
            <v>16030</v>
          </cell>
          <cell r="B777" t="str">
            <v>Ventana proyectante tipo DVE-1 con marco en alumnio con vidrio laminado transparente 6 mm (1.00 X 0.65 MTS) ver detalle</v>
          </cell>
          <cell r="D777">
            <v>0</v>
          </cell>
          <cell r="F777">
            <v>0</v>
          </cell>
          <cell r="G777">
            <v>0</v>
          </cell>
          <cell r="H777">
            <v>1</v>
          </cell>
          <cell r="I777">
            <v>1</v>
          </cell>
          <cell r="J777">
            <v>1</v>
          </cell>
          <cell r="L777">
            <v>0</v>
          </cell>
          <cell r="M777">
            <v>0</v>
          </cell>
          <cell r="O777">
            <v>0</v>
          </cell>
          <cell r="P777">
            <v>0</v>
          </cell>
          <cell r="R777">
            <v>0</v>
          </cell>
          <cell r="S777">
            <v>0</v>
          </cell>
          <cell r="U777">
            <v>0</v>
          </cell>
          <cell r="V777">
            <v>0</v>
          </cell>
          <cell r="W777" t="str">
            <v>un</v>
          </cell>
          <cell r="X777">
            <v>1</v>
          </cell>
        </row>
        <row r="778">
          <cell r="A778">
            <v>16031</v>
          </cell>
          <cell r="B778" t="str">
            <v>Ventana fija y guillotina tipo DVE-2 con marco en alumnio con vidrio laminado transparente 6 mm  y faldon en acero inoxidable  (1.00 X 1.10 MTS) ver detalle</v>
          </cell>
          <cell r="D778">
            <v>0</v>
          </cell>
          <cell r="F778">
            <v>0</v>
          </cell>
          <cell r="G778">
            <v>0</v>
          </cell>
          <cell r="H778">
            <v>2</v>
          </cell>
          <cell r="I778">
            <v>2</v>
          </cell>
          <cell r="J778">
            <v>2</v>
          </cell>
          <cell r="L778">
            <v>0</v>
          </cell>
          <cell r="M778">
            <v>0</v>
          </cell>
          <cell r="O778">
            <v>0</v>
          </cell>
          <cell r="P778">
            <v>0</v>
          </cell>
          <cell r="R778">
            <v>0</v>
          </cell>
          <cell r="S778">
            <v>0</v>
          </cell>
          <cell r="U778">
            <v>0</v>
          </cell>
          <cell r="V778">
            <v>0</v>
          </cell>
          <cell r="W778" t="str">
            <v>un</v>
          </cell>
          <cell r="X778">
            <v>2</v>
          </cell>
        </row>
        <row r="779">
          <cell r="A779">
            <v>16032</v>
          </cell>
          <cell r="B779" t="str">
            <v>Ventana fija y guillotina tipo DVE-2A con marco en alumnio con vidrio laminado transparente 6 mm (1.00 X 1.10 MTS) ver detalle</v>
          </cell>
          <cell r="D779">
            <v>0</v>
          </cell>
          <cell r="F779">
            <v>0</v>
          </cell>
          <cell r="G779">
            <v>0</v>
          </cell>
          <cell r="H779">
            <v>2</v>
          </cell>
          <cell r="I779">
            <v>2</v>
          </cell>
          <cell r="J779">
            <v>2</v>
          </cell>
          <cell r="L779">
            <v>0</v>
          </cell>
          <cell r="M779">
            <v>0</v>
          </cell>
          <cell r="O779">
            <v>0</v>
          </cell>
          <cell r="P779">
            <v>0</v>
          </cell>
          <cell r="R779">
            <v>0</v>
          </cell>
          <cell r="S779">
            <v>0</v>
          </cell>
          <cell r="U779">
            <v>0</v>
          </cell>
          <cell r="V779">
            <v>0</v>
          </cell>
          <cell r="W779" t="str">
            <v>un</v>
          </cell>
          <cell r="X779">
            <v>2</v>
          </cell>
        </row>
        <row r="780">
          <cell r="A780">
            <v>16033</v>
          </cell>
          <cell r="B780" t="str">
            <v>Ventana fija y guillotina tipo DVE-3 con marco en alumnio con vidrio laminado transparente 6 mm  y faldon en acero inoxidable  (1.40 X 1.10 MTS) ver detalle</v>
          </cell>
          <cell r="D780">
            <v>0</v>
          </cell>
          <cell r="F780">
            <v>0</v>
          </cell>
          <cell r="G780">
            <v>0</v>
          </cell>
          <cell r="H780">
            <v>1</v>
          </cell>
          <cell r="I780">
            <v>1</v>
          </cell>
          <cell r="J780">
            <v>1</v>
          </cell>
          <cell r="L780">
            <v>0</v>
          </cell>
          <cell r="M780">
            <v>0</v>
          </cell>
          <cell r="O780">
            <v>0</v>
          </cell>
          <cell r="P780">
            <v>0</v>
          </cell>
          <cell r="R780">
            <v>0</v>
          </cell>
          <cell r="S780">
            <v>0</v>
          </cell>
          <cell r="U780">
            <v>0</v>
          </cell>
          <cell r="V780">
            <v>0</v>
          </cell>
          <cell r="W780" t="str">
            <v>un</v>
          </cell>
          <cell r="X780">
            <v>1</v>
          </cell>
        </row>
        <row r="781">
          <cell r="A781">
            <v>16034</v>
          </cell>
          <cell r="B781" t="str">
            <v>Ventana fija y corrediza tipo DVE-4 con marco en alumnio con vidrio laminado transparente 6 mm (2.00 X 1.20 MTS) ver detalle</v>
          </cell>
          <cell r="D781">
            <v>0</v>
          </cell>
          <cell r="F781">
            <v>0</v>
          </cell>
          <cell r="G781">
            <v>0</v>
          </cell>
          <cell r="H781">
            <v>1</v>
          </cell>
          <cell r="I781">
            <v>1</v>
          </cell>
          <cell r="J781">
            <v>1</v>
          </cell>
          <cell r="L781">
            <v>0</v>
          </cell>
          <cell r="M781">
            <v>0</v>
          </cell>
          <cell r="O781">
            <v>0</v>
          </cell>
          <cell r="P781">
            <v>0</v>
          </cell>
          <cell r="R781">
            <v>0</v>
          </cell>
          <cell r="S781">
            <v>0</v>
          </cell>
          <cell r="U781">
            <v>0</v>
          </cell>
          <cell r="V781">
            <v>0</v>
          </cell>
          <cell r="W781" t="str">
            <v>un</v>
          </cell>
          <cell r="X781">
            <v>1</v>
          </cell>
        </row>
        <row r="782">
          <cell r="A782">
            <v>16035</v>
          </cell>
          <cell r="B782" t="str">
            <v>Ventana fija y corrediza tipo DVE-5 con marco en alumnio con vidrio laminado transparente 6 mm (5.00 X 1.20 MTS) ver detalle</v>
          </cell>
          <cell r="D782">
            <v>0</v>
          </cell>
          <cell r="F782">
            <v>0</v>
          </cell>
          <cell r="G782">
            <v>0</v>
          </cell>
          <cell r="H782">
            <v>1</v>
          </cell>
          <cell r="I782">
            <v>1</v>
          </cell>
          <cell r="J782">
            <v>1</v>
          </cell>
          <cell r="L782">
            <v>0</v>
          </cell>
          <cell r="M782">
            <v>0</v>
          </cell>
          <cell r="O782">
            <v>0</v>
          </cell>
          <cell r="P782">
            <v>0</v>
          </cell>
          <cell r="R782">
            <v>0</v>
          </cell>
          <cell r="S782">
            <v>0</v>
          </cell>
          <cell r="U782">
            <v>0</v>
          </cell>
          <cell r="V782">
            <v>0</v>
          </cell>
          <cell r="W782" t="str">
            <v>un</v>
          </cell>
          <cell r="X782">
            <v>1</v>
          </cell>
        </row>
        <row r="783">
          <cell r="B783" t="str">
            <v>VENTANAS INTERIORES</v>
          </cell>
          <cell r="D783">
            <v>0</v>
          </cell>
          <cell r="F783">
            <v>0</v>
          </cell>
          <cell r="G783">
            <v>0</v>
          </cell>
          <cell r="I783">
            <v>0</v>
          </cell>
          <cell r="J783">
            <v>0</v>
          </cell>
          <cell r="L783">
            <v>0</v>
          </cell>
          <cell r="M783">
            <v>0</v>
          </cell>
          <cell r="O783">
            <v>0</v>
          </cell>
          <cell r="P783">
            <v>0</v>
          </cell>
          <cell r="R783">
            <v>0</v>
          </cell>
          <cell r="S783">
            <v>0</v>
          </cell>
          <cell r="V783">
            <v>0</v>
          </cell>
          <cell r="X783">
            <v>0</v>
          </cell>
        </row>
        <row r="784">
          <cell r="A784">
            <v>16037</v>
          </cell>
          <cell r="B784" t="str">
            <v>Ventana fija  tipo VI-01 con marco en lamina galvanizada con vidrio plomado transparente 8 mm (0.33 X 0.45 MTS) ver detalle</v>
          </cell>
          <cell r="C784">
            <v>1</v>
          </cell>
          <cell r="D784">
            <v>1</v>
          </cell>
          <cell r="F784">
            <v>0</v>
          </cell>
          <cell r="G784">
            <v>1</v>
          </cell>
          <cell r="I784">
            <v>0</v>
          </cell>
          <cell r="J784">
            <v>0</v>
          </cell>
          <cell r="L784">
            <v>0</v>
          </cell>
          <cell r="M784">
            <v>0</v>
          </cell>
          <cell r="O784">
            <v>0</v>
          </cell>
          <cell r="P784">
            <v>0</v>
          </cell>
          <cell r="R784">
            <v>0</v>
          </cell>
          <cell r="S784">
            <v>0</v>
          </cell>
          <cell r="U784">
            <v>0</v>
          </cell>
          <cell r="V784">
            <v>0</v>
          </cell>
          <cell r="W784" t="str">
            <v>un</v>
          </cell>
          <cell r="X784">
            <v>1</v>
          </cell>
        </row>
        <row r="785">
          <cell r="A785">
            <v>16038</v>
          </cell>
          <cell r="B785" t="str">
            <v>Ventana flotante tipo VI-02  con vidrio laminado 4+4mm incoloro;   tipo pasapapeles (0.83 X 1.20 MTS) ver detalle</v>
          </cell>
          <cell r="C785">
            <v>1</v>
          </cell>
          <cell r="D785">
            <v>1</v>
          </cell>
          <cell r="F785">
            <v>0</v>
          </cell>
          <cell r="G785">
            <v>1</v>
          </cell>
          <cell r="I785">
            <v>0</v>
          </cell>
          <cell r="J785">
            <v>0</v>
          </cell>
          <cell r="L785">
            <v>0</v>
          </cell>
          <cell r="M785">
            <v>0</v>
          </cell>
          <cell r="O785">
            <v>0</v>
          </cell>
          <cell r="P785">
            <v>0</v>
          </cell>
          <cell r="R785">
            <v>0</v>
          </cell>
          <cell r="S785">
            <v>0</v>
          </cell>
          <cell r="U785">
            <v>0</v>
          </cell>
          <cell r="V785">
            <v>0</v>
          </cell>
          <cell r="W785" t="str">
            <v>un</v>
          </cell>
          <cell r="X785">
            <v>1</v>
          </cell>
        </row>
        <row r="786">
          <cell r="A786">
            <v>16039</v>
          </cell>
          <cell r="B786" t="str">
            <v>Ventana fija y guillotina tipo VI-03 con marco en pvc con vidrio fijo transparente 5mm (1.00 X 1.20 MTS) ver detalle</v>
          </cell>
          <cell r="D786">
            <v>0</v>
          </cell>
          <cell r="E786">
            <v>4</v>
          </cell>
          <cell r="F786">
            <v>4</v>
          </cell>
          <cell r="G786">
            <v>4</v>
          </cell>
          <cell r="I786">
            <v>0</v>
          </cell>
          <cell r="J786">
            <v>0</v>
          </cell>
          <cell r="L786">
            <v>0</v>
          </cell>
          <cell r="M786">
            <v>0</v>
          </cell>
          <cell r="O786">
            <v>0</v>
          </cell>
          <cell r="P786">
            <v>0</v>
          </cell>
          <cell r="R786">
            <v>0</v>
          </cell>
          <cell r="S786">
            <v>0</v>
          </cell>
          <cell r="U786">
            <v>0</v>
          </cell>
          <cell r="V786">
            <v>0</v>
          </cell>
          <cell r="W786" t="str">
            <v>un</v>
          </cell>
          <cell r="X786">
            <v>4</v>
          </cell>
        </row>
        <row r="787">
          <cell r="A787">
            <v>16040</v>
          </cell>
          <cell r="B787" t="str">
            <v>Ventana flotante tipo VI-04  con vidrio laminado 4+4mm incoloro;   tipo pasapapeles (1.18 X 1.20 MTS) ver detalle</v>
          </cell>
          <cell r="D787">
            <v>0</v>
          </cell>
          <cell r="E787">
            <v>1</v>
          </cell>
          <cell r="F787">
            <v>1</v>
          </cell>
          <cell r="G787">
            <v>1</v>
          </cell>
          <cell r="I787">
            <v>0</v>
          </cell>
          <cell r="J787">
            <v>0</v>
          </cell>
          <cell r="L787">
            <v>0</v>
          </cell>
          <cell r="M787">
            <v>0</v>
          </cell>
          <cell r="O787">
            <v>0</v>
          </cell>
          <cell r="P787">
            <v>0</v>
          </cell>
          <cell r="R787">
            <v>0</v>
          </cell>
          <cell r="S787">
            <v>0</v>
          </cell>
          <cell r="U787">
            <v>0</v>
          </cell>
          <cell r="V787">
            <v>0</v>
          </cell>
          <cell r="W787" t="str">
            <v>un</v>
          </cell>
          <cell r="X787">
            <v>1</v>
          </cell>
        </row>
        <row r="788">
          <cell r="A788">
            <v>16041</v>
          </cell>
          <cell r="B788" t="str">
            <v>Ventana fija y guillotina tipo VI-05 con marco en lamina galvanizada con vidrio templado transparente 10mm  mostrador en acero inoxidable (1.00 X 1.20 MTS) ver detalle</v>
          </cell>
          <cell r="C788">
            <v>1</v>
          </cell>
          <cell r="D788">
            <v>1</v>
          </cell>
          <cell r="F788">
            <v>0</v>
          </cell>
          <cell r="G788">
            <v>1</v>
          </cell>
          <cell r="I788">
            <v>0</v>
          </cell>
          <cell r="J788">
            <v>0</v>
          </cell>
          <cell r="L788">
            <v>0</v>
          </cell>
          <cell r="M788">
            <v>0</v>
          </cell>
          <cell r="O788">
            <v>0</v>
          </cell>
          <cell r="P788">
            <v>0</v>
          </cell>
          <cell r="R788">
            <v>0</v>
          </cell>
          <cell r="S788">
            <v>0</v>
          </cell>
          <cell r="U788">
            <v>0</v>
          </cell>
          <cell r="V788">
            <v>0</v>
          </cell>
          <cell r="W788" t="str">
            <v>un</v>
          </cell>
          <cell r="X788">
            <v>1</v>
          </cell>
        </row>
        <row r="789">
          <cell r="A789">
            <v>16042</v>
          </cell>
          <cell r="B789" t="str">
            <v>Ventana flotante tipo VI-06  con vidrio laminado 4+4mm incoloro;   tipo pasapapeles (1.38 X 1.20 MTS) ver detalle</v>
          </cell>
          <cell r="C789">
            <v>1</v>
          </cell>
          <cell r="D789">
            <v>1</v>
          </cell>
          <cell r="F789">
            <v>0</v>
          </cell>
          <cell r="G789">
            <v>1</v>
          </cell>
          <cell r="I789">
            <v>0</v>
          </cell>
          <cell r="J789">
            <v>0</v>
          </cell>
          <cell r="L789">
            <v>0</v>
          </cell>
          <cell r="M789">
            <v>0</v>
          </cell>
          <cell r="O789">
            <v>0</v>
          </cell>
          <cell r="P789">
            <v>0</v>
          </cell>
          <cell r="R789">
            <v>0</v>
          </cell>
          <cell r="S789">
            <v>0</v>
          </cell>
          <cell r="U789">
            <v>0</v>
          </cell>
          <cell r="V789">
            <v>0</v>
          </cell>
          <cell r="W789" t="str">
            <v>un</v>
          </cell>
          <cell r="X789">
            <v>1</v>
          </cell>
        </row>
        <row r="790">
          <cell r="A790">
            <v>16043</v>
          </cell>
          <cell r="B790" t="str">
            <v>Ventana flotante tipo VI-07  con vidrio laminado 4+4mm incoloro;   tipo pasapapeles (1.50 X 1.20 MTS) ver detalle</v>
          </cell>
          <cell r="C790">
            <v>1</v>
          </cell>
          <cell r="D790">
            <v>1</v>
          </cell>
          <cell r="F790">
            <v>0</v>
          </cell>
          <cell r="G790">
            <v>1</v>
          </cell>
          <cell r="I790">
            <v>0</v>
          </cell>
          <cell r="J790">
            <v>0</v>
          </cell>
          <cell r="L790">
            <v>0</v>
          </cell>
          <cell r="M790">
            <v>0</v>
          </cell>
          <cell r="O790">
            <v>0</v>
          </cell>
          <cell r="P790">
            <v>0</v>
          </cell>
          <cell r="R790">
            <v>0</v>
          </cell>
          <cell r="S790">
            <v>0</v>
          </cell>
          <cell r="U790">
            <v>0</v>
          </cell>
          <cell r="V790">
            <v>0</v>
          </cell>
          <cell r="W790" t="str">
            <v>un</v>
          </cell>
          <cell r="X790">
            <v>1</v>
          </cell>
        </row>
        <row r="791">
          <cell r="A791">
            <v>16044</v>
          </cell>
          <cell r="B791" t="str">
            <v>Ventana fija  tipo VI-08 con marco en lamina galvanizada con vidrio templado transparente 10mm   (1.96 X 1.20 MTS) ver detalle</v>
          </cell>
          <cell r="C791">
            <v>4</v>
          </cell>
          <cell r="D791">
            <v>4</v>
          </cell>
          <cell r="F791">
            <v>0</v>
          </cell>
          <cell r="G791">
            <v>4</v>
          </cell>
          <cell r="I791">
            <v>0</v>
          </cell>
          <cell r="J791">
            <v>0</v>
          </cell>
          <cell r="L791">
            <v>0</v>
          </cell>
          <cell r="M791">
            <v>0</v>
          </cell>
          <cell r="O791">
            <v>0</v>
          </cell>
          <cell r="P791">
            <v>0</v>
          </cell>
          <cell r="R791">
            <v>0</v>
          </cell>
          <cell r="S791">
            <v>0</v>
          </cell>
          <cell r="U791">
            <v>0</v>
          </cell>
          <cell r="V791">
            <v>0</v>
          </cell>
          <cell r="W791" t="str">
            <v>un</v>
          </cell>
          <cell r="X791">
            <v>4</v>
          </cell>
        </row>
        <row r="792">
          <cell r="A792">
            <v>16045</v>
          </cell>
          <cell r="B792" t="str">
            <v>Ventana flotante tipo VI-09  con vidrio laminado 4+4mm incoloro;   tipo pasapapeles (1.92 X 1.20 MTS) ver detalle</v>
          </cell>
          <cell r="C792">
            <v>1</v>
          </cell>
          <cell r="D792">
            <v>1</v>
          </cell>
          <cell r="F792">
            <v>0</v>
          </cell>
          <cell r="G792">
            <v>1</v>
          </cell>
          <cell r="I792">
            <v>0</v>
          </cell>
          <cell r="J792">
            <v>0</v>
          </cell>
          <cell r="L792">
            <v>0</v>
          </cell>
          <cell r="M792">
            <v>0</v>
          </cell>
          <cell r="O792">
            <v>0</v>
          </cell>
          <cell r="P792">
            <v>0</v>
          </cell>
          <cell r="R792">
            <v>0</v>
          </cell>
          <cell r="S792">
            <v>0</v>
          </cell>
          <cell r="U792">
            <v>0</v>
          </cell>
          <cell r="V792">
            <v>0</v>
          </cell>
          <cell r="W792" t="str">
            <v>un</v>
          </cell>
          <cell r="X792">
            <v>1</v>
          </cell>
        </row>
        <row r="793">
          <cell r="A793">
            <v>16046</v>
          </cell>
          <cell r="B793" t="str">
            <v>Ventana tipo division tipo VI-10  con vidrio fijo transparente 5mm (1.98 X 0.40 MTS) ver detalle</v>
          </cell>
          <cell r="D793">
            <v>0</v>
          </cell>
          <cell r="E793">
            <v>1</v>
          </cell>
          <cell r="F793">
            <v>1</v>
          </cell>
          <cell r="G793">
            <v>1</v>
          </cell>
          <cell r="I793">
            <v>0</v>
          </cell>
          <cell r="J793">
            <v>0</v>
          </cell>
          <cell r="L793">
            <v>0</v>
          </cell>
          <cell r="M793">
            <v>0</v>
          </cell>
          <cell r="O793">
            <v>0</v>
          </cell>
          <cell r="P793">
            <v>0</v>
          </cell>
          <cell r="R793">
            <v>0</v>
          </cell>
          <cell r="S793">
            <v>0</v>
          </cell>
          <cell r="U793">
            <v>0</v>
          </cell>
          <cell r="V793">
            <v>0</v>
          </cell>
          <cell r="W793" t="str">
            <v>un</v>
          </cell>
          <cell r="X793">
            <v>1</v>
          </cell>
        </row>
        <row r="794">
          <cell r="A794">
            <v>16047</v>
          </cell>
          <cell r="B794" t="str">
            <v>Ventana fija y corrediza tipo VI-11 con marco en lamina galvanizada con vidrio templado transparente 10mm   (2.00 X 1.20 MTS) ver detalle</v>
          </cell>
          <cell r="D794">
            <v>0</v>
          </cell>
          <cell r="E794">
            <v>1</v>
          </cell>
          <cell r="F794">
            <v>1</v>
          </cell>
          <cell r="G794">
            <v>1</v>
          </cell>
          <cell r="I794">
            <v>0</v>
          </cell>
          <cell r="J794">
            <v>0</v>
          </cell>
          <cell r="L794">
            <v>0</v>
          </cell>
          <cell r="M794">
            <v>0</v>
          </cell>
          <cell r="O794">
            <v>0</v>
          </cell>
          <cell r="P794">
            <v>0</v>
          </cell>
          <cell r="R794">
            <v>0</v>
          </cell>
          <cell r="S794">
            <v>0</v>
          </cell>
          <cell r="U794">
            <v>0</v>
          </cell>
          <cell r="V794">
            <v>0</v>
          </cell>
          <cell r="W794" t="str">
            <v>un</v>
          </cell>
          <cell r="X794">
            <v>1</v>
          </cell>
        </row>
        <row r="795">
          <cell r="A795">
            <v>16048</v>
          </cell>
          <cell r="B795" t="str">
            <v>Ventana tipo division tipo VI-12  con vidrio fijo transparente 5mm (2.51 X 0.40 MTS) ver detalle</v>
          </cell>
          <cell r="D795">
            <v>0</v>
          </cell>
          <cell r="E795">
            <v>1</v>
          </cell>
          <cell r="F795">
            <v>1</v>
          </cell>
          <cell r="G795">
            <v>1</v>
          </cell>
          <cell r="I795">
            <v>0</v>
          </cell>
          <cell r="J795">
            <v>0</v>
          </cell>
          <cell r="L795">
            <v>0</v>
          </cell>
          <cell r="M795">
            <v>0</v>
          </cell>
          <cell r="O795">
            <v>0</v>
          </cell>
          <cell r="P795">
            <v>0</v>
          </cell>
          <cell r="R795">
            <v>0</v>
          </cell>
          <cell r="S795">
            <v>0</v>
          </cell>
          <cell r="U795">
            <v>0</v>
          </cell>
          <cell r="V795">
            <v>0</v>
          </cell>
          <cell r="W795" t="str">
            <v>un</v>
          </cell>
          <cell r="X795">
            <v>1</v>
          </cell>
        </row>
        <row r="796">
          <cell r="G796">
            <v>0</v>
          </cell>
          <cell r="J796">
            <v>0</v>
          </cell>
          <cell r="M796">
            <v>0</v>
          </cell>
          <cell r="P796">
            <v>0</v>
          </cell>
          <cell r="S796">
            <v>0</v>
          </cell>
          <cell r="V796">
            <v>0</v>
          </cell>
        </row>
        <row r="797">
          <cell r="A797">
            <v>16049</v>
          </cell>
          <cell r="B797" t="str">
            <v>Puerta sencilla tipo PMA -01 con marco en lamina galvanizada,panel llenoen madera entamboradapintura laca natural color cedro, marco pintura mate color blanco, cerradura de manija jupiter.(0.8x2.1mts)</v>
          </cell>
          <cell r="C797">
            <v>42</v>
          </cell>
          <cell r="D797">
            <v>42</v>
          </cell>
          <cell r="E797">
            <v>20</v>
          </cell>
          <cell r="F797">
            <v>20</v>
          </cell>
          <cell r="G797">
            <v>62</v>
          </cell>
          <cell r="H797">
            <v>6</v>
          </cell>
          <cell r="I797">
            <v>6</v>
          </cell>
          <cell r="J797">
            <v>6</v>
          </cell>
          <cell r="L797">
            <v>0</v>
          </cell>
          <cell r="M797">
            <v>0</v>
          </cell>
          <cell r="O797">
            <v>0</v>
          </cell>
          <cell r="P797">
            <v>0</v>
          </cell>
          <cell r="R797">
            <v>0</v>
          </cell>
          <cell r="S797">
            <v>0</v>
          </cell>
          <cell r="U797">
            <v>0</v>
          </cell>
          <cell r="V797">
            <v>0</v>
          </cell>
          <cell r="W797" t="str">
            <v>un</v>
          </cell>
          <cell r="X797">
            <v>68</v>
          </cell>
        </row>
        <row r="798">
          <cell r="A798" t="str">
            <v>16049a</v>
          </cell>
          <cell r="B798" t="str">
            <v>Puerta sencillatipo PMA -01A  con marco en lamina galvanizada,panel lleno con rejilla inferioren madera entamboradapintura laca natural color cedro, marco pintura mate color blanco.cerradura de manija jupiter(0.8x2.1mts)</v>
          </cell>
          <cell r="C798">
            <v>16</v>
          </cell>
          <cell r="D798">
            <v>16</v>
          </cell>
          <cell r="F798">
            <v>0</v>
          </cell>
          <cell r="G798">
            <v>16</v>
          </cell>
          <cell r="I798">
            <v>0</v>
          </cell>
          <cell r="J798">
            <v>0</v>
          </cell>
          <cell r="L798">
            <v>0</v>
          </cell>
          <cell r="M798">
            <v>0</v>
          </cell>
          <cell r="O798">
            <v>0</v>
          </cell>
          <cell r="P798">
            <v>0</v>
          </cell>
          <cell r="R798">
            <v>0</v>
          </cell>
          <cell r="S798">
            <v>0</v>
          </cell>
          <cell r="U798">
            <v>0</v>
          </cell>
          <cell r="V798">
            <v>0</v>
          </cell>
          <cell r="W798" t="str">
            <v>un</v>
          </cell>
          <cell r="X798">
            <v>16</v>
          </cell>
        </row>
        <row r="799">
          <cell r="A799">
            <v>16050</v>
          </cell>
          <cell r="B799" t="str">
            <v>Puerta sencilla tipo PMA -02 con marco en lamina galvanizada,panel llenoen madera entamboradapintura laca natural color cedro, marco pintura mate color blanco, cerradura de manija jupiter.(0.9x2.1mts)</v>
          </cell>
          <cell r="C799">
            <v>15</v>
          </cell>
          <cell r="D799">
            <v>15</v>
          </cell>
          <cell r="E799">
            <v>39</v>
          </cell>
          <cell r="F799">
            <v>39</v>
          </cell>
          <cell r="G799">
            <v>54</v>
          </cell>
          <cell r="I799">
            <v>0</v>
          </cell>
          <cell r="J799">
            <v>0</v>
          </cell>
          <cell r="L799">
            <v>0</v>
          </cell>
          <cell r="M799">
            <v>0</v>
          </cell>
          <cell r="O799">
            <v>0</v>
          </cell>
          <cell r="P799">
            <v>0</v>
          </cell>
          <cell r="R799">
            <v>0</v>
          </cell>
          <cell r="S799">
            <v>0</v>
          </cell>
          <cell r="U799">
            <v>0</v>
          </cell>
          <cell r="V799">
            <v>0</v>
          </cell>
          <cell r="W799" t="str">
            <v>un</v>
          </cell>
          <cell r="X799">
            <v>54</v>
          </cell>
        </row>
        <row r="800">
          <cell r="A800" t="str">
            <v>16050a</v>
          </cell>
          <cell r="B800" t="str">
            <v>Puerta sencilla tipo PMA -02A con marco en alumniopanel lleno con rejilla inferioren madera entamboradapintura laca natural color cedro, marco pintura mate color blanco.cerradura de manija jupiter(0.9x2.1mts)</v>
          </cell>
          <cell r="D800">
            <v>0</v>
          </cell>
          <cell r="E800">
            <v>2</v>
          </cell>
          <cell r="F800">
            <v>2</v>
          </cell>
          <cell r="G800">
            <v>2</v>
          </cell>
          <cell r="H800">
            <v>1</v>
          </cell>
          <cell r="I800">
            <v>1</v>
          </cell>
          <cell r="J800">
            <v>1</v>
          </cell>
          <cell r="L800">
            <v>0</v>
          </cell>
          <cell r="M800">
            <v>0</v>
          </cell>
          <cell r="O800">
            <v>0</v>
          </cell>
          <cell r="P800">
            <v>0</v>
          </cell>
          <cell r="R800">
            <v>0</v>
          </cell>
          <cell r="S800">
            <v>0</v>
          </cell>
          <cell r="U800">
            <v>0</v>
          </cell>
          <cell r="V800">
            <v>0</v>
          </cell>
          <cell r="W800" t="str">
            <v>un</v>
          </cell>
          <cell r="X800">
            <v>3</v>
          </cell>
        </row>
        <row r="801">
          <cell r="A801" t="str">
            <v>16050b</v>
          </cell>
          <cell r="B801" t="str">
            <v>Puerta sencilla tipo PMA -02B con marco en alumniopanel lleno con mirillaen madera entamboradapintura laca natural color cedro, marco pintura mate color blanco.cerradura de manija jupiter(0.9x2.1mts)</v>
          </cell>
          <cell r="C801">
            <v>1</v>
          </cell>
          <cell r="D801">
            <v>1</v>
          </cell>
          <cell r="F801">
            <v>0</v>
          </cell>
          <cell r="G801">
            <v>1</v>
          </cell>
          <cell r="I801">
            <v>0</v>
          </cell>
          <cell r="J801">
            <v>0</v>
          </cell>
          <cell r="L801">
            <v>0</v>
          </cell>
          <cell r="M801">
            <v>0</v>
          </cell>
          <cell r="O801">
            <v>0</v>
          </cell>
          <cell r="P801">
            <v>0</v>
          </cell>
          <cell r="R801">
            <v>0</v>
          </cell>
          <cell r="S801">
            <v>0</v>
          </cell>
          <cell r="U801">
            <v>0</v>
          </cell>
          <cell r="V801">
            <v>0</v>
          </cell>
          <cell r="W801" t="str">
            <v>un</v>
          </cell>
          <cell r="X801">
            <v>1</v>
          </cell>
        </row>
        <row r="802">
          <cell r="A802">
            <v>16051</v>
          </cell>
          <cell r="B802" t="str">
            <v>Puerta sencilla tipo PMA -03 con marco en lamina galvanizada,panel llenoen madera entamboradapintura laca natural color cedro, marco pintura mate color blanco, cerradura de manija jupiter.(1x2.1mts)</v>
          </cell>
          <cell r="C802">
            <v>9</v>
          </cell>
          <cell r="D802">
            <v>9</v>
          </cell>
          <cell r="E802">
            <v>6</v>
          </cell>
          <cell r="F802">
            <v>6</v>
          </cell>
          <cell r="G802">
            <v>15</v>
          </cell>
          <cell r="I802">
            <v>0</v>
          </cell>
          <cell r="J802">
            <v>0</v>
          </cell>
          <cell r="L802">
            <v>0</v>
          </cell>
          <cell r="M802">
            <v>0</v>
          </cell>
          <cell r="O802">
            <v>0</v>
          </cell>
          <cell r="P802">
            <v>0</v>
          </cell>
          <cell r="R802">
            <v>0</v>
          </cell>
          <cell r="S802">
            <v>0</v>
          </cell>
          <cell r="U802">
            <v>0</v>
          </cell>
          <cell r="V802">
            <v>0</v>
          </cell>
          <cell r="W802" t="str">
            <v>un</v>
          </cell>
          <cell r="X802">
            <v>15</v>
          </cell>
        </row>
        <row r="803">
          <cell r="A803" t="str">
            <v>16051a</v>
          </cell>
          <cell r="B803" t="str">
            <v>Puerta sencilla tipo PMA -03A con marco en lamina galvanizada,panel lleno con rejilla inferioren madera entamboradapintura laca natural color cedro, marco pintura mate color blanco.cerradura de manija jupiter(1x2.1mts)</v>
          </cell>
          <cell r="C803">
            <v>17</v>
          </cell>
          <cell r="D803">
            <v>17</v>
          </cell>
          <cell r="F803">
            <v>0</v>
          </cell>
          <cell r="G803">
            <v>17</v>
          </cell>
          <cell r="H803">
            <v>5</v>
          </cell>
          <cell r="I803">
            <v>5</v>
          </cell>
          <cell r="J803">
            <v>5</v>
          </cell>
          <cell r="L803">
            <v>0</v>
          </cell>
          <cell r="M803">
            <v>0</v>
          </cell>
          <cell r="O803">
            <v>0</v>
          </cell>
          <cell r="P803">
            <v>0</v>
          </cell>
          <cell r="R803">
            <v>0</v>
          </cell>
          <cell r="S803">
            <v>0</v>
          </cell>
          <cell r="U803">
            <v>0</v>
          </cell>
          <cell r="V803">
            <v>0</v>
          </cell>
          <cell r="W803" t="str">
            <v>un</v>
          </cell>
          <cell r="X803">
            <v>22</v>
          </cell>
        </row>
        <row r="804">
          <cell r="A804">
            <v>16052</v>
          </cell>
          <cell r="B804" t="str">
            <v>Puerta sencilla tipo PMA -04 con marco en lamina galvanizada,panel lleno con mirillaen madera entamboradavidrio 6mm, pintura laca natural color cedro, marco pintura mate color blanco.cerradura de manija jupiter,  lamina de alto impacto según diseño.(1x2.1</v>
          </cell>
          <cell r="C804">
            <v>2</v>
          </cell>
          <cell r="D804">
            <v>2</v>
          </cell>
          <cell r="F804">
            <v>0</v>
          </cell>
          <cell r="G804">
            <v>2</v>
          </cell>
          <cell r="I804">
            <v>0</v>
          </cell>
          <cell r="J804">
            <v>0</v>
          </cell>
          <cell r="L804">
            <v>0</v>
          </cell>
          <cell r="M804">
            <v>0</v>
          </cell>
          <cell r="O804">
            <v>0</v>
          </cell>
          <cell r="P804">
            <v>0</v>
          </cell>
          <cell r="R804">
            <v>0</v>
          </cell>
          <cell r="S804">
            <v>0</v>
          </cell>
          <cell r="U804">
            <v>0</v>
          </cell>
          <cell r="V804">
            <v>0</v>
          </cell>
          <cell r="W804" t="str">
            <v>un</v>
          </cell>
          <cell r="X804">
            <v>2</v>
          </cell>
        </row>
        <row r="805">
          <cell r="A805">
            <v>16053</v>
          </cell>
          <cell r="B805" t="str">
            <v>Puerta doble tipo PMA -05 con marco en lamina galvanizada,panel lleno con mirillaen madera entamboradavidrio 6mm, pintura laca natural color cedro, marco pintura mate color blanco.cerradura de manija jupiter,  lamina de alto impacto según diseño.(1.2x2.1m</v>
          </cell>
          <cell r="C805">
            <v>2</v>
          </cell>
          <cell r="D805">
            <v>2</v>
          </cell>
          <cell r="F805">
            <v>0</v>
          </cell>
          <cell r="G805">
            <v>2</v>
          </cell>
          <cell r="I805">
            <v>0</v>
          </cell>
          <cell r="J805">
            <v>0</v>
          </cell>
          <cell r="L805">
            <v>0</v>
          </cell>
          <cell r="M805">
            <v>0</v>
          </cell>
          <cell r="N805">
            <v>3</v>
          </cell>
          <cell r="O805">
            <v>3</v>
          </cell>
          <cell r="P805">
            <v>3</v>
          </cell>
          <cell r="R805">
            <v>0</v>
          </cell>
          <cell r="S805">
            <v>0</v>
          </cell>
          <cell r="U805">
            <v>0</v>
          </cell>
          <cell r="V805">
            <v>0</v>
          </cell>
          <cell r="W805" t="str">
            <v>un</v>
          </cell>
          <cell r="X805">
            <v>5</v>
          </cell>
        </row>
        <row r="806">
          <cell r="A806">
            <v>16054</v>
          </cell>
          <cell r="B806" t="str">
            <v>Puerta sencilla tipo PMA -06 con marco en lamina galvanizada,panel lleno con mirillaen madera entamboradavidrio 6mm, pintura laca natural color cedro, marco pintura mate color blanco.cerradura de manija jupiter,  lamina de alto impacto según diseño.(1.2x2</v>
          </cell>
          <cell r="C806">
            <v>3</v>
          </cell>
          <cell r="D806">
            <v>3</v>
          </cell>
          <cell r="E806">
            <v>1</v>
          </cell>
          <cell r="F806">
            <v>1</v>
          </cell>
          <cell r="G806">
            <v>4</v>
          </cell>
          <cell r="I806">
            <v>0</v>
          </cell>
          <cell r="J806">
            <v>0</v>
          </cell>
          <cell r="L806">
            <v>0</v>
          </cell>
          <cell r="M806">
            <v>0</v>
          </cell>
          <cell r="O806">
            <v>0</v>
          </cell>
          <cell r="P806">
            <v>0</v>
          </cell>
          <cell r="R806">
            <v>0</v>
          </cell>
          <cell r="S806">
            <v>0</v>
          </cell>
          <cell r="U806">
            <v>0</v>
          </cell>
          <cell r="V806">
            <v>0</v>
          </cell>
          <cell r="W806" t="str">
            <v>un</v>
          </cell>
          <cell r="X806">
            <v>4</v>
          </cell>
        </row>
        <row r="807">
          <cell r="A807" t="str">
            <v>16054a</v>
          </cell>
          <cell r="B807" t="str">
            <v>Puerta sencilla tipo PMA -06A con marco en lamina galvanizada,panel llenoen madera entamboradapintura laca natural color cedro, marco pintura mate color blanco.cerradura de manija jupiter,  lamina de alto impacto según diseño.(1.2x2.1mts)</v>
          </cell>
          <cell r="C807">
            <v>1</v>
          </cell>
          <cell r="D807">
            <v>1</v>
          </cell>
          <cell r="E807">
            <v>12</v>
          </cell>
          <cell r="F807">
            <v>12</v>
          </cell>
          <cell r="G807">
            <v>13</v>
          </cell>
          <cell r="I807">
            <v>0</v>
          </cell>
          <cell r="J807">
            <v>0</v>
          </cell>
          <cell r="L807">
            <v>0</v>
          </cell>
          <cell r="M807">
            <v>0</v>
          </cell>
          <cell r="O807">
            <v>0</v>
          </cell>
          <cell r="P807">
            <v>0</v>
          </cell>
          <cell r="R807">
            <v>0</v>
          </cell>
          <cell r="S807">
            <v>0</v>
          </cell>
          <cell r="U807">
            <v>0</v>
          </cell>
          <cell r="V807">
            <v>0</v>
          </cell>
          <cell r="W807" t="str">
            <v>un</v>
          </cell>
          <cell r="X807">
            <v>13</v>
          </cell>
        </row>
        <row r="808">
          <cell r="A808">
            <v>16055</v>
          </cell>
          <cell r="B808" t="str">
            <v>Puerta doble tipo PMA -07 con marco en lamina galvanizada,panel lleno con mirillaen madera entamboradavidrio 6mm, pintura laca natural color cedro, marco pintura mate color blanco.cerradura de manija jupiter,  lamina de alto impacto según diseño.(1.4x2.1m</v>
          </cell>
          <cell r="C808">
            <v>6</v>
          </cell>
          <cell r="D808">
            <v>6</v>
          </cell>
          <cell r="F808">
            <v>0</v>
          </cell>
          <cell r="G808">
            <v>6</v>
          </cell>
          <cell r="H808">
            <v>2</v>
          </cell>
          <cell r="I808">
            <v>2</v>
          </cell>
          <cell r="J808">
            <v>2</v>
          </cell>
          <cell r="L808">
            <v>0</v>
          </cell>
          <cell r="M808">
            <v>0</v>
          </cell>
          <cell r="O808">
            <v>0</v>
          </cell>
          <cell r="P808">
            <v>0</v>
          </cell>
          <cell r="R808">
            <v>0</v>
          </cell>
          <cell r="S808">
            <v>0</v>
          </cell>
          <cell r="U808">
            <v>0</v>
          </cell>
          <cell r="V808">
            <v>0</v>
          </cell>
          <cell r="W808" t="str">
            <v>un</v>
          </cell>
          <cell r="X808">
            <v>8</v>
          </cell>
        </row>
        <row r="809">
          <cell r="A809" t="str">
            <v>16055a</v>
          </cell>
          <cell r="B809" t="str">
            <v>Puerta doble tipo PMA -07A con marco en lamina galvanizada,panel llenoen madera entamboradapintura laca natural color cedro, marco pintura mate color blanco.cerradura de manija jupiter,  lamina de alto impacto según diseño.(1.4x2.1mts)</v>
          </cell>
          <cell r="C809">
            <v>1</v>
          </cell>
          <cell r="D809">
            <v>1</v>
          </cell>
          <cell r="F809">
            <v>0</v>
          </cell>
          <cell r="G809">
            <v>1</v>
          </cell>
          <cell r="H809">
            <v>2</v>
          </cell>
          <cell r="I809">
            <v>2</v>
          </cell>
          <cell r="J809">
            <v>2</v>
          </cell>
          <cell r="L809">
            <v>0</v>
          </cell>
          <cell r="M809">
            <v>0</v>
          </cell>
          <cell r="O809">
            <v>0</v>
          </cell>
          <cell r="P809">
            <v>0</v>
          </cell>
          <cell r="R809">
            <v>0</v>
          </cell>
          <cell r="S809">
            <v>0</v>
          </cell>
          <cell r="U809">
            <v>0</v>
          </cell>
          <cell r="V809">
            <v>0</v>
          </cell>
          <cell r="W809" t="str">
            <v>un</v>
          </cell>
          <cell r="X809">
            <v>3</v>
          </cell>
        </row>
        <row r="810">
          <cell r="A810" t="str">
            <v>16055b</v>
          </cell>
          <cell r="B810" t="str">
            <v>Puerta doble tipo PMA -07B con marco en lamina galvanizada,panel lleno con rejilla inferioren madera entamboradapintura laca natural color cedro, marco pintura mate color blanco.cerradura de manija jupiter.(1.4x2.1mts)</v>
          </cell>
          <cell r="C810">
            <v>1</v>
          </cell>
          <cell r="D810">
            <v>1</v>
          </cell>
          <cell r="E810">
            <v>2</v>
          </cell>
          <cell r="F810">
            <v>2</v>
          </cell>
          <cell r="G810">
            <v>3</v>
          </cell>
          <cell r="I810">
            <v>0</v>
          </cell>
          <cell r="J810">
            <v>0</v>
          </cell>
          <cell r="L810">
            <v>0</v>
          </cell>
          <cell r="M810">
            <v>0</v>
          </cell>
          <cell r="O810">
            <v>0</v>
          </cell>
          <cell r="P810">
            <v>0</v>
          </cell>
          <cell r="R810">
            <v>0</v>
          </cell>
          <cell r="S810">
            <v>0</v>
          </cell>
          <cell r="U810">
            <v>0</v>
          </cell>
          <cell r="V810">
            <v>0</v>
          </cell>
          <cell r="W810" t="str">
            <v>un</v>
          </cell>
          <cell r="X810">
            <v>3</v>
          </cell>
        </row>
        <row r="811">
          <cell r="A811">
            <v>16056</v>
          </cell>
          <cell r="B811" t="str">
            <v>Puerta doble tipo PMA-08 con marco en alumnio panel lleno con visor en duro glassen lamina galvanizada cal.18 con poliuretano inyectadopintura mate acabado color blanco, protecciones ala de avion el lamina de impacto , según diseño(1.6x2.1mts)</v>
          </cell>
          <cell r="D811">
            <v>0</v>
          </cell>
          <cell r="E811">
            <v>3</v>
          </cell>
          <cell r="F811">
            <v>3</v>
          </cell>
          <cell r="G811">
            <v>3</v>
          </cell>
          <cell r="I811">
            <v>0</v>
          </cell>
          <cell r="J811">
            <v>0</v>
          </cell>
          <cell r="L811">
            <v>0</v>
          </cell>
          <cell r="M811">
            <v>0</v>
          </cell>
          <cell r="O811">
            <v>0</v>
          </cell>
          <cell r="P811">
            <v>0</v>
          </cell>
          <cell r="R811">
            <v>0</v>
          </cell>
          <cell r="S811">
            <v>0</v>
          </cell>
          <cell r="U811">
            <v>0</v>
          </cell>
          <cell r="V811">
            <v>0</v>
          </cell>
          <cell r="W811" t="str">
            <v>un</v>
          </cell>
          <cell r="X811">
            <v>3</v>
          </cell>
        </row>
        <row r="812">
          <cell r="A812" t="str">
            <v>16056a</v>
          </cell>
          <cell r="B812" t="str">
            <v>Puerta doble tipo PM-08A con marco en alumnio panel lleno con mirillaen madera entamboradavidrio 6mm, pintura laca natural color cedro, marco pintura mate color blanco.cerradura de manija jupiter,  lamina de alto impacto según diseño.(1.6x2.1mts)</v>
          </cell>
          <cell r="D812">
            <v>0</v>
          </cell>
          <cell r="E812">
            <v>12</v>
          </cell>
          <cell r="F812">
            <v>12</v>
          </cell>
          <cell r="G812">
            <v>12</v>
          </cell>
          <cell r="I812">
            <v>0</v>
          </cell>
          <cell r="J812">
            <v>0</v>
          </cell>
          <cell r="L812">
            <v>0</v>
          </cell>
          <cell r="M812">
            <v>0</v>
          </cell>
          <cell r="O812">
            <v>0</v>
          </cell>
          <cell r="P812">
            <v>0</v>
          </cell>
          <cell r="R812">
            <v>0</v>
          </cell>
          <cell r="S812">
            <v>0</v>
          </cell>
          <cell r="U812">
            <v>0</v>
          </cell>
          <cell r="V812">
            <v>0</v>
          </cell>
          <cell r="W812" t="str">
            <v>un</v>
          </cell>
          <cell r="X812">
            <v>12</v>
          </cell>
        </row>
        <row r="813">
          <cell r="A813">
            <v>16057</v>
          </cell>
          <cell r="B813" t="str">
            <v>Puerta doble tipo PMA-09 con marco en lamina galvanizada,panel lleno con mirillaen lamina galvanizada cal.18vidrio 6mm, pintura laca natural color cedro, marco pintura mate color blanco.cerradura de manija jupiter,  lamina de alto impacto según diseño.(1.</v>
          </cell>
          <cell r="C813">
            <v>2</v>
          </cell>
          <cell r="D813">
            <v>2</v>
          </cell>
          <cell r="E813">
            <v>1</v>
          </cell>
          <cell r="F813">
            <v>1</v>
          </cell>
          <cell r="G813">
            <v>3</v>
          </cell>
          <cell r="I813">
            <v>0</v>
          </cell>
          <cell r="J813">
            <v>0</v>
          </cell>
          <cell r="L813">
            <v>0</v>
          </cell>
          <cell r="M813">
            <v>0</v>
          </cell>
          <cell r="O813">
            <v>0</v>
          </cell>
          <cell r="P813">
            <v>0</v>
          </cell>
          <cell r="R813">
            <v>0</v>
          </cell>
          <cell r="S813">
            <v>0</v>
          </cell>
          <cell r="U813">
            <v>0</v>
          </cell>
          <cell r="V813">
            <v>0</v>
          </cell>
          <cell r="W813" t="str">
            <v>un</v>
          </cell>
          <cell r="X813">
            <v>3</v>
          </cell>
        </row>
        <row r="814">
          <cell r="A814">
            <v>16058</v>
          </cell>
          <cell r="B814" t="str">
            <v>Puertadoble tipo PM-10con marco en lamina galvanizada,panel lleno con mirillaen lamina galvanizada cal.18vidrio 6mm, pintura laca natural color cedro, marco pintura mate color blanco.cerradura de manija jupiter,  lamina de alto impacto según diseño.(2x2.1</v>
          </cell>
          <cell r="C814">
            <v>3</v>
          </cell>
          <cell r="D814">
            <v>3</v>
          </cell>
          <cell r="F814">
            <v>0</v>
          </cell>
          <cell r="G814">
            <v>3</v>
          </cell>
          <cell r="H814">
            <v>1</v>
          </cell>
          <cell r="I814">
            <v>1</v>
          </cell>
          <cell r="J814">
            <v>1</v>
          </cell>
          <cell r="L814">
            <v>0</v>
          </cell>
          <cell r="M814">
            <v>0</v>
          </cell>
          <cell r="O814">
            <v>0</v>
          </cell>
          <cell r="P814">
            <v>0</v>
          </cell>
          <cell r="R814">
            <v>0</v>
          </cell>
          <cell r="S814">
            <v>0</v>
          </cell>
          <cell r="U814">
            <v>0</v>
          </cell>
          <cell r="V814">
            <v>0</v>
          </cell>
          <cell r="W814" t="str">
            <v>un</v>
          </cell>
          <cell r="X814">
            <v>4</v>
          </cell>
        </row>
        <row r="815">
          <cell r="A815">
            <v>16059</v>
          </cell>
          <cell r="B815" t="str">
            <v>Puerta sencilla tipo Pp-01 con marco en lamina galvanizada,panel llenoplomada en exterior lamina de acero galvanizado.pintura laca natural color cedro, marco pintura mate color blanco.cerradura de manija jupiter.(0.8x2.1mts)</v>
          </cell>
          <cell r="C815">
            <v>4</v>
          </cell>
          <cell r="D815">
            <v>4</v>
          </cell>
          <cell r="F815">
            <v>0</v>
          </cell>
          <cell r="G815">
            <v>4</v>
          </cell>
          <cell r="I815">
            <v>0</v>
          </cell>
          <cell r="J815">
            <v>0</v>
          </cell>
          <cell r="L815">
            <v>0</v>
          </cell>
          <cell r="M815">
            <v>0</v>
          </cell>
          <cell r="O815">
            <v>0</v>
          </cell>
          <cell r="P815">
            <v>0</v>
          </cell>
          <cell r="R815">
            <v>0</v>
          </cell>
          <cell r="S815">
            <v>0</v>
          </cell>
          <cell r="U815">
            <v>0</v>
          </cell>
          <cell r="V815">
            <v>0</v>
          </cell>
          <cell r="W815" t="str">
            <v>un</v>
          </cell>
          <cell r="X815">
            <v>4</v>
          </cell>
        </row>
        <row r="816">
          <cell r="A816">
            <v>16060</v>
          </cell>
          <cell r="B816" t="str">
            <v>Puerta doble tipo Pp-07 con marco en lamina galvanizada,panel llenoplomada en exterior lamina de acero galvanizado.pintura laca natural color cedro, marco pintura mate color blanco.cerradura de manija jupiter,  lamina de alto impacto según diseño.(1.4x2.1</v>
          </cell>
          <cell r="C816">
            <v>1</v>
          </cell>
          <cell r="D816">
            <v>1</v>
          </cell>
          <cell r="F816">
            <v>0</v>
          </cell>
          <cell r="G816">
            <v>1</v>
          </cell>
          <cell r="I816">
            <v>0</v>
          </cell>
          <cell r="J816">
            <v>0</v>
          </cell>
          <cell r="L816">
            <v>0</v>
          </cell>
          <cell r="M816">
            <v>0</v>
          </cell>
          <cell r="O816">
            <v>0</v>
          </cell>
          <cell r="P816">
            <v>0</v>
          </cell>
          <cell r="R816">
            <v>0</v>
          </cell>
          <cell r="S816">
            <v>0</v>
          </cell>
          <cell r="U816">
            <v>0</v>
          </cell>
          <cell r="V816">
            <v>0</v>
          </cell>
          <cell r="W816" t="str">
            <v>un</v>
          </cell>
          <cell r="X816">
            <v>1</v>
          </cell>
        </row>
        <row r="817">
          <cell r="A817">
            <v>16061</v>
          </cell>
          <cell r="B817" t="str">
            <v>Puerta plegable tipo PM-11 con marco en lamina galvanizada,panel tipo persianaen maderapintura laca natural color cedro, marco pintura mate color blanco.cerradura de seguridad tipo cilindro según diseño.(1.55x2.1mts)</v>
          </cell>
          <cell r="C817">
            <v>1</v>
          </cell>
          <cell r="D817">
            <v>1</v>
          </cell>
          <cell r="E817">
            <v>1</v>
          </cell>
          <cell r="F817">
            <v>1</v>
          </cell>
          <cell r="G817">
            <v>2</v>
          </cell>
          <cell r="I817">
            <v>0</v>
          </cell>
          <cell r="J817">
            <v>0</v>
          </cell>
          <cell r="L817">
            <v>0</v>
          </cell>
          <cell r="M817">
            <v>0</v>
          </cell>
          <cell r="O817">
            <v>0</v>
          </cell>
          <cell r="P817">
            <v>0</v>
          </cell>
          <cell r="R817">
            <v>0</v>
          </cell>
          <cell r="S817">
            <v>0</v>
          </cell>
          <cell r="U817">
            <v>0</v>
          </cell>
          <cell r="V817">
            <v>0</v>
          </cell>
          <cell r="W817" t="str">
            <v>un</v>
          </cell>
          <cell r="X817">
            <v>2</v>
          </cell>
        </row>
        <row r="818">
          <cell r="A818">
            <v>16062</v>
          </cell>
          <cell r="B818" t="str">
            <v>Puerta plegable tipo PM-12 con marco en lamina galvanizada,panel tipo persianaen maderapintura laca natural color cedro, marco pintura mate color blanco.cerradura de seguridad tipo cilindro según diseño.(1.8x2.1mts)</v>
          </cell>
          <cell r="D818">
            <v>0</v>
          </cell>
          <cell r="E818">
            <v>1</v>
          </cell>
          <cell r="F818">
            <v>1</v>
          </cell>
          <cell r="G818">
            <v>1</v>
          </cell>
          <cell r="I818">
            <v>0</v>
          </cell>
          <cell r="J818">
            <v>0</v>
          </cell>
          <cell r="L818">
            <v>0</v>
          </cell>
          <cell r="M818">
            <v>0</v>
          </cell>
          <cell r="O818">
            <v>0</v>
          </cell>
          <cell r="P818">
            <v>0</v>
          </cell>
          <cell r="R818">
            <v>0</v>
          </cell>
          <cell r="S818">
            <v>0</v>
          </cell>
          <cell r="U818">
            <v>0</v>
          </cell>
          <cell r="V818">
            <v>0</v>
          </cell>
          <cell r="W818" t="str">
            <v>un</v>
          </cell>
          <cell r="X818">
            <v>1</v>
          </cell>
        </row>
        <row r="819">
          <cell r="G819">
            <v>0</v>
          </cell>
          <cell r="J819">
            <v>0</v>
          </cell>
          <cell r="M819">
            <v>0</v>
          </cell>
          <cell r="P819">
            <v>0</v>
          </cell>
          <cell r="S819">
            <v>0</v>
          </cell>
          <cell r="V819">
            <v>0</v>
          </cell>
        </row>
        <row r="820">
          <cell r="A820">
            <v>16063</v>
          </cell>
          <cell r="B820" t="str">
            <v>Puerta sencilla tipo PM-1 con marco en lamina galvanizadapanel tipo persianaen lamina galvanizada cal.18pintura anticorrosivo, acabado esmalte color blanco(0.8x2.1mts)</v>
          </cell>
          <cell r="C820">
            <v>2</v>
          </cell>
          <cell r="D820">
            <v>2</v>
          </cell>
          <cell r="F820">
            <v>0</v>
          </cell>
          <cell r="G820">
            <v>2</v>
          </cell>
          <cell r="H820">
            <v>2</v>
          </cell>
          <cell r="I820">
            <v>2</v>
          </cell>
          <cell r="J820">
            <v>2</v>
          </cell>
          <cell r="K820">
            <v>2</v>
          </cell>
          <cell r="L820">
            <v>2</v>
          </cell>
          <cell r="M820">
            <v>2</v>
          </cell>
          <cell r="O820">
            <v>0</v>
          </cell>
          <cell r="P820">
            <v>0</v>
          </cell>
          <cell r="R820">
            <v>0</v>
          </cell>
          <cell r="S820">
            <v>0</v>
          </cell>
          <cell r="U820">
            <v>0</v>
          </cell>
          <cell r="V820">
            <v>0</v>
          </cell>
          <cell r="W820" t="str">
            <v>un</v>
          </cell>
          <cell r="X820">
            <v>6</v>
          </cell>
        </row>
        <row r="821">
          <cell r="A821">
            <v>16064</v>
          </cell>
          <cell r="B821" t="str">
            <v>PuertasencillatipoPM-2con marco en lamina galvanizadapanel tipo persianaen lamina galvanizada cal.18pintura anticorrosivo, acabado esmalte color blanco(1x2.1MTS)</v>
          </cell>
          <cell r="C821">
            <v>2</v>
          </cell>
          <cell r="D821">
            <v>2</v>
          </cell>
          <cell r="F821">
            <v>0</v>
          </cell>
          <cell r="G821">
            <v>2</v>
          </cell>
          <cell r="H821">
            <v>3</v>
          </cell>
          <cell r="I821">
            <v>3</v>
          </cell>
          <cell r="J821">
            <v>3</v>
          </cell>
          <cell r="K821">
            <v>3</v>
          </cell>
          <cell r="L821">
            <v>3</v>
          </cell>
          <cell r="M821">
            <v>3</v>
          </cell>
          <cell r="O821">
            <v>0</v>
          </cell>
          <cell r="P821">
            <v>0</v>
          </cell>
          <cell r="Q821">
            <v>1</v>
          </cell>
          <cell r="R821">
            <v>1</v>
          </cell>
          <cell r="S821">
            <v>1</v>
          </cell>
          <cell r="U821">
            <v>0</v>
          </cell>
          <cell r="V821">
            <v>0</v>
          </cell>
          <cell r="W821" t="str">
            <v>un</v>
          </cell>
          <cell r="X821">
            <v>9</v>
          </cell>
        </row>
        <row r="822">
          <cell r="A822">
            <v>16065</v>
          </cell>
          <cell r="B822" t="str">
            <v>Puertadoble tipoPM-3con marco en lamina galvanizadapanel tipo persianaen lamina galvanizada cal.19pintura anticorrosivo, acabado esmalte color blanco(1.2x2.1MTS)</v>
          </cell>
          <cell r="D822">
            <v>0</v>
          </cell>
          <cell r="F822">
            <v>0</v>
          </cell>
          <cell r="G822">
            <v>0</v>
          </cell>
          <cell r="H822">
            <v>3</v>
          </cell>
          <cell r="I822">
            <v>3</v>
          </cell>
          <cell r="J822">
            <v>3</v>
          </cell>
          <cell r="K822">
            <v>3</v>
          </cell>
          <cell r="L822">
            <v>3</v>
          </cell>
          <cell r="M822">
            <v>3</v>
          </cell>
          <cell r="O822">
            <v>0</v>
          </cell>
          <cell r="P822">
            <v>0</v>
          </cell>
          <cell r="Q822">
            <v>1</v>
          </cell>
          <cell r="R822">
            <v>1</v>
          </cell>
          <cell r="S822">
            <v>1</v>
          </cell>
          <cell r="U822">
            <v>0</v>
          </cell>
          <cell r="V822">
            <v>0</v>
          </cell>
          <cell r="W822" t="str">
            <v>un</v>
          </cell>
          <cell r="X822">
            <v>7</v>
          </cell>
        </row>
        <row r="823">
          <cell r="A823">
            <v>16066</v>
          </cell>
          <cell r="B823" t="str">
            <v>Puertadoble tipoPM-4con marco en lamina galvanizadapanel tipo persianaen lamina galvanizada cal.19pintura anticorrosivo, acabado esmalte color blanco(1.4x2.1MTS)</v>
          </cell>
          <cell r="D823">
            <v>0</v>
          </cell>
          <cell r="F823">
            <v>0</v>
          </cell>
          <cell r="G823">
            <v>0</v>
          </cell>
          <cell r="I823">
            <v>0</v>
          </cell>
          <cell r="J823">
            <v>0</v>
          </cell>
          <cell r="L823">
            <v>0</v>
          </cell>
          <cell r="M823">
            <v>0</v>
          </cell>
          <cell r="O823">
            <v>0</v>
          </cell>
          <cell r="P823">
            <v>0</v>
          </cell>
          <cell r="Q823">
            <v>2</v>
          </cell>
          <cell r="R823">
            <v>2</v>
          </cell>
          <cell r="S823">
            <v>2</v>
          </cell>
          <cell r="U823">
            <v>0</v>
          </cell>
          <cell r="V823">
            <v>0</v>
          </cell>
          <cell r="W823" t="str">
            <v>un</v>
          </cell>
          <cell r="X823">
            <v>2</v>
          </cell>
        </row>
        <row r="824">
          <cell r="A824">
            <v>16067</v>
          </cell>
          <cell r="B824" t="str">
            <v>Puertadoble tipoPM-5con marco en lamina galvanizadapanel tipo persianaen lamina galvanizada cal.19pintura anticorrosivo, acabado esmalte color blanco(2x2.1MTS)</v>
          </cell>
          <cell r="D824">
            <v>0</v>
          </cell>
          <cell r="F824">
            <v>0</v>
          </cell>
          <cell r="G824">
            <v>0</v>
          </cell>
          <cell r="H824">
            <v>1</v>
          </cell>
          <cell r="I824">
            <v>1</v>
          </cell>
          <cell r="J824">
            <v>1</v>
          </cell>
          <cell r="K824">
            <v>1</v>
          </cell>
          <cell r="L824">
            <v>1</v>
          </cell>
          <cell r="M824">
            <v>1</v>
          </cell>
          <cell r="O824">
            <v>0</v>
          </cell>
          <cell r="P824">
            <v>0</v>
          </cell>
          <cell r="R824">
            <v>0</v>
          </cell>
          <cell r="S824">
            <v>0</v>
          </cell>
          <cell r="U824">
            <v>0</v>
          </cell>
          <cell r="V824">
            <v>0</v>
          </cell>
          <cell r="W824" t="str">
            <v>un</v>
          </cell>
          <cell r="X824">
            <v>2</v>
          </cell>
        </row>
        <row r="825">
          <cell r="A825">
            <v>16068</v>
          </cell>
          <cell r="B825" t="str">
            <v>PuertaplegabletipoPM-6con marco en lamina galvanizadapanel tipo persianaen lamina galvanizada cal.20pintura anticorrosivo, acabado esmalte color blanco(2.18x2.1MTS)</v>
          </cell>
          <cell r="C825">
            <v>1</v>
          </cell>
          <cell r="D825">
            <v>1</v>
          </cell>
          <cell r="F825">
            <v>0</v>
          </cell>
          <cell r="G825">
            <v>1</v>
          </cell>
          <cell r="I825">
            <v>0</v>
          </cell>
          <cell r="J825">
            <v>0</v>
          </cell>
          <cell r="L825">
            <v>0</v>
          </cell>
          <cell r="M825">
            <v>0</v>
          </cell>
          <cell r="O825">
            <v>0</v>
          </cell>
          <cell r="P825">
            <v>0</v>
          </cell>
          <cell r="R825">
            <v>0</v>
          </cell>
          <cell r="S825">
            <v>0</v>
          </cell>
          <cell r="U825">
            <v>0</v>
          </cell>
          <cell r="V825">
            <v>0</v>
          </cell>
          <cell r="W825" t="str">
            <v>un</v>
          </cell>
          <cell r="X825">
            <v>1</v>
          </cell>
        </row>
        <row r="826">
          <cell r="A826">
            <v>16069</v>
          </cell>
          <cell r="B826" t="str">
            <v>PuertacorredizatipoPM-7con marco en lamina galvanizadapanel tipo persianaen lamina galvanizada cal.21pintura anticorrosivo, acabado esmalte color blanco(3.5x2.1MTS)</v>
          </cell>
          <cell r="C826">
            <v>1</v>
          </cell>
          <cell r="D826">
            <v>1</v>
          </cell>
          <cell r="F826">
            <v>0</v>
          </cell>
          <cell r="G826">
            <v>1</v>
          </cell>
          <cell r="I826">
            <v>0</v>
          </cell>
          <cell r="J826">
            <v>0</v>
          </cell>
          <cell r="L826">
            <v>0</v>
          </cell>
          <cell r="M826">
            <v>0</v>
          </cell>
          <cell r="O826">
            <v>0</v>
          </cell>
          <cell r="P826">
            <v>0</v>
          </cell>
          <cell r="R826">
            <v>0</v>
          </cell>
          <cell r="S826">
            <v>0</v>
          </cell>
          <cell r="U826">
            <v>0</v>
          </cell>
          <cell r="V826">
            <v>0</v>
          </cell>
          <cell r="W826" t="str">
            <v>un</v>
          </cell>
          <cell r="X826">
            <v>1</v>
          </cell>
        </row>
        <row r="827">
          <cell r="A827">
            <v>16070</v>
          </cell>
          <cell r="B827" t="str">
            <v>PuertacorredizatipoPM-7con marco en lamina galvanizadapanel tipo persianaen lamina galvanizada cal.22pintura anticorrosivo, acabado esmalte color blanco(3.55x2.1MTS)</v>
          </cell>
          <cell r="C827">
            <v>1</v>
          </cell>
          <cell r="D827">
            <v>1</v>
          </cell>
          <cell r="F827">
            <v>0</v>
          </cell>
          <cell r="G827">
            <v>1</v>
          </cell>
          <cell r="I827">
            <v>0</v>
          </cell>
          <cell r="J827">
            <v>0</v>
          </cell>
          <cell r="L827">
            <v>0</v>
          </cell>
          <cell r="M827">
            <v>0</v>
          </cell>
          <cell r="O827">
            <v>0</v>
          </cell>
          <cell r="P827">
            <v>0</v>
          </cell>
          <cell r="R827">
            <v>0</v>
          </cell>
          <cell r="S827">
            <v>0</v>
          </cell>
          <cell r="U827">
            <v>0</v>
          </cell>
          <cell r="V827">
            <v>0</v>
          </cell>
          <cell r="W827" t="str">
            <v>un</v>
          </cell>
          <cell r="X827">
            <v>1</v>
          </cell>
        </row>
        <row r="828">
          <cell r="A828">
            <v>16071</v>
          </cell>
          <cell r="B828" t="str">
            <v>Puertaventana dobletipoPV-01hoja vidrieraen vidrio laminado 10mmimagen corporativa en pelicula de sandblasting, herrajes metálicos(1.2x2.1MTS)según detalle</v>
          </cell>
          <cell r="D828">
            <v>0</v>
          </cell>
          <cell r="F828">
            <v>0</v>
          </cell>
          <cell r="G828">
            <v>0</v>
          </cell>
          <cell r="H828">
            <v>1</v>
          </cell>
          <cell r="I828">
            <v>1</v>
          </cell>
          <cell r="J828">
            <v>1</v>
          </cell>
          <cell r="K828">
            <v>1</v>
          </cell>
          <cell r="L828">
            <v>1</v>
          </cell>
          <cell r="M828">
            <v>1</v>
          </cell>
          <cell r="O828">
            <v>0</v>
          </cell>
          <cell r="P828">
            <v>0</v>
          </cell>
          <cell r="R828">
            <v>0</v>
          </cell>
          <cell r="S828">
            <v>0</v>
          </cell>
          <cell r="U828">
            <v>0</v>
          </cell>
          <cell r="V828">
            <v>0</v>
          </cell>
          <cell r="W828" t="str">
            <v>un</v>
          </cell>
          <cell r="X828">
            <v>2</v>
          </cell>
        </row>
        <row r="829">
          <cell r="A829">
            <v>16072</v>
          </cell>
          <cell r="B829" t="str">
            <v>Puertadoble y ventana fijatipoPV-02con marco en alumniohoja vidrieraen vidrio laminado 10mmimagen corporativa en pelicula de sandblasting, herrajes metálicos(5.19x2.1MTS)según detalle</v>
          </cell>
          <cell r="D829">
            <v>0</v>
          </cell>
          <cell r="F829">
            <v>0</v>
          </cell>
          <cell r="G829">
            <v>0</v>
          </cell>
          <cell r="H829">
            <v>1</v>
          </cell>
          <cell r="I829">
            <v>1</v>
          </cell>
          <cell r="J829">
            <v>1</v>
          </cell>
          <cell r="K829">
            <v>1</v>
          </cell>
          <cell r="L829">
            <v>1</v>
          </cell>
          <cell r="M829">
            <v>1</v>
          </cell>
          <cell r="O829">
            <v>0</v>
          </cell>
          <cell r="P829">
            <v>0</v>
          </cell>
          <cell r="R829">
            <v>0</v>
          </cell>
          <cell r="S829">
            <v>0</v>
          </cell>
          <cell r="U829">
            <v>0</v>
          </cell>
          <cell r="V829">
            <v>0</v>
          </cell>
          <cell r="W829" t="str">
            <v>un</v>
          </cell>
          <cell r="X829">
            <v>2</v>
          </cell>
        </row>
        <row r="830">
          <cell r="A830">
            <v>16073</v>
          </cell>
          <cell r="B830" t="str">
            <v>Puertaventana fijatipoPV-03con marco en alumnioen vidrio laminado 10mm(8.1x1.95MTS)según detalle</v>
          </cell>
          <cell r="D830">
            <v>0</v>
          </cell>
          <cell r="F830">
            <v>0</v>
          </cell>
          <cell r="G830">
            <v>0</v>
          </cell>
          <cell r="H830">
            <v>1</v>
          </cell>
          <cell r="I830">
            <v>1</v>
          </cell>
          <cell r="J830">
            <v>1</v>
          </cell>
          <cell r="K830">
            <v>1</v>
          </cell>
          <cell r="L830">
            <v>1</v>
          </cell>
          <cell r="M830">
            <v>1</v>
          </cell>
          <cell r="O830">
            <v>0</v>
          </cell>
          <cell r="P830">
            <v>0</v>
          </cell>
          <cell r="R830">
            <v>0</v>
          </cell>
          <cell r="S830">
            <v>0</v>
          </cell>
          <cell r="U830">
            <v>0</v>
          </cell>
          <cell r="V830">
            <v>0</v>
          </cell>
          <cell r="W830" t="str">
            <v>un</v>
          </cell>
          <cell r="X830">
            <v>2</v>
          </cell>
        </row>
        <row r="831">
          <cell r="A831">
            <v>16074</v>
          </cell>
          <cell r="B831" t="str">
            <v>Puertadoble y ventana fijatipoPV-04con marco en alumniohoja vidrieraen vidrio laminado 10mmimagen corporativa en pelicula de sandblasting, herrajes metálicos(6.16x2.1MTS)según detalle</v>
          </cell>
          <cell r="C831">
            <v>1</v>
          </cell>
          <cell r="D831">
            <v>1</v>
          </cell>
          <cell r="F831">
            <v>0</v>
          </cell>
          <cell r="G831">
            <v>1</v>
          </cell>
          <cell r="I831">
            <v>0</v>
          </cell>
          <cell r="J831">
            <v>0</v>
          </cell>
          <cell r="L831">
            <v>0</v>
          </cell>
          <cell r="M831">
            <v>0</v>
          </cell>
          <cell r="O831">
            <v>0</v>
          </cell>
          <cell r="P831">
            <v>0</v>
          </cell>
          <cell r="R831">
            <v>0</v>
          </cell>
          <cell r="S831">
            <v>0</v>
          </cell>
          <cell r="U831">
            <v>0</v>
          </cell>
          <cell r="V831">
            <v>0</v>
          </cell>
          <cell r="W831" t="str">
            <v>un</v>
          </cell>
          <cell r="X831">
            <v>1</v>
          </cell>
        </row>
        <row r="832">
          <cell r="A832">
            <v>16075</v>
          </cell>
          <cell r="B832" t="str">
            <v>Puertaventana fijatipoPV-05con marco en alumnioen vidrio laminado 10mm(5.59x2.1MTS)según detalle</v>
          </cell>
          <cell r="C832">
            <v>1</v>
          </cell>
          <cell r="D832">
            <v>1</v>
          </cell>
          <cell r="F832">
            <v>0</v>
          </cell>
          <cell r="G832">
            <v>1</v>
          </cell>
          <cell r="I832">
            <v>0</v>
          </cell>
          <cell r="J832">
            <v>0</v>
          </cell>
          <cell r="L832">
            <v>0</v>
          </cell>
          <cell r="M832">
            <v>0</v>
          </cell>
          <cell r="O832">
            <v>0</v>
          </cell>
          <cell r="P832">
            <v>0</v>
          </cell>
          <cell r="R832">
            <v>0</v>
          </cell>
          <cell r="S832">
            <v>0</v>
          </cell>
          <cell r="U832">
            <v>0</v>
          </cell>
          <cell r="V832">
            <v>0</v>
          </cell>
          <cell r="W832" t="str">
            <v>un</v>
          </cell>
          <cell r="X832">
            <v>1</v>
          </cell>
        </row>
        <row r="833">
          <cell r="A833">
            <v>16076</v>
          </cell>
          <cell r="B833" t="str">
            <v>Puertadoble y ventana fijatipoPV-06con marco en alumniohoja vidrieraen vidrio laminado 10mmimagen corporativa en pelicula de sandblasting, herrajes metálicos(2.73x2.1MTS)según detalle</v>
          </cell>
          <cell r="C833">
            <v>1</v>
          </cell>
          <cell r="D833">
            <v>1</v>
          </cell>
          <cell r="F833">
            <v>0</v>
          </cell>
          <cell r="G833">
            <v>1</v>
          </cell>
          <cell r="I833">
            <v>0</v>
          </cell>
          <cell r="J833">
            <v>0</v>
          </cell>
          <cell r="L833">
            <v>0</v>
          </cell>
          <cell r="M833">
            <v>0</v>
          </cell>
          <cell r="O833">
            <v>0</v>
          </cell>
          <cell r="P833">
            <v>0</v>
          </cell>
          <cell r="R833">
            <v>0</v>
          </cell>
          <cell r="S833">
            <v>0</v>
          </cell>
          <cell r="U833">
            <v>0</v>
          </cell>
          <cell r="V833">
            <v>0</v>
          </cell>
          <cell r="W833" t="str">
            <v>un</v>
          </cell>
          <cell r="X833">
            <v>1</v>
          </cell>
        </row>
        <row r="834">
          <cell r="A834">
            <v>16077</v>
          </cell>
          <cell r="B834" t="str">
            <v>Puertadoble tipoPV-07con marco en alumniohoja vidrieraen vidrio laminado 10mmimagen corporativa en pelicula de sandblasting, herrajes metálicos(1.8x2.1MTS)según detalle</v>
          </cell>
          <cell r="C834">
            <v>1</v>
          </cell>
          <cell r="D834">
            <v>1</v>
          </cell>
          <cell r="F834">
            <v>0</v>
          </cell>
          <cell r="G834">
            <v>1</v>
          </cell>
          <cell r="I834">
            <v>0</v>
          </cell>
          <cell r="J834">
            <v>0</v>
          </cell>
          <cell r="L834">
            <v>0</v>
          </cell>
          <cell r="M834">
            <v>0</v>
          </cell>
          <cell r="O834">
            <v>0</v>
          </cell>
          <cell r="P834">
            <v>0</v>
          </cell>
          <cell r="R834">
            <v>0</v>
          </cell>
          <cell r="S834">
            <v>0</v>
          </cell>
          <cell r="U834">
            <v>0</v>
          </cell>
          <cell r="V834">
            <v>0</v>
          </cell>
          <cell r="W834" t="str">
            <v>un</v>
          </cell>
          <cell r="X834">
            <v>1</v>
          </cell>
        </row>
        <row r="835">
          <cell r="A835">
            <v>16078</v>
          </cell>
          <cell r="B835" t="str">
            <v>Puertasencilla  y ventanatipoPV-08con marco en alumniohoja vidrieraen vidrio laminado 10mmimagen corporativa en pelicula de sandblasting, herrajes metálicos(2.6x2.1MTS)según detalle</v>
          </cell>
          <cell r="C835">
            <v>1</v>
          </cell>
          <cell r="D835">
            <v>1</v>
          </cell>
          <cell r="F835">
            <v>0</v>
          </cell>
          <cell r="G835">
            <v>1</v>
          </cell>
          <cell r="I835">
            <v>0</v>
          </cell>
          <cell r="J835">
            <v>0</v>
          </cell>
          <cell r="L835">
            <v>0</v>
          </cell>
          <cell r="M835">
            <v>0</v>
          </cell>
          <cell r="O835">
            <v>0</v>
          </cell>
          <cell r="P835">
            <v>0</v>
          </cell>
          <cell r="R835">
            <v>0</v>
          </cell>
          <cell r="S835">
            <v>0</v>
          </cell>
          <cell r="U835">
            <v>0</v>
          </cell>
          <cell r="V835">
            <v>0</v>
          </cell>
          <cell r="W835" t="str">
            <v>un</v>
          </cell>
          <cell r="X835">
            <v>1</v>
          </cell>
        </row>
        <row r="836">
          <cell r="A836">
            <v>16079</v>
          </cell>
          <cell r="B836" t="str">
            <v>Puertasencilla  y ventanatipoPV-09con marco en alumniohoja vidrieraen vidrio laminado 10mmherrajes metálicos(1.4x2.1MTS)según detalle</v>
          </cell>
          <cell r="C836">
            <v>1</v>
          </cell>
          <cell r="D836">
            <v>1</v>
          </cell>
          <cell r="F836">
            <v>0</v>
          </cell>
          <cell r="G836">
            <v>1</v>
          </cell>
          <cell r="I836">
            <v>0</v>
          </cell>
          <cell r="J836">
            <v>0</v>
          </cell>
          <cell r="L836">
            <v>0</v>
          </cell>
          <cell r="M836">
            <v>0</v>
          </cell>
          <cell r="O836">
            <v>0</v>
          </cell>
          <cell r="P836">
            <v>0</v>
          </cell>
          <cell r="R836">
            <v>0</v>
          </cell>
          <cell r="S836">
            <v>0</v>
          </cell>
          <cell r="U836">
            <v>0</v>
          </cell>
          <cell r="V836">
            <v>0</v>
          </cell>
          <cell r="W836" t="str">
            <v>un</v>
          </cell>
          <cell r="X836">
            <v>1</v>
          </cell>
        </row>
        <row r="837">
          <cell r="A837">
            <v>16080</v>
          </cell>
          <cell r="B837" t="str">
            <v>Puertasencilla  y ventanatipoPV-10con marco en alumniohoja marco aluminio  y vidrio fijoen vidrio laminado 10mmherrajes metálicos(2.28x2.1MTS)según detalle</v>
          </cell>
          <cell r="D837">
            <v>0</v>
          </cell>
          <cell r="F837">
            <v>0</v>
          </cell>
          <cell r="G837">
            <v>0</v>
          </cell>
          <cell r="I837">
            <v>0</v>
          </cell>
          <cell r="J837">
            <v>0</v>
          </cell>
          <cell r="L837">
            <v>0</v>
          </cell>
          <cell r="M837">
            <v>0</v>
          </cell>
          <cell r="N837">
            <v>1</v>
          </cell>
          <cell r="O837">
            <v>1</v>
          </cell>
          <cell r="P837">
            <v>1</v>
          </cell>
          <cell r="R837">
            <v>0</v>
          </cell>
          <cell r="S837">
            <v>0</v>
          </cell>
          <cell r="U837">
            <v>0</v>
          </cell>
          <cell r="V837">
            <v>0</v>
          </cell>
          <cell r="W837" t="str">
            <v>un</v>
          </cell>
          <cell r="X837">
            <v>1</v>
          </cell>
        </row>
        <row r="838">
          <cell r="A838">
            <v>16081</v>
          </cell>
          <cell r="B838" t="str">
            <v>Puertadoble y ventana fijatipoPV-11con marco en alumniohoja vidrieraen vidrio laminado 10mmimagen corporativa en pelicula de sandblasting, herrajes metálicos(5.29x2.1MTS)según detalle</v>
          </cell>
          <cell r="D838">
            <v>0</v>
          </cell>
          <cell r="F838">
            <v>0</v>
          </cell>
          <cell r="G838">
            <v>0</v>
          </cell>
          <cell r="I838">
            <v>0</v>
          </cell>
          <cell r="J838">
            <v>0</v>
          </cell>
          <cell r="L838">
            <v>0</v>
          </cell>
          <cell r="M838">
            <v>0</v>
          </cell>
          <cell r="N838">
            <v>1</v>
          </cell>
          <cell r="O838">
            <v>1</v>
          </cell>
          <cell r="P838">
            <v>1</v>
          </cell>
          <cell r="R838">
            <v>0</v>
          </cell>
          <cell r="S838">
            <v>0</v>
          </cell>
          <cell r="U838">
            <v>0</v>
          </cell>
          <cell r="V838">
            <v>0</v>
          </cell>
          <cell r="W838" t="str">
            <v>un</v>
          </cell>
          <cell r="X838">
            <v>1</v>
          </cell>
        </row>
        <row r="839">
          <cell r="A839">
            <v>16082</v>
          </cell>
          <cell r="B839" t="str">
            <v>Puertaventana fijatipoPV-12con marco en alumnioen vidrio laminado 10mm(6.97x1.95MTS)según detalle</v>
          </cell>
          <cell r="D839">
            <v>0</v>
          </cell>
          <cell r="F839">
            <v>0</v>
          </cell>
          <cell r="G839">
            <v>0</v>
          </cell>
          <cell r="I839">
            <v>0</v>
          </cell>
          <cell r="J839">
            <v>0</v>
          </cell>
          <cell r="L839">
            <v>0</v>
          </cell>
          <cell r="M839">
            <v>0</v>
          </cell>
          <cell r="N839">
            <v>1</v>
          </cell>
          <cell r="O839">
            <v>1</v>
          </cell>
          <cell r="P839">
            <v>1</v>
          </cell>
          <cell r="R839">
            <v>0</v>
          </cell>
          <cell r="S839">
            <v>0</v>
          </cell>
          <cell r="U839">
            <v>0</v>
          </cell>
          <cell r="V839">
            <v>0</v>
          </cell>
          <cell r="W839" t="str">
            <v>un</v>
          </cell>
          <cell r="X839">
            <v>1</v>
          </cell>
        </row>
        <row r="840">
          <cell r="A840">
            <v>16083</v>
          </cell>
          <cell r="B840" t="str">
            <v>Puertaventana fijatipoPV-13con marco en alumnioen vidrio laminado 10mm(4.8x1.95MTS)según detalle</v>
          </cell>
          <cell r="D840">
            <v>0</v>
          </cell>
          <cell r="F840">
            <v>0</v>
          </cell>
          <cell r="G840">
            <v>0</v>
          </cell>
          <cell r="I840">
            <v>0</v>
          </cell>
          <cell r="J840">
            <v>0</v>
          </cell>
          <cell r="L840">
            <v>0</v>
          </cell>
          <cell r="M840">
            <v>0</v>
          </cell>
          <cell r="N840">
            <v>1</v>
          </cell>
          <cell r="O840">
            <v>1</v>
          </cell>
          <cell r="P840">
            <v>1</v>
          </cell>
          <cell r="R840">
            <v>0</v>
          </cell>
          <cell r="S840">
            <v>0</v>
          </cell>
          <cell r="U840">
            <v>0</v>
          </cell>
          <cell r="V840">
            <v>0</v>
          </cell>
          <cell r="W840" t="str">
            <v>un</v>
          </cell>
          <cell r="X840">
            <v>1</v>
          </cell>
        </row>
        <row r="841">
          <cell r="A841">
            <v>16084</v>
          </cell>
          <cell r="B841" t="str">
            <v>Puertaventana sencillatipoPV-14hoja vidrieraen vidrio laminado 10mmimagen corporativa en pelicula de sandblasting, herrajes metálicos(1.2x2.1MTS)según detalle</v>
          </cell>
          <cell r="D841">
            <v>0</v>
          </cell>
          <cell r="E841">
            <v>1</v>
          </cell>
          <cell r="F841">
            <v>1</v>
          </cell>
          <cell r="G841">
            <v>1</v>
          </cell>
          <cell r="I841">
            <v>0</v>
          </cell>
          <cell r="J841">
            <v>0</v>
          </cell>
          <cell r="L841">
            <v>0</v>
          </cell>
          <cell r="M841">
            <v>0</v>
          </cell>
          <cell r="O841">
            <v>0</v>
          </cell>
          <cell r="P841">
            <v>0</v>
          </cell>
          <cell r="R841">
            <v>0</v>
          </cell>
          <cell r="S841">
            <v>0</v>
          </cell>
          <cell r="U841">
            <v>0</v>
          </cell>
          <cell r="V841">
            <v>0</v>
          </cell>
          <cell r="W841" t="str">
            <v>un</v>
          </cell>
          <cell r="X841">
            <v>1</v>
          </cell>
        </row>
        <row r="842">
          <cell r="A842">
            <v>16085</v>
          </cell>
          <cell r="B842" t="str">
            <v>Puertaventana sencillatipoPV-15hoja vidrieraen vidrio laminado 10mmimagen corporativa en pelicula de sandblasting, herrajes metálicos(0.9x2.1MTS)según detalle</v>
          </cell>
          <cell r="D842">
            <v>0</v>
          </cell>
          <cell r="E842">
            <v>1</v>
          </cell>
          <cell r="F842">
            <v>1</v>
          </cell>
          <cell r="G842">
            <v>1</v>
          </cell>
          <cell r="I842">
            <v>0</v>
          </cell>
          <cell r="J842">
            <v>0</v>
          </cell>
          <cell r="L842">
            <v>0</v>
          </cell>
          <cell r="M842">
            <v>0</v>
          </cell>
          <cell r="O842">
            <v>0</v>
          </cell>
          <cell r="P842">
            <v>0</v>
          </cell>
          <cell r="R842">
            <v>0</v>
          </cell>
          <cell r="S842">
            <v>0</v>
          </cell>
          <cell r="U842">
            <v>0</v>
          </cell>
          <cell r="V842">
            <v>0</v>
          </cell>
          <cell r="W842" t="str">
            <v>un</v>
          </cell>
          <cell r="X842">
            <v>1</v>
          </cell>
        </row>
        <row r="843">
          <cell r="A843">
            <v>16086</v>
          </cell>
          <cell r="B843" t="str">
            <v>Puertaventana sencillatipoPV-16hoja vidrieraen vidrio laminado 10mmimagen corporativa en pelicula de sandblasting, herrajes metálicos(0.9x2.1MTS)según detalle</v>
          </cell>
          <cell r="D843">
            <v>0</v>
          </cell>
          <cell r="E843">
            <v>1</v>
          </cell>
          <cell r="F843">
            <v>1</v>
          </cell>
          <cell r="G843">
            <v>1</v>
          </cell>
          <cell r="I843">
            <v>0</v>
          </cell>
          <cell r="J843">
            <v>0</v>
          </cell>
          <cell r="L843">
            <v>0</v>
          </cell>
          <cell r="M843">
            <v>0</v>
          </cell>
          <cell r="O843">
            <v>0</v>
          </cell>
          <cell r="P843">
            <v>0</v>
          </cell>
          <cell r="R843">
            <v>0</v>
          </cell>
          <cell r="S843">
            <v>0</v>
          </cell>
          <cell r="U843">
            <v>0</v>
          </cell>
          <cell r="V843">
            <v>0</v>
          </cell>
          <cell r="W843" t="str">
            <v>un</v>
          </cell>
          <cell r="X843">
            <v>1</v>
          </cell>
        </row>
        <row r="844">
          <cell r="A844">
            <v>17</v>
          </cell>
          <cell r="B844" t="str">
            <v>CIELO RASO</v>
          </cell>
          <cell r="G844">
            <v>0</v>
          </cell>
          <cell r="J844">
            <v>0</v>
          </cell>
          <cell r="M844">
            <v>0</v>
          </cell>
          <cell r="P844">
            <v>0</v>
          </cell>
          <cell r="S844">
            <v>0</v>
          </cell>
          <cell r="V844">
            <v>0</v>
          </cell>
          <cell r="X844">
            <v>0</v>
          </cell>
        </row>
        <row r="845">
          <cell r="A845">
            <v>17001</v>
          </cell>
          <cell r="B845" t="str">
            <v xml:space="preserve">Cielo raso lámina plana superboard </v>
          </cell>
          <cell r="D845">
            <v>0</v>
          </cell>
          <cell r="F845">
            <v>0</v>
          </cell>
          <cell r="G845">
            <v>0</v>
          </cell>
          <cell r="I845">
            <v>0</v>
          </cell>
          <cell r="J845">
            <v>0</v>
          </cell>
          <cell r="L845">
            <v>0</v>
          </cell>
          <cell r="M845">
            <v>0</v>
          </cell>
          <cell r="O845">
            <v>0</v>
          </cell>
          <cell r="P845">
            <v>0</v>
          </cell>
          <cell r="R845">
            <v>0</v>
          </cell>
          <cell r="S845">
            <v>0</v>
          </cell>
          <cell r="U845">
            <v>0</v>
          </cell>
          <cell r="V845">
            <v>0</v>
          </cell>
          <cell r="W845" t="str">
            <v>M2</v>
          </cell>
          <cell r="X845">
            <v>0</v>
          </cell>
        </row>
        <row r="846">
          <cell r="A846">
            <v>17002</v>
          </cell>
          <cell r="B846" t="str">
            <v>Cieloraso en drywall resistente a la humedad</v>
          </cell>
          <cell r="C846">
            <v>27.08</v>
          </cell>
          <cell r="D846">
            <v>27.08</v>
          </cell>
          <cell r="E846">
            <v>51.01</v>
          </cell>
          <cell r="F846">
            <v>51.01</v>
          </cell>
          <cell r="G846">
            <v>78.09</v>
          </cell>
          <cell r="H846">
            <v>6.44</v>
          </cell>
          <cell r="I846">
            <v>6.44</v>
          </cell>
          <cell r="J846">
            <v>6.44</v>
          </cell>
          <cell r="K846">
            <v>6.22</v>
          </cell>
          <cell r="L846">
            <v>6.22</v>
          </cell>
          <cell r="M846">
            <v>6.22</v>
          </cell>
          <cell r="N846">
            <v>6.44</v>
          </cell>
          <cell r="O846">
            <v>6.44</v>
          </cell>
          <cell r="P846">
            <v>6.44</v>
          </cell>
          <cell r="R846">
            <v>0</v>
          </cell>
          <cell r="S846">
            <v>0</v>
          </cell>
          <cell r="U846">
            <v>0</v>
          </cell>
          <cell r="V846">
            <v>0</v>
          </cell>
          <cell r="W846" t="str">
            <v>M2</v>
          </cell>
          <cell r="X846">
            <v>97.19</v>
          </cell>
        </row>
        <row r="847">
          <cell r="A847">
            <v>17003</v>
          </cell>
          <cell r="B847" t="str">
            <v>Suministro e instalacion de mediacaña en PVC para cieloraso</v>
          </cell>
          <cell r="C847">
            <v>154.07</v>
          </cell>
          <cell r="D847">
            <v>154.07</v>
          </cell>
          <cell r="E847">
            <v>397.9</v>
          </cell>
          <cell r="F847">
            <v>397.9</v>
          </cell>
          <cell r="G847">
            <v>551.97</v>
          </cell>
          <cell r="I847">
            <v>0</v>
          </cell>
          <cell r="J847">
            <v>0</v>
          </cell>
          <cell r="K847">
            <v>0</v>
          </cell>
          <cell r="L847">
            <v>0</v>
          </cell>
          <cell r="M847">
            <v>0</v>
          </cell>
          <cell r="O847">
            <v>0</v>
          </cell>
          <cell r="P847">
            <v>0</v>
          </cell>
          <cell r="R847">
            <v>0</v>
          </cell>
          <cell r="S847">
            <v>0</v>
          </cell>
          <cell r="U847">
            <v>0</v>
          </cell>
          <cell r="V847">
            <v>0</v>
          </cell>
          <cell r="W847" t="str">
            <v>Ml</v>
          </cell>
          <cell r="X847">
            <v>551.97</v>
          </cell>
        </row>
        <row r="848">
          <cell r="A848">
            <v>17004</v>
          </cell>
          <cell r="B848" t="str">
            <v>Cieloraso en vinilshades 60*60</v>
          </cell>
          <cell r="C848">
            <v>25.43</v>
          </cell>
          <cell r="D848">
            <v>25.43</v>
          </cell>
          <cell r="E848">
            <v>350.02</v>
          </cell>
          <cell r="F848">
            <v>350.02</v>
          </cell>
          <cell r="G848">
            <v>375.45</v>
          </cell>
          <cell r="H848">
            <v>137.84</v>
          </cell>
          <cell r="I848">
            <v>137.84</v>
          </cell>
          <cell r="J848">
            <v>137.84</v>
          </cell>
          <cell r="L848">
            <v>0</v>
          </cell>
          <cell r="M848">
            <v>0</v>
          </cell>
          <cell r="O848">
            <v>0</v>
          </cell>
          <cell r="P848">
            <v>0</v>
          </cell>
          <cell r="R848">
            <v>0</v>
          </cell>
          <cell r="S848">
            <v>0</v>
          </cell>
          <cell r="U848">
            <v>0</v>
          </cell>
          <cell r="V848">
            <v>0</v>
          </cell>
          <cell r="W848" t="str">
            <v>M2</v>
          </cell>
          <cell r="X848">
            <v>513.29</v>
          </cell>
        </row>
        <row r="849">
          <cell r="A849">
            <v>17005</v>
          </cell>
          <cell r="B849" t="str">
            <v xml:space="preserve">Cieloraso en superboard  fachada </v>
          </cell>
          <cell r="C849">
            <v>105.74000000000001</v>
          </cell>
          <cell r="D849">
            <v>105.74000000000001</v>
          </cell>
          <cell r="F849">
            <v>0</v>
          </cell>
          <cell r="G849">
            <v>105.74000000000001</v>
          </cell>
          <cell r="H849">
            <v>0</v>
          </cell>
          <cell r="I849">
            <v>0</v>
          </cell>
          <cell r="J849">
            <v>0</v>
          </cell>
          <cell r="L849">
            <v>0</v>
          </cell>
          <cell r="M849">
            <v>0</v>
          </cell>
          <cell r="O849">
            <v>0</v>
          </cell>
          <cell r="P849">
            <v>0</v>
          </cell>
          <cell r="R849">
            <v>0</v>
          </cell>
          <cell r="S849">
            <v>0</v>
          </cell>
          <cell r="U849">
            <v>0</v>
          </cell>
          <cell r="V849">
            <v>0</v>
          </cell>
          <cell r="W849" t="str">
            <v>M2</v>
          </cell>
          <cell r="X849">
            <v>105.74000000000001</v>
          </cell>
        </row>
        <row r="850">
          <cell r="A850">
            <v>17006</v>
          </cell>
          <cell r="B850" t="str">
            <v>Suministro e instalacion de bandeja lay-in hunterdouglas  en aluzinc, perforacion N103 color blanco con marco en aluminio</v>
          </cell>
          <cell r="C850">
            <v>106</v>
          </cell>
          <cell r="D850">
            <v>106</v>
          </cell>
          <cell r="E850">
            <v>138</v>
          </cell>
          <cell r="F850">
            <v>138</v>
          </cell>
          <cell r="G850">
            <v>244</v>
          </cell>
          <cell r="H850">
            <v>54</v>
          </cell>
          <cell r="I850">
            <v>54</v>
          </cell>
          <cell r="J850">
            <v>54</v>
          </cell>
          <cell r="K850">
            <v>11</v>
          </cell>
          <cell r="L850">
            <v>11</v>
          </cell>
          <cell r="M850">
            <v>11</v>
          </cell>
          <cell r="N850">
            <v>15</v>
          </cell>
          <cell r="O850">
            <v>15</v>
          </cell>
          <cell r="P850">
            <v>15</v>
          </cell>
          <cell r="R850">
            <v>0</v>
          </cell>
          <cell r="S850">
            <v>0</v>
          </cell>
          <cell r="U850">
            <v>0</v>
          </cell>
          <cell r="V850">
            <v>0</v>
          </cell>
          <cell r="W850" t="str">
            <v>Und</v>
          </cell>
          <cell r="X850">
            <v>324</v>
          </cell>
        </row>
        <row r="851">
          <cell r="A851">
            <v>17007</v>
          </cell>
          <cell r="B851" t="str">
            <v>Cieloraso liso en drywall</v>
          </cell>
          <cell r="C851">
            <v>1185.83</v>
          </cell>
          <cell r="D851">
            <v>1185.83</v>
          </cell>
          <cell r="E851">
            <v>890.94</v>
          </cell>
          <cell r="F851">
            <v>890.94</v>
          </cell>
          <cell r="G851">
            <v>2076.77</v>
          </cell>
          <cell r="H851">
            <v>143.28</v>
          </cell>
          <cell r="I851">
            <v>143.28</v>
          </cell>
          <cell r="J851">
            <v>143.28</v>
          </cell>
          <cell r="K851">
            <v>134.21</v>
          </cell>
          <cell r="L851">
            <v>134.21</v>
          </cell>
          <cell r="M851">
            <v>134.21</v>
          </cell>
          <cell r="N851">
            <v>112.10000000000001</v>
          </cell>
          <cell r="O851">
            <v>112.10000000000001</v>
          </cell>
          <cell r="P851">
            <v>112.10000000000001</v>
          </cell>
          <cell r="R851">
            <v>0</v>
          </cell>
          <cell r="S851">
            <v>0</v>
          </cell>
          <cell r="U851">
            <v>0</v>
          </cell>
          <cell r="V851">
            <v>0</v>
          </cell>
          <cell r="W851" t="str">
            <v>M2</v>
          </cell>
          <cell r="X851">
            <v>2466.36</v>
          </cell>
        </row>
        <row r="852">
          <cell r="A852">
            <v>18</v>
          </cell>
          <cell r="B852" t="str">
            <v>ENCHAPES Y ACCESORIOS</v>
          </cell>
          <cell r="G852">
            <v>0</v>
          </cell>
          <cell r="J852">
            <v>0</v>
          </cell>
          <cell r="M852">
            <v>0</v>
          </cell>
          <cell r="P852">
            <v>0</v>
          </cell>
          <cell r="S852">
            <v>0</v>
          </cell>
          <cell r="V852">
            <v>0</v>
          </cell>
          <cell r="X852">
            <v>0</v>
          </cell>
        </row>
        <row r="853">
          <cell r="A853">
            <v>18001</v>
          </cell>
          <cell r="B853" t="str">
            <v xml:space="preserve">Accesorios para baño (jabonera, papelera, gancho, toallero) </v>
          </cell>
          <cell r="C853">
            <v>21</v>
          </cell>
          <cell r="D853">
            <v>21</v>
          </cell>
          <cell r="E853">
            <v>26</v>
          </cell>
          <cell r="F853">
            <v>26</v>
          </cell>
          <cell r="G853">
            <v>47</v>
          </cell>
          <cell r="H853">
            <v>4</v>
          </cell>
          <cell r="I853">
            <v>4</v>
          </cell>
          <cell r="J853">
            <v>4</v>
          </cell>
          <cell r="K853">
            <v>1</v>
          </cell>
          <cell r="L853">
            <v>1</v>
          </cell>
          <cell r="M853">
            <v>1</v>
          </cell>
          <cell r="N853">
            <v>2</v>
          </cell>
          <cell r="O853">
            <v>2</v>
          </cell>
          <cell r="P853">
            <v>2</v>
          </cell>
          <cell r="R853">
            <v>0</v>
          </cell>
          <cell r="S853">
            <v>0</v>
          </cell>
          <cell r="U853">
            <v>0</v>
          </cell>
          <cell r="V853">
            <v>0</v>
          </cell>
          <cell r="W853" t="str">
            <v>Juego</v>
          </cell>
          <cell r="X853">
            <v>54</v>
          </cell>
        </row>
        <row r="854">
          <cell r="A854">
            <v>18002</v>
          </cell>
          <cell r="B854" t="str">
            <v xml:space="preserve">Rejilla con sosco 3" </v>
          </cell>
          <cell r="C854">
            <v>11</v>
          </cell>
          <cell r="D854">
            <v>11</v>
          </cell>
          <cell r="E854">
            <v>22</v>
          </cell>
          <cell r="F854">
            <v>22</v>
          </cell>
          <cell r="G854">
            <v>33</v>
          </cell>
          <cell r="H854">
            <v>5</v>
          </cell>
          <cell r="I854">
            <v>5</v>
          </cell>
          <cell r="J854">
            <v>5</v>
          </cell>
          <cell r="L854">
            <v>0</v>
          </cell>
          <cell r="M854">
            <v>0</v>
          </cell>
          <cell r="N854">
            <v>3</v>
          </cell>
          <cell r="O854">
            <v>3</v>
          </cell>
          <cell r="P854">
            <v>3</v>
          </cell>
          <cell r="R854">
            <v>0</v>
          </cell>
          <cell r="S854">
            <v>0</v>
          </cell>
          <cell r="U854">
            <v>0</v>
          </cell>
          <cell r="V854">
            <v>0</v>
          </cell>
          <cell r="W854" t="str">
            <v>Und</v>
          </cell>
          <cell r="X854">
            <v>41</v>
          </cell>
        </row>
        <row r="855">
          <cell r="A855">
            <v>18003</v>
          </cell>
          <cell r="B855" t="str">
            <v xml:space="preserve">Tapa registro 20x20, Pvc </v>
          </cell>
          <cell r="C855">
            <v>31</v>
          </cell>
          <cell r="D855">
            <v>31</v>
          </cell>
          <cell r="E855">
            <v>33</v>
          </cell>
          <cell r="F855">
            <v>33</v>
          </cell>
          <cell r="G855">
            <v>64</v>
          </cell>
          <cell r="H855">
            <v>9</v>
          </cell>
          <cell r="I855">
            <v>9</v>
          </cell>
          <cell r="J855">
            <v>9</v>
          </cell>
          <cell r="L855">
            <v>0</v>
          </cell>
          <cell r="M855">
            <v>0</v>
          </cell>
          <cell r="N855">
            <v>3</v>
          </cell>
          <cell r="O855">
            <v>3</v>
          </cell>
          <cell r="P855">
            <v>3</v>
          </cell>
          <cell r="R855">
            <v>0</v>
          </cell>
          <cell r="S855">
            <v>0</v>
          </cell>
          <cell r="U855">
            <v>0</v>
          </cell>
          <cell r="V855">
            <v>0</v>
          </cell>
          <cell r="W855" t="str">
            <v>Und</v>
          </cell>
          <cell r="X855">
            <v>76</v>
          </cell>
        </row>
        <row r="856">
          <cell r="A856">
            <v>18004</v>
          </cell>
          <cell r="B856" t="str">
            <v>Suministro e instalacion de protector para papel higiénico de sobreponer en la pared, en acero inoxidable 304 satinado, para rollo 200/400mts.</v>
          </cell>
          <cell r="C856">
            <v>4</v>
          </cell>
          <cell r="D856">
            <v>4</v>
          </cell>
          <cell r="E856">
            <v>4</v>
          </cell>
          <cell r="F856">
            <v>4</v>
          </cell>
          <cell r="G856">
            <v>8</v>
          </cell>
          <cell r="I856">
            <v>0</v>
          </cell>
          <cell r="J856">
            <v>0</v>
          </cell>
          <cell r="K856">
            <v>2</v>
          </cell>
          <cell r="L856">
            <v>2</v>
          </cell>
          <cell r="M856">
            <v>2</v>
          </cell>
          <cell r="O856">
            <v>0</v>
          </cell>
          <cell r="P856">
            <v>0</v>
          </cell>
          <cell r="R856">
            <v>0</v>
          </cell>
          <cell r="S856">
            <v>0</v>
          </cell>
          <cell r="U856">
            <v>0</v>
          </cell>
          <cell r="V856">
            <v>0</v>
          </cell>
          <cell r="W856" t="str">
            <v>Und</v>
          </cell>
          <cell r="X856">
            <v>10</v>
          </cell>
        </row>
        <row r="857">
          <cell r="A857">
            <v>18005</v>
          </cell>
          <cell r="B857" t="str">
            <v>Suministro e instalacion de dispensador de jabon para pared  en ABS</v>
          </cell>
          <cell r="C857">
            <v>2</v>
          </cell>
          <cell r="D857">
            <v>2</v>
          </cell>
          <cell r="E857">
            <v>2</v>
          </cell>
          <cell r="F857">
            <v>2</v>
          </cell>
          <cell r="G857">
            <v>4</v>
          </cell>
          <cell r="I857">
            <v>0</v>
          </cell>
          <cell r="J857">
            <v>0</v>
          </cell>
          <cell r="K857">
            <v>2</v>
          </cell>
          <cell r="L857">
            <v>2</v>
          </cell>
          <cell r="M857">
            <v>2</v>
          </cell>
          <cell r="O857">
            <v>0</v>
          </cell>
          <cell r="P857">
            <v>0</v>
          </cell>
          <cell r="R857">
            <v>0</v>
          </cell>
          <cell r="S857">
            <v>0</v>
          </cell>
          <cell r="U857">
            <v>0</v>
          </cell>
          <cell r="V857">
            <v>0</v>
          </cell>
          <cell r="W857" t="str">
            <v>Und</v>
          </cell>
          <cell r="X857">
            <v>6</v>
          </cell>
        </row>
        <row r="858">
          <cell r="A858">
            <v>18006</v>
          </cell>
          <cell r="B858" t="str">
            <v>Suministro e instalacion de percha  metalica  sencilla ref:8AA210B de accesorios y acabados o similar</v>
          </cell>
          <cell r="C858">
            <v>2</v>
          </cell>
          <cell r="D858">
            <v>2</v>
          </cell>
          <cell r="E858">
            <v>2</v>
          </cell>
          <cell r="F858">
            <v>2</v>
          </cell>
          <cell r="G858">
            <v>4</v>
          </cell>
          <cell r="I858">
            <v>0</v>
          </cell>
          <cell r="J858">
            <v>0</v>
          </cell>
          <cell r="L858">
            <v>0</v>
          </cell>
          <cell r="M858">
            <v>0</v>
          </cell>
          <cell r="O858">
            <v>0</v>
          </cell>
          <cell r="P858">
            <v>0</v>
          </cell>
          <cell r="R858">
            <v>0</v>
          </cell>
          <cell r="S858">
            <v>0</v>
          </cell>
          <cell r="U858">
            <v>0</v>
          </cell>
          <cell r="V858">
            <v>0</v>
          </cell>
          <cell r="W858" t="str">
            <v>Und</v>
          </cell>
          <cell r="X858">
            <v>4</v>
          </cell>
        </row>
        <row r="859">
          <cell r="A859">
            <v>18007</v>
          </cell>
          <cell r="B859" t="str">
            <v>Suministro e instalacion de barra ayuda minusvalidos p/ sanitario ref: 8AA508 de accesorios y acabados en acero inox o similar.</v>
          </cell>
          <cell r="C859">
            <v>7</v>
          </cell>
          <cell r="D859">
            <v>7</v>
          </cell>
          <cell r="E859">
            <v>4</v>
          </cell>
          <cell r="F859">
            <v>4</v>
          </cell>
          <cell r="G859">
            <v>11</v>
          </cell>
          <cell r="I859">
            <v>0</v>
          </cell>
          <cell r="J859">
            <v>0</v>
          </cell>
          <cell r="K859">
            <v>2</v>
          </cell>
          <cell r="L859">
            <v>2</v>
          </cell>
          <cell r="M859">
            <v>2</v>
          </cell>
          <cell r="N859">
            <v>0</v>
          </cell>
          <cell r="O859">
            <v>0</v>
          </cell>
          <cell r="P859">
            <v>0</v>
          </cell>
          <cell r="R859">
            <v>0</v>
          </cell>
          <cell r="S859">
            <v>0</v>
          </cell>
          <cell r="U859">
            <v>0</v>
          </cell>
          <cell r="V859">
            <v>0</v>
          </cell>
          <cell r="W859" t="str">
            <v>Und</v>
          </cell>
          <cell r="X859">
            <v>13</v>
          </cell>
        </row>
        <row r="860">
          <cell r="A860">
            <v>18008</v>
          </cell>
          <cell r="B860" t="str">
            <v>Suministro e instalacion de barras ayuda minusvalidos en acero inoxidable para duchas</v>
          </cell>
          <cell r="C860">
            <v>3</v>
          </cell>
          <cell r="D860">
            <v>3</v>
          </cell>
          <cell r="E860">
            <v>14</v>
          </cell>
          <cell r="F860">
            <v>14</v>
          </cell>
          <cell r="G860">
            <v>17</v>
          </cell>
          <cell r="H860">
            <v>2</v>
          </cell>
          <cell r="I860">
            <v>2</v>
          </cell>
          <cell r="J860">
            <v>2</v>
          </cell>
          <cell r="L860">
            <v>0</v>
          </cell>
          <cell r="M860">
            <v>0</v>
          </cell>
          <cell r="N860">
            <v>0</v>
          </cell>
          <cell r="O860">
            <v>0</v>
          </cell>
          <cell r="P860">
            <v>0</v>
          </cell>
          <cell r="R860">
            <v>0</v>
          </cell>
          <cell r="S860">
            <v>0</v>
          </cell>
          <cell r="U860">
            <v>0</v>
          </cell>
          <cell r="V860">
            <v>0</v>
          </cell>
          <cell r="W860" t="str">
            <v>Und</v>
          </cell>
          <cell r="X860">
            <v>19</v>
          </cell>
        </row>
        <row r="861">
          <cell r="A861">
            <v>18009</v>
          </cell>
          <cell r="B861" t="str">
            <v>Pocetas de aseo en mamposteria y enchape. Dim: (0.60 x 0.60)</v>
          </cell>
          <cell r="C861">
            <v>5</v>
          </cell>
          <cell r="D861">
            <v>5</v>
          </cell>
          <cell r="E861">
            <v>5</v>
          </cell>
          <cell r="F861">
            <v>5</v>
          </cell>
          <cell r="G861">
            <v>10</v>
          </cell>
          <cell r="H861">
            <v>2</v>
          </cell>
          <cell r="I861">
            <v>2</v>
          </cell>
          <cell r="J861">
            <v>2</v>
          </cell>
          <cell r="L861">
            <v>0</v>
          </cell>
          <cell r="M861">
            <v>0</v>
          </cell>
          <cell r="N861">
            <v>1</v>
          </cell>
          <cell r="O861">
            <v>1</v>
          </cell>
          <cell r="P861">
            <v>1</v>
          </cell>
          <cell r="R861">
            <v>0</v>
          </cell>
          <cell r="S861">
            <v>0</v>
          </cell>
          <cell r="U861">
            <v>0</v>
          </cell>
          <cell r="V861">
            <v>0</v>
          </cell>
          <cell r="W861" t="str">
            <v>Und</v>
          </cell>
          <cell r="X861">
            <v>13</v>
          </cell>
        </row>
        <row r="862">
          <cell r="A862">
            <v>18010</v>
          </cell>
          <cell r="B862" t="str">
            <v>Suministro e instalacion de jabonera ceramica</v>
          </cell>
          <cell r="C862">
            <v>6</v>
          </cell>
          <cell r="D862">
            <v>6</v>
          </cell>
          <cell r="E862">
            <v>17</v>
          </cell>
          <cell r="F862">
            <v>17</v>
          </cell>
          <cell r="G862">
            <v>23</v>
          </cell>
          <cell r="H862">
            <v>2</v>
          </cell>
          <cell r="I862">
            <v>2</v>
          </cell>
          <cell r="J862">
            <v>2</v>
          </cell>
          <cell r="L862">
            <v>0</v>
          </cell>
          <cell r="M862">
            <v>0</v>
          </cell>
          <cell r="N862">
            <v>2</v>
          </cell>
          <cell r="O862">
            <v>2</v>
          </cell>
          <cell r="P862">
            <v>2</v>
          </cell>
          <cell r="R862">
            <v>0</v>
          </cell>
          <cell r="S862">
            <v>0</v>
          </cell>
          <cell r="U862">
            <v>0</v>
          </cell>
          <cell r="V862">
            <v>0</v>
          </cell>
          <cell r="W862" t="str">
            <v>Und</v>
          </cell>
          <cell r="X862">
            <v>27</v>
          </cell>
        </row>
        <row r="863">
          <cell r="A863">
            <v>18011</v>
          </cell>
          <cell r="B863" t="str">
            <v>Suministro e instalacion de dispensador de toallas de papel en acero inoxidable</v>
          </cell>
          <cell r="C863">
            <v>2</v>
          </cell>
          <cell r="D863">
            <v>2</v>
          </cell>
          <cell r="E863">
            <v>2</v>
          </cell>
          <cell r="F863">
            <v>2</v>
          </cell>
          <cell r="G863">
            <v>4</v>
          </cell>
          <cell r="I863">
            <v>0</v>
          </cell>
          <cell r="J863">
            <v>0</v>
          </cell>
          <cell r="K863">
            <v>2</v>
          </cell>
          <cell r="L863">
            <v>2</v>
          </cell>
          <cell r="M863">
            <v>2</v>
          </cell>
          <cell r="O863">
            <v>0</v>
          </cell>
          <cell r="P863">
            <v>0</v>
          </cell>
          <cell r="R863">
            <v>0</v>
          </cell>
          <cell r="S863">
            <v>0</v>
          </cell>
          <cell r="U863">
            <v>0</v>
          </cell>
          <cell r="V863">
            <v>0</v>
          </cell>
          <cell r="W863" t="str">
            <v>Und</v>
          </cell>
          <cell r="X863">
            <v>6</v>
          </cell>
        </row>
        <row r="864">
          <cell r="A864">
            <v>18012</v>
          </cell>
          <cell r="B864" t="str">
            <v>Suministro e instalacion de guia de cortina y cortina de tela rhino H=2.00m</v>
          </cell>
          <cell r="C864">
            <v>35.76</v>
          </cell>
          <cell r="D864">
            <v>35.76</v>
          </cell>
          <cell r="E864">
            <v>50.81</v>
          </cell>
          <cell r="F864">
            <v>50.81</v>
          </cell>
          <cell r="G864">
            <v>86.57</v>
          </cell>
          <cell r="H864">
            <v>8.2200000000000006</v>
          </cell>
          <cell r="I864">
            <v>8.2200000000000006</v>
          </cell>
          <cell r="J864">
            <v>8.2200000000000006</v>
          </cell>
          <cell r="L864">
            <v>0</v>
          </cell>
          <cell r="M864">
            <v>0</v>
          </cell>
          <cell r="O864">
            <v>0</v>
          </cell>
          <cell r="P864">
            <v>0</v>
          </cell>
          <cell r="R864">
            <v>0</v>
          </cell>
          <cell r="S864">
            <v>0</v>
          </cell>
          <cell r="U864">
            <v>0</v>
          </cell>
          <cell r="V864">
            <v>0</v>
          </cell>
          <cell r="W864" t="str">
            <v>Ml</v>
          </cell>
          <cell r="X864">
            <v>94.789999999999992</v>
          </cell>
        </row>
        <row r="865">
          <cell r="A865">
            <v>18013</v>
          </cell>
          <cell r="B865" t="str">
            <v>Suministro e instalacion de guardacamilla tipo sistema de clips  de 15cm</v>
          </cell>
          <cell r="C865">
            <v>152.26</v>
          </cell>
          <cell r="D865">
            <v>152.26</v>
          </cell>
          <cell r="E865">
            <v>159.78</v>
          </cell>
          <cell r="F865">
            <v>159.78</v>
          </cell>
          <cell r="G865">
            <v>312.03999999999996</v>
          </cell>
          <cell r="I865">
            <v>0</v>
          </cell>
          <cell r="J865">
            <v>0</v>
          </cell>
          <cell r="L865">
            <v>0</v>
          </cell>
          <cell r="M865">
            <v>0</v>
          </cell>
          <cell r="O865">
            <v>0</v>
          </cell>
          <cell r="P865">
            <v>0</v>
          </cell>
          <cell r="R865">
            <v>0</v>
          </cell>
          <cell r="S865">
            <v>0</v>
          </cell>
          <cell r="U865">
            <v>0</v>
          </cell>
          <cell r="V865">
            <v>0</v>
          </cell>
          <cell r="W865" t="str">
            <v>Ml</v>
          </cell>
          <cell r="X865">
            <v>312.03999999999996</v>
          </cell>
        </row>
        <row r="866">
          <cell r="A866">
            <v>18014</v>
          </cell>
          <cell r="B866" t="str">
            <v>Suministro e instalacion de gancho portatraperos</v>
          </cell>
          <cell r="C866">
            <v>5</v>
          </cell>
          <cell r="D866">
            <v>5</v>
          </cell>
          <cell r="E866">
            <v>5</v>
          </cell>
          <cell r="F866">
            <v>5</v>
          </cell>
          <cell r="G866">
            <v>10</v>
          </cell>
          <cell r="H866">
            <v>2</v>
          </cell>
          <cell r="I866">
            <v>2</v>
          </cell>
          <cell r="J866">
            <v>2</v>
          </cell>
          <cell r="L866">
            <v>0</v>
          </cell>
          <cell r="M866">
            <v>0</v>
          </cell>
          <cell r="N866">
            <v>1</v>
          </cell>
          <cell r="O866">
            <v>1</v>
          </cell>
          <cell r="P866">
            <v>1</v>
          </cell>
          <cell r="R866">
            <v>0</v>
          </cell>
          <cell r="S866">
            <v>0</v>
          </cell>
          <cell r="U866">
            <v>0</v>
          </cell>
          <cell r="V866">
            <v>0</v>
          </cell>
          <cell r="W866" t="str">
            <v>Und</v>
          </cell>
          <cell r="X866">
            <v>13</v>
          </cell>
        </row>
        <row r="867">
          <cell r="A867">
            <v>18015</v>
          </cell>
          <cell r="B867" t="str">
            <v>Suministro e instalacion de rejilla con revestimiento plastico 0.35</v>
          </cell>
          <cell r="C867">
            <v>8.25</v>
          </cell>
          <cell r="D867">
            <v>8.25</v>
          </cell>
          <cell r="E867">
            <v>8.25</v>
          </cell>
          <cell r="F867">
            <v>8.25</v>
          </cell>
          <cell r="G867">
            <v>16.5</v>
          </cell>
          <cell r="H867">
            <v>3.3</v>
          </cell>
          <cell r="I867">
            <v>3.3</v>
          </cell>
          <cell r="J867">
            <v>3.3</v>
          </cell>
          <cell r="L867">
            <v>0</v>
          </cell>
          <cell r="M867">
            <v>0</v>
          </cell>
          <cell r="N867">
            <v>1.65</v>
          </cell>
          <cell r="O867">
            <v>1.65</v>
          </cell>
          <cell r="P867">
            <v>1.65</v>
          </cell>
          <cell r="R867">
            <v>0</v>
          </cell>
          <cell r="S867">
            <v>0</v>
          </cell>
          <cell r="U867">
            <v>0</v>
          </cell>
          <cell r="V867">
            <v>0</v>
          </cell>
          <cell r="W867" t="str">
            <v>Ml</v>
          </cell>
          <cell r="X867">
            <v>21.45</v>
          </cell>
        </row>
        <row r="868">
          <cell r="A868">
            <v>18016</v>
          </cell>
          <cell r="B868" t="str">
            <v>Suministro e instalacion de tubo cortinero</v>
          </cell>
          <cell r="C868">
            <v>11.68</v>
          </cell>
          <cell r="D868">
            <v>11.68</v>
          </cell>
          <cell r="E868">
            <v>22.259999999999998</v>
          </cell>
          <cell r="F868">
            <v>22.259999999999998</v>
          </cell>
          <cell r="G868">
            <v>33.94</v>
          </cell>
          <cell r="H868">
            <v>4.3499999999999996</v>
          </cell>
          <cell r="I868">
            <v>4.3499999999999996</v>
          </cell>
          <cell r="J868">
            <v>4.3499999999999996</v>
          </cell>
          <cell r="L868">
            <v>0</v>
          </cell>
          <cell r="M868">
            <v>0</v>
          </cell>
          <cell r="N868">
            <v>2.8</v>
          </cell>
          <cell r="O868">
            <v>2.8</v>
          </cell>
          <cell r="P868">
            <v>2.8</v>
          </cell>
          <cell r="R868">
            <v>0</v>
          </cell>
          <cell r="S868">
            <v>0</v>
          </cell>
          <cell r="U868">
            <v>0</v>
          </cell>
          <cell r="V868">
            <v>0</v>
          </cell>
          <cell r="W868" t="str">
            <v>Ml</v>
          </cell>
          <cell r="X868">
            <v>41.089999999999996</v>
          </cell>
        </row>
        <row r="869">
          <cell r="A869">
            <v>19</v>
          </cell>
          <cell r="B869" t="str">
            <v>INSTALACIONES DE GAS NATURAL</v>
          </cell>
          <cell r="G869">
            <v>0</v>
          </cell>
          <cell r="J869">
            <v>0</v>
          </cell>
          <cell r="M869">
            <v>0</v>
          </cell>
          <cell r="P869">
            <v>0</v>
          </cell>
          <cell r="S869">
            <v>0</v>
          </cell>
          <cell r="V869">
            <v>0</v>
          </cell>
          <cell r="X869">
            <v>0</v>
          </cell>
        </row>
        <row r="870">
          <cell r="A870">
            <v>20</v>
          </cell>
          <cell r="B870" t="str">
            <v>INSTALACIONES GASES MEDICINALES</v>
          </cell>
          <cell r="G870">
            <v>0</v>
          </cell>
          <cell r="J870">
            <v>0</v>
          </cell>
          <cell r="M870">
            <v>0</v>
          </cell>
          <cell r="P870">
            <v>0</v>
          </cell>
          <cell r="S870">
            <v>0</v>
          </cell>
          <cell r="V870">
            <v>0</v>
          </cell>
          <cell r="X870">
            <v>0</v>
          </cell>
        </row>
        <row r="871">
          <cell r="A871">
            <v>8005</v>
          </cell>
          <cell r="B871" t="str">
            <v xml:space="preserve">Instalación de gases medicinales </v>
          </cell>
          <cell r="C871">
            <v>0</v>
          </cell>
          <cell r="D871">
            <v>0</v>
          </cell>
          <cell r="F871">
            <v>0</v>
          </cell>
          <cell r="G871">
            <v>0</v>
          </cell>
          <cell r="I871">
            <v>0</v>
          </cell>
          <cell r="J871">
            <v>0</v>
          </cell>
          <cell r="L871">
            <v>0</v>
          </cell>
          <cell r="M871">
            <v>0</v>
          </cell>
          <cell r="O871">
            <v>0</v>
          </cell>
          <cell r="P871">
            <v>0</v>
          </cell>
          <cell r="R871">
            <v>0</v>
          </cell>
          <cell r="S871">
            <v>0</v>
          </cell>
          <cell r="U871">
            <v>0</v>
          </cell>
          <cell r="V871">
            <v>0</v>
          </cell>
          <cell r="W871" t="str">
            <v>Glb</v>
          </cell>
          <cell r="X871">
            <v>0</v>
          </cell>
        </row>
        <row r="872">
          <cell r="A872">
            <v>20001</v>
          </cell>
          <cell r="B872" t="str">
            <v>Tubería de Cobre Rígida tipo K de ½" Ø</v>
          </cell>
          <cell r="C872">
            <v>936</v>
          </cell>
          <cell r="D872">
            <v>936</v>
          </cell>
          <cell r="F872">
            <v>0</v>
          </cell>
          <cell r="G872">
            <v>936</v>
          </cell>
          <cell r="I872">
            <v>0</v>
          </cell>
          <cell r="J872">
            <v>0</v>
          </cell>
          <cell r="L872">
            <v>0</v>
          </cell>
          <cell r="M872">
            <v>0</v>
          </cell>
          <cell r="O872">
            <v>0</v>
          </cell>
          <cell r="P872">
            <v>0</v>
          </cell>
          <cell r="R872">
            <v>0</v>
          </cell>
          <cell r="S872">
            <v>0</v>
          </cell>
          <cell r="U872">
            <v>0</v>
          </cell>
          <cell r="V872">
            <v>0</v>
          </cell>
          <cell r="W872" t="str">
            <v>Ml</v>
          </cell>
          <cell r="X872">
            <v>936</v>
          </cell>
        </row>
        <row r="873">
          <cell r="A873">
            <v>20002</v>
          </cell>
          <cell r="B873" t="str">
            <v>Tubería de Cobre Rígida tipo K de ¾" Ø</v>
          </cell>
          <cell r="C873">
            <v>552</v>
          </cell>
          <cell r="D873">
            <v>552</v>
          </cell>
          <cell r="F873">
            <v>0</v>
          </cell>
          <cell r="G873">
            <v>552</v>
          </cell>
          <cell r="I873">
            <v>0</v>
          </cell>
          <cell r="J873">
            <v>0</v>
          </cell>
          <cell r="L873">
            <v>0</v>
          </cell>
          <cell r="M873">
            <v>0</v>
          </cell>
          <cell r="O873">
            <v>0</v>
          </cell>
          <cell r="P873">
            <v>0</v>
          </cell>
          <cell r="R873">
            <v>0</v>
          </cell>
          <cell r="S873">
            <v>0</v>
          </cell>
          <cell r="U873">
            <v>0</v>
          </cell>
          <cell r="V873">
            <v>0</v>
          </cell>
          <cell r="W873" t="str">
            <v>Ml</v>
          </cell>
          <cell r="X873">
            <v>552</v>
          </cell>
        </row>
        <row r="874">
          <cell r="A874">
            <v>20003</v>
          </cell>
          <cell r="B874" t="str">
            <v>Tubería de Cobre Rígida tipo K de 1" Ø</v>
          </cell>
          <cell r="C874">
            <v>150</v>
          </cell>
          <cell r="D874">
            <v>150</v>
          </cell>
          <cell r="F874">
            <v>0</v>
          </cell>
          <cell r="G874">
            <v>150</v>
          </cell>
          <cell r="I874">
            <v>0</v>
          </cell>
          <cell r="J874">
            <v>0</v>
          </cell>
          <cell r="L874">
            <v>0</v>
          </cell>
          <cell r="M874">
            <v>0</v>
          </cell>
          <cell r="O874">
            <v>0</v>
          </cell>
          <cell r="P874">
            <v>0</v>
          </cell>
          <cell r="R874">
            <v>0</v>
          </cell>
          <cell r="S874">
            <v>0</v>
          </cell>
          <cell r="U874">
            <v>0</v>
          </cell>
          <cell r="V874">
            <v>0</v>
          </cell>
          <cell r="W874" t="str">
            <v>Ml</v>
          </cell>
          <cell r="X874">
            <v>150</v>
          </cell>
        </row>
        <row r="875">
          <cell r="A875">
            <v>20004</v>
          </cell>
          <cell r="B875" t="str">
            <v>Tubería de Cobre Rígida tipo K de 1½" Ø</v>
          </cell>
          <cell r="C875">
            <v>42</v>
          </cell>
          <cell r="D875">
            <v>42</v>
          </cell>
          <cell r="F875">
            <v>0</v>
          </cell>
          <cell r="G875">
            <v>42</v>
          </cell>
          <cell r="I875">
            <v>0</v>
          </cell>
          <cell r="J875">
            <v>0</v>
          </cell>
          <cell r="L875">
            <v>0</v>
          </cell>
          <cell r="M875">
            <v>0</v>
          </cell>
          <cell r="O875">
            <v>0</v>
          </cell>
          <cell r="P875">
            <v>0</v>
          </cell>
          <cell r="R875">
            <v>0</v>
          </cell>
          <cell r="S875">
            <v>0</v>
          </cell>
          <cell r="U875">
            <v>0</v>
          </cell>
          <cell r="V875">
            <v>0</v>
          </cell>
          <cell r="W875" t="str">
            <v>Ml</v>
          </cell>
          <cell r="X875">
            <v>42</v>
          </cell>
        </row>
        <row r="876">
          <cell r="A876">
            <v>20005</v>
          </cell>
          <cell r="B876" t="str">
            <v xml:space="preserve">Válvula de ½" Ø </v>
          </cell>
          <cell r="C876">
            <v>35</v>
          </cell>
          <cell r="D876">
            <v>35</v>
          </cell>
          <cell r="F876">
            <v>0</v>
          </cell>
          <cell r="G876">
            <v>35</v>
          </cell>
          <cell r="I876">
            <v>0</v>
          </cell>
          <cell r="J876">
            <v>0</v>
          </cell>
          <cell r="L876">
            <v>0</v>
          </cell>
          <cell r="M876">
            <v>0</v>
          </cell>
          <cell r="O876">
            <v>0</v>
          </cell>
          <cell r="P876">
            <v>0</v>
          </cell>
          <cell r="R876">
            <v>0</v>
          </cell>
          <cell r="S876">
            <v>0</v>
          </cell>
          <cell r="U876">
            <v>0</v>
          </cell>
          <cell r="V876">
            <v>0</v>
          </cell>
          <cell r="W876" t="str">
            <v>Und</v>
          </cell>
          <cell r="X876">
            <v>35</v>
          </cell>
        </row>
        <row r="877">
          <cell r="A877">
            <v>20006</v>
          </cell>
          <cell r="B877" t="str">
            <v xml:space="preserve">Válvula de 3/4" Ø </v>
          </cell>
          <cell r="C877">
            <v>3</v>
          </cell>
          <cell r="D877">
            <v>3</v>
          </cell>
          <cell r="F877">
            <v>0</v>
          </cell>
          <cell r="G877">
            <v>3</v>
          </cell>
          <cell r="I877">
            <v>0</v>
          </cell>
          <cell r="J877">
            <v>0</v>
          </cell>
          <cell r="L877">
            <v>0</v>
          </cell>
          <cell r="M877">
            <v>0</v>
          </cell>
          <cell r="O877">
            <v>0</v>
          </cell>
          <cell r="P877">
            <v>0</v>
          </cell>
          <cell r="R877">
            <v>0</v>
          </cell>
          <cell r="S877">
            <v>0</v>
          </cell>
          <cell r="U877">
            <v>0</v>
          </cell>
          <cell r="V877">
            <v>0</v>
          </cell>
          <cell r="W877" t="str">
            <v>Und</v>
          </cell>
          <cell r="X877">
            <v>3</v>
          </cell>
        </row>
        <row r="878">
          <cell r="A878">
            <v>20007</v>
          </cell>
          <cell r="B878" t="str">
            <v xml:space="preserve">Válvula de 1" Ø </v>
          </cell>
          <cell r="C878">
            <v>2</v>
          </cell>
          <cell r="D878">
            <v>2</v>
          </cell>
          <cell r="F878">
            <v>0</v>
          </cell>
          <cell r="G878">
            <v>2</v>
          </cell>
          <cell r="I878">
            <v>0</v>
          </cell>
          <cell r="J878">
            <v>0</v>
          </cell>
          <cell r="L878">
            <v>0</v>
          </cell>
          <cell r="M878">
            <v>0</v>
          </cell>
          <cell r="O878">
            <v>0</v>
          </cell>
          <cell r="P878">
            <v>0</v>
          </cell>
          <cell r="R878">
            <v>0</v>
          </cell>
          <cell r="S878">
            <v>0</v>
          </cell>
          <cell r="U878">
            <v>0</v>
          </cell>
          <cell r="V878">
            <v>0</v>
          </cell>
          <cell r="W878" t="str">
            <v>Und</v>
          </cell>
          <cell r="X878">
            <v>2</v>
          </cell>
        </row>
        <row r="879">
          <cell r="A879">
            <v>20008</v>
          </cell>
          <cell r="B879" t="str">
            <v>MANIFOLD DE CILINDROS DE OXIGENO 2 X 4 CON DOBLE REGULACION</v>
          </cell>
          <cell r="C879">
            <v>1</v>
          </cell>
          <cell r="D879">
            <v>1</v>
          </cell>
          <cell r="F879">
            <v>0</v>
          </cell>
          <cell r="G879">
            <v>1</v>
          </cell>
          <cell r="I879">
            <v>0</v>
          </cell>
          <cell r="J879">
            <v>0</v>
          </cell>
          <cell r="L879">
            <v>0</v>
          </cell>
          <cell r="M879">
            <v>0</v>
          </cell>
          <cell r="O879">
            <v>0</v>
          </cell>
          <cell r="P879">
            <v>0</v>
          </cell>
          <cell r="R879">
            <v>0</v>
          </cell>
          <cell r="S879">
            <v>0</v>
          </cell>
          <cell r="U879">
            <v>0</v>
          </cell>
          <cell r="V879">
            <v>0</v>
          </cell>
          <cell r="W879" t="str">
            <v>Und</v>
          </cell>
          <cell r="X879">
            <v>1</v>
          </cell>
        </row>
        <row r="880">
          <cell r="A880">
            <v>20009</v>
          </cell>
          <cell r="B880" t="str">
            <v>MANIFOLD DE CILINDROS DE AIRE 2 X 4 CON DOBLE REGULACION</v>
          </cell>
          <cell r="C880">
            <v>1</v>
          </cell>
          <cell r="D880">
            <v>1</v>
          </cell>
          <cell r="F880">
            <v>0</v>
          </cell>
          <cell r="G880">
            <v>1</v>
          </cell>
          <cell r="I880">
            <v>0</v>
          </cell>
          <cell r="J880">
            <v>0</v>
          </cell>
          <cell r="L880">
            <v>0</v>
          </cell>
          <cell r="M880">
            <v>0</v>
          </cell>
          <cell r="O880">
            <v>0</v>
          </cell>
          <cell r="P880">
            <v>0</v>
          </cell>
          <cell r="R880">
            <v>0</v>
          </cell>
          <cell r="S880">
            <v>0</v>
          </cell>
          <cell r="U880">
            <v>0</v>
          </cell>
          <cell r="V880">
            <v>0</v>
          </cell>
          <cell r="W880" t="str">
            <v>Und</v>
          </cell>
          <cell r="X880">
            <v>1</v>
          </cell>
        </row>
        <row r="881">
          <cell r="A881">
            <v>20010</v>
          </cell>
          <cell r="B881" t="str">
            <v>MANIFOLD DE CILINDROS DE OXIDO NITROSO (N2O) 2 X 1 CON DOBLE REGULACION</v>
          </cell>
          <cell r="C881">
            <v>1</v>
          </cell>
          <cell r="D881">
            <v>1</v>
          </cell>
          <cell r="F881">
            <v>0</v>
          </cell>
          <cell r="G881">
            <v>1</v>
          </cell>
          <cell r="I881">
            <v>0</v>
          </cell>
          <cell r="J881">
            <v>0</v>
          </cell>
          <cell r="L881">
            <v>0</v>
          </cell>
          <cell r="M881">
            <v>0</v>
          </cell>
          <cell r="O881">
            <v>0</v>
          </cell>
          <cell r="P881">
            <v>0</v>
          </cell>
          <cell r="R881">
            <v>0</v>
          </cell>
          <cell r="S881">
            <v>0</v>
          </cell>
          <cell r="U881">
            <v>0</v>
          </cell>
          <cell r="V881">
            <v>0</v>
          </cell>
          <cell r="W881" t="str">
            <v>Und</v>
          </cell>
          <cell r="X881">
            <v>1</v>
          </cell>
        </row>
        <row r="882">
          <cell r="A882">
            <v>20011</v>
          </cell>
          <cell r="B882" t="str">
            <v xml:space="preserve">Toma Medicinal Chemetron de Pared para Oxigeno (O2) de Acople Rapido QC. </v>
          </cell>
          <cell r="C882">
            <v>61</v>
          </cell>
          <cell r="D882">
            <v>61</v>
          </cell>
          <cell r="F882">
            <v>0</v>
          </cell>
          <cell r="G882">
            <v>61</v>
          </cell>
          <cell r="I882">
            <v>0</v>
          </cell>
          <cell r="J882">
            <v>0</v>
          </cell>
          <cell r="L882">
            <v>0</v>
          </cell>
          <cell r="M882">
            <v>0</v>
          </cell>
          <cell r="O882">
            <v>0</v>
          </cell>
          <cell r="P882">
            <v>0</v>
          </cell>
          <cell r="R882">
            <v>0</v>
          </cell>
          <cell r="S882">
            <v>0</v>
          </cell>
          <cell r="U882">
            <v>0</v>
          </cell>
          <cell r="V882">
            <v>0</v>
          </cell>
          <cell r="W882" t="str">
            <v>Und</v>
          </cell>
          <cell r="X882">
            <v>61</v>
          </cell>
        </row>
        <row r="883">
          <cell r="A883">
            <v>20012</v>
          </cell>
          <cell r="B883" t="str">
            <v>Toma Medicinal Chemetron de Pared para Aire de acople Rapido QC</v>
          </cell>
          <cell r="C883">
            <v>19</v>
          </cell>
          <cell r="D883">
            <v>19</v>
          </cell>
          <cell r="F883">
            <v>0</v>
          </cell>
          <cell r="G883">
            <v>19</v>
          </cell>
          <cell r="I883">
            <v>0</v>
          </cell>
          <cell r="J883">
            <v>0</v>
          </cell>
          <cell r="L883">
            <v>0</v>
          </cell>
          <cell r="M883">
            <v>0</v>
          </cell>
          <cell r="O883">
            <v>0</v>
          </cell>
          <cell r="P883">
            <v>0</v>
          </cell>
          <cell r="R883">
            <v>0</v>
          </cell>
          <cell r="S883">
            <v>0</v>
          </cell>
          <cell r="U883">
            <v>0</v>
          </cell>
          <cell r="V883">
            <v>0</v>
          </cell>
          <cell r="W883" t="str">
            <v>Und</v>
          </cell>
          <cell r="X883">
            <v>19</v>
          </cell>
        </row>
        <row r="884">
          <cell r="A884">
            <v>20013</v>
          </cell>
          <cell r="B884" t="str">
            <v>Toma Medicinal Chemetron de Pared para Vacio de Acople Rapido QC</v>
          </cell>
          <cell r="C884">
            <v>49</v>
          </cell>
          <cell r="D884">
            <v>49</v>
          </cell>
          <cell r="F884">
            <v>0</v>
          </cell>
          <cell r="G884">
            <v>49</v>
          </cell>
          <cell r="I884">
            <v>0</v>
          </cell>
          <cell r="J884">
            <v>0</v>
          </cell>
          <cell r="L884">
            <v>0</v>
          </cell>
          <cell r="M884">
            <v>0</v>
          </cell>
          <cell r="O884">
            <v>0</v>
          </cell>
          <cell r="P884">
            <v>0</v>
          </cell>
          <cell r="R884">
            <v>0</v>
          </cell>
          <cell r="S884">
            <v>0</v>
          </cell>
          <cell r="U884">
            <v>0</v>
          </cell>
          <cell r="V884">
            <v>0</v>
          </cell>
          <cell r="W884" t="str">
            <v>Und</v>
          </cell>
          <cell r="X884">
            <v>49</v>
          </cell>
        </row>
        <row r="885">
          <cell r="A885">
            <v>20014</v>
          </cell>
          <cell r="B885" t="str">
            <v xml:space="preserve">Toma Medicinal Chemetron de Pared para Evacuacion de Gases Anestesicos de Acople Rapido QC. </v>
          </cell>
          <cell r="C885">
            <v>3</v>
          </cell>
          <cell r="D885">
            <v>3</v>
          </cell>
          <cell r="F885">
            <v>0</v>
          </cell>
          <cell r="G885">
            <v>3</v>
          </cell>
          <cell r="I885">
            <v>0</v>
          </cell>
          <cell r="J885">
            <v>0</v>
          </cell>
          <cell r="L885">
            <v>0</v>
          </cell>
          <cell r="M885">
            <v>0</v>
          </cell>
          <cell r="O885">
            <v>0</v>
          </cell>
          <cell r="P885">
            <v>0</v>
          </cell>
          <cell r="R885">
            <v>0</v>
          </cell>
          <cell r="S885">
            <v>0</v>
          </cell>
          <cell r="U885">
            <v>0</v>
          </cell>
          <cell r="V885">
            <v>0</v>
          </cell>
          <cell r="W885" t="str">
            <v>Und</v>
          </cell>
          <cell r="X885">
            <v>3</v>
          </cell>
        </row>
        <row r="886">
          <cell r="A886">
            <v>20015</v>
          </cell>
          <cell r="B886" t="str">
            <v>Toma Medicinal Chemetron Cielitica para Oxigeno Conexión Diss</v>
          </cell>
          <cell r="C886">
            <v>3</v>
          </cell>
          <cell r="D886">
            <v>3</v>
          </cell>
          <cell r="F886">
            <v>0</v>
          </cell>
          <cell r="G886">
            <v>3</v>
          </cell>
          <cell r="I886">
            <v>0</v>
          </cell>
          <cell r="J886">
            <v>0</v>
          </cell>
          <cell r="L886">
            <v>0</v>
          </cell>
          <cell r="M886">
            <v>0</v>
          </cell>
          <cell r="O886">
            <v>0</v>
          </cell>
          <cell r="P886">
            <v>0</v>
          </cell>
          <cell r="R886">
            <v>0</v>
          </cell>
          <cell r="S886">
            <v>0</v>
          </cell>
          <cell r="U886">
            <v>0</v>
          </cell>
          <cell r="V886">
            <v>0</v>
          </cell>
          <cell r="W886" t="str">
            <v>Und</v>
          </cell>
          <cell r="X886">
            <v>3</v>
          </cell>
        </row>
        <row r="887">
          <cell r="A887">
            <v>20016</v>
          </cell>
          <cell r="B887" t="str">
            <v>Toma Medicinal Chemetron Cielitica para Aire Conexión Diss</v>
          </cell>
          <cell r="C887">
            <v>3</v>
          </cell>
          <cell r="D887">
            <v>3</v>
          </cell>
          <cell r="F887">
            <v>0</v>
          </cell>
          <cell r="G887">
            <v>3</v>
          </cell>
          <cell r="I887">
            <v>0</v>
          </cell>
          <cell r="J887">
            <v>0</v>
          </cell>
          <cell r="L887">
            <v>0</v>
          </cell>
          <cell r="M887">
            <v>0</v>
          </cell>
          <cell r="O887">
            <v>0</v>
          </cell>
          <cell r="P887">
            <v>0</v>
          </cell>
          <cell r="R887">
            <v>0</v>
          </cell>
          <cell r="S887">
            <v>0</v>
          </cell>
          <cell r="U887">
            <v>0</v>
          </cell>
          <cell r="V887">
            <v>0</v>
          </cell>
          <cell r="W887" t="str">
            <v>Und</v>
          </cell>
          <cell r="X887">
            <v>3</v>
          </cell>
        </row>
        <row r="888">
          <cell r="A888">
            <v>20017</v>
          </cell>
          <cell r="B888" t="str">
            <v xml:space="preserve">Toma Medicinal Chemetron Cielitica para Vacio Conexión Diss. </v>
          </cell>
          <cell r="C888">
            <v>3</v>
          </cell>
          <cell r="D888">
            <v>3</v>
          </cell>
          <cell r="F888">
            <v>0</v>
          </cell>
          <cell r="G888">
            <v>3</v>
          </cell>
          <cell r="I888">
            <v>0</v>
          </cell>
          <cell r="J888">
            <v>0</v>
          </cell>
          <cell r="L888">
            <v>0</v>
          </cell>
          <cell r="M888">
            <v>0</v>
          </cell>
          <cell r="O888">
            <v>0</v>
          </cell>
          <cell r="P888">
            <v>0</v>
          </cell>
          <cell r="R888">
            <v>0</v>
          </cell>
          <cell r="S888">
            <v>0</v>
          </cell>
          <cell r="U888">
            <v>0</v>
          </cell>
          <cell r="V888">
            <v>0</v>
          </cell>
          <cell r="W888" t="str">
            <v>Und</v>
          </cell>
          <cell r="X888">
            <v>3</v>
          </cell>
        </row>
        <row r="889">
          <cell r="A889">
            <v>20018</v>
          </cell>
          <cell r="B889" t="str">
            <v xml:space="preserve">Toma Medicinal Chemetron Cielitica para Oxido Nitroso (N2O) </v>
          </cell>
          <cell r="C889">
            <v>3</v>
          </cell>
          <cell r="D889">
            <v>3</v>
          </cell>
          <cell r="F889">
            <v>0</v>
          </cell>
          <cell r="G889">
            <v>3</v>
          </cell>
          <cell r="I889">
            <v>0</v>
          </cell>
          <cell r="J889">
            <v>0</v>
          </cell>
          <cell r="L889">
            <v>0</v>
          </cell>
          <cell r="M889">
            <v>0</v>
          </cell>
          <cell r="O889">
            <v>0</v>
          </cell>
          <cell r="P889">
            <v>0</v>
          </cell>
          <cell r="R889">
            <v>0</v>
          </cell>
          <cell r="S889">
            <v>0</v>
          </cell>
          <cell r="U889">
            <v>0</v>
          </cell>
          <cell r="V889">
            <v>0</v>
          </cell>
          <cell r="W889" t="str">
            <v>Und</v>
          </cell>
          <cell r="X889">
            <v>3</v>
          </cell>
        </row>
        <row r="890">
          <cell r="A890">
            <v>20019</v>
          </cell>
          <cell r="B890" t="str">
            <v>Caja en lamina coll roll doble con válvulas en acero Inox. 4 tornillos de ½"-3/4" Oxigeno-Vac</v>
          </cell>
          <cell r="C890">
            <v>3</v>
          </cell>
          <cell r="D890">
            <v>3</v>
          </cell>
          <cell r="F890">
            <v>0</v>
          </cell>
          <cell r="G890">
            <v>3</v>
          </cell>
          <cell r="I890">
            <v>0</v>
          </cell>
          <cell r="J890">
            <v>0</v>
          </cell>
          <cell r="L890">
            <v>0</v>
          </cell>
          <cell r="M890">
            <v>0</v>
          </cell>
          <cell r="O890">
            <v>0</v>
          </cell>
          <cell r="P890">
            <v>0</v>
          </cell>
          <cell r="R890">
            <v>0</v>
          </cell>
          <cell r="S890">
            <v>0</v>
          </cell>
          <cell r="U890">
            <v>0</v>
          </cell>
          <cell r="V890">
            <v>0</v>
          </cell>
          <cell r="W890" t="str">
            <v>Und</v>
          </cell>
          <cell r="X890">
            <v>3</v>
          </cell>
        </row>
        <row r="891">
          <cell r="A891">
            <v>20020</v>
          </cell>
          <cell r="B891" t="str">
            <v>Caja en lamina coll roll triple con válvulas en acero Inox. 4 tornillos de ½"-1/2"-3/4" Oxigeno-Aire-Vac</v>
          </cell>
          <cell r="C891">
            <v>2</v>
          </cell>
          <cell r="D891">
            <v>2</v>
          </cell>
          <cell r="F891">
            <v>0</v>
          </cell>
          <cell r="G891">
            <v>2</v>
          </cell>
          <cell r="I891">
            <v>0</v>
          </cell>
          <cell r="J891">
            <v>0</v>
          </cell>
          <cell r="L891">
            <v>0</v>
          </cell>
          <cell r="M891">
            <v>0</v>
          </cell>
          <cell r="O891">
            <v>0</v>
          </cell>
          <cell r="P891">
            <v>0</v>
          </cell>
          <cell r="R891">
            <v>0</v>
          </cell>
          <cell r="S891">
            <v>0</v>
          </cell>
          <cell r="U891">
            <v>0</v>
          </cell>
          <cell r="V891">
            <v>0</v>
          </cell>
          <cell r="W891" t="str">
            <v>Und</v>
          </cell>
          <cell r="X891">
            <v>2</v>
          </cell>
        </row>
        <row r="892">
          <cell r="A892">
            <v>20021</v>
          </cell>
          <cell r="B892" t="str">
            <v>Caja en lamina coll roll cuadruple con válvulas en acero Inox. 4 tornillos de ½"-1/2"-1/2"-3/4" Oxigeno-Aire-Vac-N2O</v>
          </cell>
          <cell r="C892">
            <v>3</v>
          </cell>
          <cell r="D892">
            <v>3</v>
          </cell>
          <cell r="F892">
            <v>0</v>
          </cell>
          <cell r="G892">
            <v>3</v>
          </cell>
          <cell r="I892">
            <v>0</v>
          </cell>
          <cell r="J892">
            <v>0</v>
          </cell>
          <cell r="L892">
            <v>0</v>
          </cell>
          <cell r="M892">
            <v>0</v>
          </cell>
          <cell r="O892">
            <v>0</v>
          </cell>
          <cell r="P892">
            <v>0</v>
          </cell>
          <cell r="R892">
            <v>0</v>
          </cell>
          <cell r="S892">
            <v>0</v>
          </cell>
          <cell r="U892">
            <v>0</v>
          </cell>
          <cell r="V892">
            <v>0</v>
          </cell>
          <cell r="W892" t="str">
            <v>Und</v>
          </cell>
          <cell r="X892">
            <v>3</v>
          </cell>
        </row>
        <row r="893">
          <cell r="A893">
            <v>20022</v>
          </cell>
          <cell r="B893" t="str">
            <v>Alarmas de Area de 2 Señales</v>
          </cell>
          <cell r="C893">
            <v>3</v>
          </cell>
          <cell r="D893">
            <v>3</v>
          </cell>
          <cell r="F893">
            <v>0</v>
          </cell>
          <cell r="G893">
            <v>3</v>
          </cell>
          <cell r="I893">
            <v>0</v>
          </cell>
          <cell r="J893">
            <v>0</v>
          </cell>
          <cell r="L893">
            <v>0</v>
          </cell>
          <cell r="M893">
            <v>0</v>
          </cell>
          <cell r="O893">
            <v>0</v>
          </cell>
          <cell r="P893">
            <v>0</v>
          </cell>
          <cell r="R893">
            <v>0</v>
          </cell>
          <cell r="S893">
            <v>0</v>
          </cell>
          <cell r="U893">
            <v>0</v>
          </cell>
          <cell r="V893">
            <v>0</v>
          </cell>
          <cell r="W893" t="str">
            <v>Und</v>
          </cell>
          <cell r="X893">
            <v>3</v>
          </cell>
        </row>
        <row r="894">
          <cell r="A894">
            <v>20023</v>
          </cell>
          <cell r="B894" t="str">
            <v>Alarma de Area de 3 Señales</v>
          </cell>
          <cell r="C894">
            <v>2</v>
          </cell>
          <cell r="D894">
            <v>2</v>
          </cell>
          <cell r="F894">
            <v>0</v>
          </cell>
          <cell r="G894">
            <v>2</v>
          </cell>
          <cell r="I894">
            <v>0</v>
          </cell>
          <cell r="J894">
            <v>0</v>
          </cell>
          <cell r="L894">
            <v>0</v>
          </cell>
          <cell r="M894">
            <v>0</v>
          </cell>
          <cell r="O894">
            <v>0</v>
          </cell>
          <cell r="P894">
            <v>0</v>
          </cell>
          <cell r="R894">
            <v>0</v>
          </cell>
          <cell r="S894">
            <v>0</v>
          </cell>
          <cell r="U894">
            <v>0</v>
          </cell>
          <cell r="V894">
            <v>0</v>
          </cell>
          <cell r="W894" t="str">
            <v>Und</v>
          </cell>
          <cell r="X894">
            <v>2</v>
          </cell>
        </row>
        <row r="895">
          <cell r="A895">
            <v>20024</v>
          </cell>
          <cell r="B895" t="str">
            <v>Alarma de Area de 4 Señales.</v>
          </cell>
          <cell r="C895">
            <v>3</v>
          </cell>
          <cell r="D895">
            <v>3</v>
          </cell>
          <cell r="F895">
            <v>0</v>
          </cell>
          <cell r="G895">
            <v>3</v>
          </cell>
          <cell r="I895">
            <v>0</v>
          </cell>
          <cell r="J895">
            <v>0</v>
          </cell>
          <cell r="L895">
            <v>0</v>
          </cell>
          <cell r="M895">
            <v>0</v>
          </cell>
          <cell r="O895">
            <v>0</v>
          </cell>
          <cell r="P895">
            <v>0</v>
          </cell>
          <cell r="R895">
            <v>0</v>
          </cell>
          <cell r="S895">
            <v>0</v>
          </cell>
          <cell r="U895">
            <v>0</v>
          </cell>
          <cell r="V895">
            <v>0</v>
          </cell>
          <cell r="W895" t="str">
            <v>Und</v>
          </cell>
          <cell r="X895">
            <v>3</v>
          </cell>
        </row>
        <row r="896">
          <cell r="A896">
            <v>20025</v>
          </cell>
          <cell r="B896" t="str">
            <v>COMPRESOR DE AIRE MEDICINAL</v>
          </cell>
          <cell r="C896">
            <v>1</v>
          </cell>
          <cell r="D896">
            <v>1</v>
          </cell>
          <cell r="F896">
            <v>0</v>
          </cell>
          <cell r="G896">
            <v>1</v>
          </cell>
          <cell r="I896">
            <v>0</v>
          </cell>
          <cell r="J896">
            <v>0</v>
          </cell>
          <cell r="L896">
            <v>0</v>
          </cell>
          <cell r="M896">
            <v>0</v>
          </cell>
          <cell r="O896">
            <v>0</v>
          </cell>
          <cell r="P896">
            <v>0</v>
          </cell>
          <cell r="R896">
            <v>0</v>
          </cell>
          <cell r="S896">
            <v>0</v>
          </cell>
          <cell r="U896">
            <v>0</v>
          </cell>
          <cell r="V896">
            <v>0</v>
          </cell>
          <cell r="W896" t="str">
            <v>Und</v>
          </cell>
          <cell r="X896">
            <v>1</v>
          </cell>
        </row>
        <row r="897">
          <cell r="A897">
            <v>20026</v>
          </cell>
          <cell r="B897" t="str">
            <v>BOMBA DE VACIO</v>
          </cell>
          <cell r="C897">
            <v>1</v>
          </cell>
          <cell r="D897">
            <v>1</v>
          </cell>
          <cell r="F897">
            <v>0</v>
          </cell>
          <cell r="G897">
            <v>1</v>
          </cell>
          <cell r="I897">
            <v>0</v>
          </cell>
          <cell r="J897">
            <v>0</v>
          </cell>
          <cell r="L897">
            <v>0</v>
          </cell>
          <cell r="M897">
            <v>0</v>
          </cell>
          <cell r="O897">
            <v>0</v>
          </cell>
          <cell r="P897">
            <v>0</v>
          </cell>
          <cell r="R897">
            <v>0</v>
          </cell>
          <cell r="S897">
            <v>0</v>
          </cell>
          <cell r="U897">
            <v>0</v>
          </cell>
          <cell r="V897">
            <v>0</v>
          </cell>
          <cell r="W897" t="str">
            <v>Und</v>
          </cell>
          <cell r="X897">
            <v>1</v>
          </cell>
        </row>
        <row r="898">
          <cell r="A898">
            <v>20027</v>
          </cell>
          <cell r="B898" t="str">
            <v>COMPRESOR DE AIRE ODONTOLOGICO</v>
          </cell>
          <cell r="C898">
            <v>1</v>
          </cell>
          <cell r="D898">
            <v>1</v>
          </cell>
          <cell r="F898">
            <v>0</v>
          </cell>
          <cell r="G898">
            <v>1</v>
          </cell>
          <cell r="I898">
            <v>0</v>
          </cell>
          <cell r="J898">
            <v>0</v>
          </cell>
          <cell r="L898">
            <v>0</v>
          </cell>
          <cell r="M898">
            <v>0</v>
          </cell>
          <cell r="O898">
            <v>0</v>
          </cell>
          <cell r="P898">
            <v>0</v>
          </cell>
          <cell r="R898">
            <v>0</v>
          </cell>
          <cell r="S898">
            <v>0</v>
          </cell>
          <cell r="U898">
            <v>0</v>
          </cell>
          <cell r="V898">
            <v>0</v>
          </cell>
          <cell r="W898" t="str">
            <v>Und</v>
          </cell>
          <cell r="X898">
            <v>1</v>
          </cell>
        </row>
        <row r="899">
          <cell r="A899">
            <v>21</v>
          </cell>
          <cell r="B899" t="str">
            <v>INSTALACIONES MECANICAS</v>
          </cell>
          <cell r="G899">
            <v>0</v>
          </cell>
          <cell r="J899">
            <v>0</v>
          </cell>
          <cell r="M899">
            <v>0</v>
          </cell>
          <cell r="P899">
            <v>0</v>
          </cell>
          <cell r="S899">
            <v>0</v>
          </cell>
          <cell r="V899">
            <v>0</v>
          </cell>
          <cell r="X899">
            <v>0</v>
          </cell>
        </row>
        <row r="900">
          <cell r="A900">
            <v>8006</v>
          </cell>
          <cell r="B900" t="str">
            <v xml:space="preserve">Instalaciones mecánicas </v>
          </cell>
          <cell r="D900">
            <v>0</v>
          </cell>
          <cell r="F900">
            <v>0</v>
          </cell>
          <cell r="G900">
            <v>0</v>
          </cell>
          <cell r="I900">
            <v>0</v>
          </cell>
          <cell r="J900">
            <v>0</v>
          </cell>
          <cell r="L900">
            <v>0</v>
          </cell>
          <cell r="M900">
            <v>0</v>
          </cell>
          <cell r="O900">
            <v>0</v>
          </cell>
          <cell r="P900">
            <v>0</v>
          </cell>
          <cell r="R900">
            <v>0</v>
          </cell>
          <cell r="S900">
            <v>0</v>
          </cell>
          <cell r="U900">
            <v>0</v>
          </cell>
          <cell r="V900">
            <v>0</v>
          </cell>
          <cell r="W900" t="str">
            <v>Glb</v>
          </cell>
          <cell r="X900">
            <v>0</v>
          </cell>
        </row>
        <row r="901">
          <cell r="A901">
            <v>21001</v>
          </cell>
          <cell r="B901" t="str">
            <v>Suministro e instalacion de Unidad manejadora UMA-01</v>
          </cell>
          <cell r="C901">
            <v>1</v>
          </cell>
          <cell r="D901">
            <v>1</v>
          </cell>
          <cell r="F901">
            <v>0</v>
          </cell>
          <cell r="G901">
            <v>1</v>
          </cell>
          <cell r="I901">
            <v>0</v>
          </cell>
          <cell r="J901">
            <v>0</v>
          </cell>
          <cell r="L901">
            <v>0</v>
          </cell>
          <cell r="M901">
            <v>0</v>
          </cell>
          <cell r="O901">
            <v>0</v>
          </cell>
          <cell r="P901">
            <v>0</v>
          </cell>
          <cell r="R901">
            <v>0</v>
          </cell>
          <cell r="S901">
            <v>0</v>
          </cell>
          <cell r="U901">
            <v>0</v>
          </cell>
          <cell r="V901">
            <v>0</v>
          </cell>
          <cell r="W901" t="str">
            <v>Und</v>
          </cell>
          <cell r="X901">
            <v>1</v>
          </cell>
        </row>
        <row r="902">
          <cell r="A902">
            <v>21002</v>
          </cell>
          <cell r="B902" t="str">
            <v>Suministro e instalacion de Unidad manejadora UMA-02</v>
          </cell>
          <cell r="C902">
            <v>1</v>
          </cell>
          <cell r="D902">
            <v>1</v>
          </cell>
          <cell r="F902">
            <v>0</v>
          </cell>
          <cell r="G902">
            <v>1</v>
          </cell>
          <cell r="I902">
            <v>0</v>
          </cell>
          <cell r="J902">
            <v>0</v>
          </cell>
          <cell r="L902">
            <v>0</v>
          </cell>
          <cell r="M902">
            <v>0</v>
          </cell>
          <cell r="O902">
            <v>0</v>
          </cell>
          <cell r="P902">
            <v>0</v>
          </cell>
          <cell r="R902">
            <v>0</v>
          </cell>
          <cell r="S902">
            <v>0</v>
          </cell>
          <cell r="U902">
            <v>0</v>
          </cell>
          <cell r="V902">
            <v>0</v>
          </cell>
          <cell r="W902" t="str">
            <v>Und</v>
          </cell>
          <cell r="X902">
            <v>1</v>
          </cell>
        </row>
        <row r="903">
          <cell r="A903">
            <v>21003</v>
          </cell>
          <cell r="B903" t="str">
            <v>Suministro e instalacion de Unidad manejadora UMA-03</v>
          </cell>
          <cell r="C903">
            <v>1</v>
          </cell>
          <cell r="D903">
            <v>1</v>
          </cell>
          <cell r="F903">
            <v>0</v>
          </cell>
          <cell r="G903">
            <v>1</v>
          </cell>
          <cell r="I903">
            <v>0</v>
          </cell>
          <cell r="J903">
            <v>0</v>
          </cell>
          <cell r="L903">
            <v>0</v>
          </cell>
          <cell r="M903">
            <v>0</v>
          </cell>
          <cell r="O903">
            <v>0</v>
          </cell>
          <cell r="P903">
            <v>0</v>
          </cell>
          <cell r="R903">
            <v>0</v>
          </cell>
          <cell r="S903">
            <v>0</v>
          </cell>
          <cell r="U903">
            <v>0</v>
          </cell>
          <cell r="V903">
            <v>0</v>
          </cell>
          <cell r="W903" t="str">
            <v>Und</v>
          </cell>
          <cell r="X903">
            <v>1</v>
          </cell>
        </row>
        <row r="904">
          <cell r="A904">
            <v>21004</v>
          </cell>
          <cell r="B904" t="str">
            <v>Suministro e instalacion de Unidad manejadora UMA-04</v>
          </cell>
          <cell r="C904">
            <v>1</v>
          </cell>
          <cell r="D904">
            <v>1</v>
          </cell>
          <cell r="F904">
            <v>0</v>
          </cell>
          <cell r="G904">
            <v>1</v>
          </cell>
          <cell r="I904">
            <v>0</v>
          </cell>
          <cell r="J904">
            <v>0</v>
          </cell>
          <cell r="L904">
            <v>0</v>
          </cell>
          <cell r="M904">
            <v>0</v>
          </cell>
          <cell r="O904">
            <v>0</v>
          </cell>
          <cell r="P904">
            <v>0</v>
          </cell>
          <cell r="R904">
            <v>0</v>
          </cell>
          <cell r="S904">
            <v>0</v>
          </cell>
          <cell r="U904">
            <v>0</v>
          </cell>
          <cell r="V904">
            <v>0</v>
          </cell>
          <cell r="W904" t="str">
            <v>Und</v>
          </cell>
          <cell r="X904">
            <v>1</v>
          </cell>
        </row>
        <row r="905">
          <cell r="A905">
            <v>21005</v>
          </cell>
          <cell r="B905" t="str">
            <v>Suministro e instalacion de Unidad manejadora UMA-05</v>
          </cell>
          <cell r="C905">
            <v>1</v>
          </cell>
          <cell r="D905">
            <v>1</v>
          </cell>
          <cell r="F905">
            <v>0</v>
          </cell>
          <cell r="G905">
            <v>1</v>
          </cell>
          <cell r="I905">
            <v>0</v>
          </cell>
          <cell r="J905">
            <v>0</v>
          </cell>
          <cell r="L905">
            <v>0</v>
          </cell>
          <cell r="M905">
            <v>0</v>
          </cell>
          <cell r="O905">
            <v>0</v>
          </cell>
          <cell r="P905">
            <v>0</v>
          </cell>
          <cell r="R905">
            <v>0</v>
          </cell>
          <cell r="S905">
            <v>0</v>
          </cell>
          <cell r="U905">
            <v>0</v>
          </cell>
          <cell r="V905">
            <v>0</v>
          </cell>
          <cell r="W905" t="str">
            <v>Und</v>
          </cell>
          <cell r="X905">
            <v>1</v>
          </cell>
        </row>
        <row r="906">
          <cell r="A906">
            <v>21006</v>
          </cell>
          <cell r="B906" t="str">
            <v>Suministro e instalacion de Control microbiologico de olores UMA-01</v>
          </cell>
          <cell r="C906">
            <v>1</v>
          </cell>
          <cell r="D906">
            <v>1</v>
          </cell>
          <cell r="F906">
            <v>0</v>
          </cell>
          <cell r="G906">
            <v>1</v>
          </cell>
          <cell r="I906">
            <v>0</v>
          </cell>
          <cell r="J906">
            <v>0</v>
          </cell>
          <cell r="L906">
            <v>0</v>
          </cell>
          <cell r="M906">
            <v>0</v>
          </cell>
          <cell r="O906">
            <v>0</v>
          </cell>
          <cell r="P906">
            <v>0</v>
          </cell>
          <cell r="R906">
            <v>0</v>
          </cell>
          <cell r="S906">
            <v>0</v>
          </cell>
          <cell r="U906">
            <v>0</v>
          </cell>
          <cell r="V906">
            <v>0</v>
          </cell>
          <cell r="W906" t="str">
            <v>Und</v>
          </cell>
          <cell r="X906">
            <v>1</v>
          </cell>
        </row>
        <row r="907">
          <cell r="A907">
            <v>21007</v>
          </cell>
          <cell r="B907" t="str">
            <v>Suministro e instalacion de Control microbiologico de olores UMA-02</v>
          </cell>
          <cell r="C907">
            <v>1</v>
          </cell>
          <cell r="D907">
            <v>1</v>
          </cell>
          <cell r="F907">
            <v>0</v>
          </cell>
          <cell r="G907">
            <v>1</v>
          </cell>
          <cell r="I907">
            <v>0</v>
          </cell>
          <cell r="J907">
            <v>0</v>
          </cell>
          <cell r="L907">
            <v>0</v>
          </cell>
          <cell r="M907">
            <v>0</v>
          </cell>
          <cell r="O907">
            <v>0</v>
          </cell>
          <cell r="P907">
            <v>0</v>
          </cell>
          <cell r="R907">
            <v>0</v>
          </cell>
          <cell r="S907">
            <v>0</v>
          </cell>
          <cell r="U907">
            <v>0</v>
          </cell>
          <cell r="V907">
            <v>0</v>
          </cell>
          <cell r="W907" t="str">
            <v>Und</v>
          </cell>
          <cell r="X907">
            <v>1</v>
          </cell>
        </row>
        <row r="908">
          <cell r="A908">
            <v>21008</v>
          </cell>
          <cell r="B908" t="str">
            <v>Suministro e instalacion de Control microbiologico de olores UMA-03</v>
          </cell>
          <cell r="C908">
            <v>1</v>
          </cell>
          <cell r="D908">
            <v>1</v>
          </cell>
          <cell r="F908">
            <v>0</v>
          </cell>
          <cell r="G908">
            <v>1</v>
          </cell>
          <cell r="I908">
            <v>0</v>
          </cell>
          <cell r="J908">
            <v>0</v>
          </cell>
          <cell r="L908">
            <v>0</v>
          </cell>
          <cell r="M908">
            <v>0</v>
          </cell>
          <cell r="O908">
            <v>0</v>
          </cell>
          <cell r="P908">
            <v>0</v>
          </cell>
          <cell r="R908">
            <v>0</v>
          </cell>
          <cell r="S908">
            <v>0</v>
          </cell>
          <cell r="U908">
            <v>0</v>
          </cell>
          <cell r="V908">
            <v>0</v>
          </cell>
          <cell r="W908" t="str">
            <v>Und</v>
          </cell>
          <cell r="X908">
            <v>1</v>
          </cell>
        </row>
        <row r="909">
          <cell r="A909">
            <v>21009</v>
          </cell>
          <cell r="B909" t="str">
            <v>Suministro e instalacion de Control microbiologico de olores UMA-04</v>
          </cell>
          <cell r="C909">
            <v>1</v>
          </cell>
          <cell r="D909">
            <v>1</v>
          </cell>
          <cell r="F909">
            <v>0</v>
          </cell>
          <cell r="G909">
            <v>1</v>
          </cell>
          <cell r="I909">
            <v>0</v>
          </cell>
          <cell r="J909">
            <v>0</v>
          </cell>
          <cell r="L909">
            <v>0</v>
          </cell>
          <cell r="M909">
            <v>0</v>
          </cell>
          <cell r="O909">
            <v>0</v>
          </cell>
          <cell r="P909">
            <v>0</v>
          </cell>
          <cell r="R909">
            <v>0</v>
          </cell>
          <cell r="S909">
            <v>0</v>
          </cell>
          <cell r="U909">
            <v>0</v>
          </cell>
          <cell r="V909">
            <v>0</v>
          </cell>
          <cell r="W909" t="str">
            <v>Und</v>
          </cell>
          <cell r="X909">
            <v>1</v>
          </cell>
        </row>
        <row r="910">
          <cell r="A910">
            <v>21010</v>
          </cell>
          <cell r="B910" t="str">
            <v>Suministro e instalacion de Control microbiologico de olores UMA-05</v>
          </cell>
          <cell r="C910">
            <v>1</v>
          </cell>
          <cell r="D910">
            <v>1</v>
          </cell>
          <cell r="F910">
            <v>0</v>
          </cell>
          <cell r="G910">
            <v>1</v>
          </cell>
          <cell r="I910">
            <v>0</v>
          </cell>
          <cell r="J910">
            <v>0</v>
          </cell>
          <cell r="L910">
            <v>0</v>
          </cell>
          <cell r="M910">
            <v>0</v>
          </cell>
          <cell r="O910">
            <v>0</v>
          </cell>
          <cell r="P910">
            <v>0</v>
          </cell>
          <cell r="R910">
            <v>0</v>
          </cell>
          <cell r="S910">
            <v>0</v>
          </cell>
          <cell r="U910">
            <v>0</v>
          </cell>
          <cell r="V910">
            <v>0</v>
          </cell>
          <cell r="W910" t="str">
            <v>Und</v>
          </cell>
          <cell r="X910">
            <v>1</v>
          </cell>
        </row>
        <row r="911">
          <cell r="A911">
            <v>21011</v>
          </cell>
          <cell r="B911" t="str">
            <v>Suministro e instalacion de UCA-01A/B</v>
          </cell>
          <cell r="C911">
            <v>1</v>
          </cell>
          <cell r="D911">
            <v>1</v>
          </cell>
          <cell r="F911">
            <v>0</v>
          </cell>
          <cell r="G911">
            <v>1</v>
          </cell>
          <cell r="I911">
            <v>0</v>
          </cell>
          <cell r="J911">
            <v>0</v>
          </cell>
          <cell r="L911">
            <v>0</v>
          </cell>
          <cell r="M911">
            <v>0</v>
          </cell>
          <cell r="O911">
            <v>0</v>
          </cell>
          <cell r="P911">
            <v>0</v>
          </cell>
          <cell r="R911">
            <v>0</v>
          </cell>
          <cell r="S911">
            <v>0</v>
          </cell>
          <cell r="U911">
            <v>0</v>
          </cell>
          <cell r="V911">
            <v>0</v>
          </cell>
          <cell r="W911" t="str">
            <v>Und</v>
          </cell>
          <cell r="X911">
            <v>1</v>
          </cell>
        </row>
        <row r="912">
          <cell r="A912">
            <v>21012</v>
          </cell>
          <cell r="B912" t="str">
            <v>Suministro e instalacion de UCA-02A/B</v>
          </cell>
          <cell r="C912">
            <v>1</v>
          </cell>
          <cell r="D912">
            <v>1</v>
          </cell>
          <cell r="F912">
            <v>0</v>
          </cell>
          <cell r="G912">
            <v>1</v>
          </cell>
          <cell r="I912">
            <v>0</v>
          </cell>
          <cell r="J912">
            <v>0</v>
          </cell>
          <cell r="L912">
            <v>0</v>
          </cell>
          <cell r="M912">
            <v>0</v>
          </cell>
          <cell r="O912">
            <v>0</v>
          </cell>
          <cell r="P912">
            <v>0</v>
          </cell>
          <cell r="R912">
            <v>0</v>
          </cell>
          <cell r="S912">
            <v>0</v>
          </cell>
          <cell r="U912">
            <v>0</v>
          </cell>
          <cell r="V912">
            <v>0</v>
          </cell>
          <cell r="W912" t="str">
            <v>Und</v>
          </cell>
          <cell r="X912">
            <v>1</v>
          </cell>
        </row>
        <row r="913">
          <cell r="A913">
            <v>21013</v>
          </cell>
          <cell r="B913" t="str">
            <v>Suministro e instalacion de UCA-03A/B</v>
          </cell>
          <cell r="C913">
            <v>1</v>
          </cell>
          <cell r="D913">
            <v>1</v>
          </cell>
          <cell r="F913">
            <v>0</v>
          </cell>
          <cell r="G913">
            <v>1</v>
          </cell>
          <cell r="I913">
            <v>0</v>
          </cell>
          <cell r="J913">
            <v>0</v>
          </cell>
          <cell r="L913">
            <v>0</v>
          </cell>
          <cell r="M913">
            <v>0</v>
          </cell>
          <cell r="O913">
            <v>0</v>
          </cell>
          <cell r="P913">
            <v>0</v>
          </cell>
          <cell r="R913">
            <v>0</v>
          </cell>
          <cell r="S913">
            <v>0</v>
          </cell>
          <cell r="U913">
            <v>0</v>
          </cell>
          <cell r="V913">
            <v>0</v>
          </cell>
          <cell r="W913" t="str">
            <v>Und</v>
          </cell>
          <cell r="X913">
            <v>1</v>
          </cell>
        </row>
        <row r="914">
          <cell r="A914">
            <v>21014</v>
          </cell>
          <cell r="B914" t="str">
            <v>Suministro e instalacion de UCA-04A/B</v>
          </cell>
          <cell r="C914">
            <v>1</v>
          </cell>
          <cell r="D914">
            <v>1</v>
          </cell>
          <cell r="F914">
            <v>0</v>
          </cell>
          <cell r="G914">
            <v>1</v>
          </cell>
          <cell r="I914">
            <v>0</v>
          </cell>
          <cell r="J914">
            <v>0</v>
          </cell>
          <cell r="L914">
            <v>0</v>
          </cell>
          <cell r="M914">
            <v>0</v>
          </cell>
          <cell r="O914">
            <v>0</v>
          </cell>
          <cell r="P914">
            <v>0</v>
          </cell>
          <cell r="R914">
            <v>0</v>
          </cell>
          <cell r="S914">
            <v>0</v>
          </cell>
          <cell r="U914">
            <v>0</v>
          </cell>
          <cell r="V914">
            <v>0</v>
          </cell>
          <cell r="W914" t="str">
            <v>Und</v>
          </cell>
          <cell r="X914">
            <v>1</v>
          </cell>
        </row>
        <row r="915">
          <cell r="A915">
            <v>21015</v>
          </cell>
          <cell r="B915" t="str">
            <v>Suministro e instalacion de UCA-04A/B</v>
          </cell>
          <cell r="C915">
            <v>1</v>
          </cell>
          <cell r="D915">
            <v>1</v>
          </cell>
          <cell r="F915">
            <v>0</v>
          </cell>
          <cell r="G915">
            <v>1</v>
          </cell>
          <cell r="I915">
            <v>0</v>
          </cell>
          <cell r="J915">
            <v>0</v>
          </cell>
          <cell r="L915">
            <v>0</v>
          </cell>
          <cell r="M915">
            <v>0</v>
          </cell>
          <cell r="O915">
            <v>0</v>
          </cell>
          <cell r="P915">
            <v>0</v>
          </cell>
          <cell r="R915">
            <v>0</v>
          </cell>
          <cell r="S915">
            <v>0</v>
          </cell>
          <cell r="U915">
            <v>0</v>
          </cell>
          <cell r="V915">
            <v>0</v>
          </cell>
          <cell r="W915" t="str">
            <v>Und</v>
          </cell>
          <cell r="X915">
            <v>1</v>
          </cell>
        </row>
        <row r="916">
          <cell r="A916">
            <v>21016</v>
          </cell>
          <cell r="B916" t="str">
            <v>Suministro e instalacion de Serpentin de calefaccion en ducto HC-01</v>
          </cell>
          <cell r="C916">
            <v>1</v>
          </cell>
          <cell r="D916">
            <v>1</v>
          </cell>
          <cell r="F916">
            <v>0</v>
          </cell>
          <cell r="G916">
            <v>1</v>
          </cell>
          <cell r="I916">
            <v>0</v>
          </cell>
          <cell r="J916">
            <v>0</v>
          </cell>
          <cell r="L916">
            <v>0</v>
          </cell>
          <cell r="M916">
            <v>0</v>
          </cell>
          <cell r="O916">
            <v>0</v>
          </cell>
          <cell r="P916">
            <v>0</v>
          </cell>
          <cell r="R916">
            <v>0</v>
          </cell>
          <cell r="S916">
            <v>0</v>
          </cell>
          <cell r="U916">
            <v>0</v>
          </cell>
          <cell r="V916">
            <v>0</v>
          </cell>
          <cell r="W916" t="str">
            <v>Und</v>
          </cell>
          <cell r="X916">
            <v>1</v>
          </cell>
        </row>
        <row r="917">
          <cell r="A917">
            <v>21017</v>
          </cell>
          <cell r="B917" t="str">
            <v>Suministro e instalacion de Serpentin de calefaccion en ducto HC-02</v>
          </cell>
          <cell r="C917">
            <v>1</v>
          </cell>
          <cell r="D917">
            <v>1</v>
          </cell>
          <cell r="F917">
            <v>0</v>
          </cell>
          <cell r="G917">
            <v>1</v>
          </cell>
          <cell r="I917">
            <v>0</v>
          </cell>
          <cell r="J917">
            <v>0</v>
          </cell>
          <cell r="L917">
            <v>0</v>
          </cell>
          <cell r="M917">
            <v>0</v>
          </cell>
          <cell r="O917">
            <v>0</v>
          </cell>
          <cell r="P917">
            <v>0</v>
          </cell>
          <cell r="R917">
            <v>0</v>
          </cell>
          <cell r="S917">
            <v>0</v>
          </cell>
          <cell r="U917">
            <v>0</v>
          </cell>
          <cell r="V917">
            <v>0</v>
          </cell>
          <cell r="W917" t="str">
            <v>Und</v>
          </cell>
          <cell r="X917">
            <v>1</v>
          </cell>
        </row>
        <row r="918">
          <cell r="A918">
            <v>21018</v>
          </cell>
          <cell r="B918" t="str">
            <v>Suministro e instalacion de Serpentin de calefaccion en ducto HC-02</v>
          </cell>
          <cell r="C918">
            <v>1</v>
          </cell>
          <cell r="D918">
            <v>1</v>
          </cell>
          <cell r="F918">
            <v>0</v>
          </cell>
          <cell r="G918">
            <v>1</v>
          </cell>
          <cell r="I918">
            <v>0</v>
          </cell>
          <cell r="J918">
            <v>0</v>
          </cell>
          <cell r="L918">
            <v>0</v>
          </cell>
          <cell r="M918">
            <v>0</v>
          </cell>
          <cell r="O918">
            <v>0</v>
          </cell>
          <cell r="P918">
            <v>0</v>
          </cell>
          <cell r="R918">
            <v>0</v>
          </cell>
          <cell r="S918">
            <v>0</v>
          </cell>
          <cell r="U918">
            <v>0</v>
          </cell>
          <cell r="V918">
            <v>0</v>
          </cell>
          <cell r="W918" t="str">
            <v>Und</v>
          </cell>
          <cell r="X918">
            <v>1</v>
          </cell>
        </row>
        <row r="919">
          <cell r="A919">
            <v>21019</v>
          </cell>
          <cell r="B919" t="str">
            <v>Suministro e instalacion de Tuberia refrigeracion 3/8"</v>
          </cell>
          <cell r="C919">
            <v>8</v>
          </cell>
          <cell r="D919">
            <v>8</v>
          </cell>
          <cell r="F919">
            <v>0</v>
          </cell>
          <cell r="G919">
            <v>8</v>
          </cell>
          <cell r="I919">
            <v>0</v>
          </cell>
          <cell r="J919">
            <v>0</v>
          </cell>
          <cell r="L919">
            <v>0</v>
          </cell>
          <cell r="M919">
            <v>0</v>
          </cell>
          <cell r="O919">
            <v>0</v>
          </cell>
          <cell r="P919">
            <v>0</v>
          </cell>
          <cell r="R919">
            <v>0</v>
          </cell>
          <cell r="S919">
            <v>0</v>
          </cell>
          <cell r="U919">
            <v>0</v>
          </cell>
          <cell r="V919">
            <v>0</v>
          </cell>
          <cell r="W919" t="str">
            <v>Ml</v>
          </cell>
          <cell r="X919">
            <v>8</v>
          </cell>
        </row>
        <row r="920">
          <cell r="A920">
            <v>21020</v>
          </cell>
          <cell r="B920" t="str">
            <v>Suministro e instalacion de Tuberia refrigeracion 1/2"</v>
          </cell>
          <cell r="C920">
            <v>24</v>
          </cell>
          <cell r="D920">
            <v>24</v>
          </cell>
          <cell r="F920">
            <v>0</v>
          </cell>
          <cell r="G920">
            <v>24</v>
          </cell>
          <cell r="I920">
            <v>0</v>
          </cell>
          <cell r="J920">
            <v>0</v>
          </cell>
          <cell r="L920">
            <v>0</v>
          </cell>
          <cell r="M920">
            <v>0</v>
          </cell>
          <cell r="O920">
            <v>0</v>
          </cell>
          <cell r="P920">
            <v>0</v>
          </cell>
          <cell r="R920">
            <v>0</v>
          </cell>
          <cell r="S920">
            <v>0</v>
          </cell>
          <cell r="U920">
            <v>0</v>
          </cell>
          <cell r="V920">
            <v>0</v>
          </cell>
          <cell r="W920" t="str">
            <v>Ml</v>
          </cell>
          <cell r="X920">
            <v>24</v>
          </cell>
        </row>
        <row r="921">
          <cell r="A921">
            <v>21021</v>
          </cell>
          <cell r="B921" t="str">
            <v>Suministro e instalacion de Tuberia refrigeracion 3/4" Aislada</v>
          </cell>
          <cell r="C921">
            <v>8</v>
          </cell>
          <cell r="D921">
            <v>8</v>
          </cell>
          <cell r="F921">
            <v>0</v>
          </cell>
          <cell r="G921">
            <v>8</v>
          </cell>
          <cell r="I921">
            <v>0</v>
          </cell>
          <cell r="J921">
            <v>0</v>
          </cell>
          <cell r="L921">
            <v>0</v>
          </cell>
          <cell r="M921">
            <v>0</v>
          </cell>
          <cell r="O921">
            <v>0</v>
          </cell>
          <cell r="P921">
            <v>0</v>
          </cell>
          <cell r="R921">
            <v>0</v>
          </cell>
          <cell r="S921">
            <v>0</v>
          </cell>
          <cell r="U921">
            <v>0</v>
          </cell>
          <cell r="V921">
            <v>0</v>
          </cell>
          <cell r="W921" t="str">
            <v>Ml</v>
          </cell>
          <cell r="X921">
            <v>8</v>
          </cell>
        </row>
        <row r="922">
          <cell r="A922">
            <v>21022</v>
          </cell>
          <cell r="B922" t="str">
            <v>Suministro e instalacion de Tuberia refrigeracion 3/8" Aislada</v>
          </cell>
          <cell r="C922">
            <v>24</v>
          </cell>
          <cell r="D922">
            <v>24</v>
          </cell>
          <cell r="F922">
            <v>0</v>
          </cell>
          <cell r="G922">
            <v>24</v>
          </cell>
          <cell r="I922">
            <v>0</v>
          </cell>
          <cell r="J922">
            <v>0</v>
          </cell>
          <cell r="L922">
            <v>0</v>
          </cell>
          <cell r="M922">
            <v>0</v>
          </cell>
          <cell r="O922">
            <v>0</v>
          </cell>
          <cell r="P922">
            <v>0</v>
          </cell>
          <cell r="R922">
            <v>0</v>
          </cell>
          <cell r="S922">
            <v>0</v>
          </cell>
          <cell r="U922">
            <v>0</v>
          </cell>
          <cell r="V922">
            <v>0</v>
          </cell>
          <cell r="W922" t="str">
            <v>Ml</v>
          </cell>
          <cell r="X922">
            <v>24</v>
          </cell>
        </row>
        <row r="923">
          <cell r="A923">
            <v>21023</v>
          </cell>
          <cell r="B923" t="str">
            <v>Suministro e instalacion de Mirilla 3/8"</v>
          </cell>
          <cell r="C923">
            <v>2</v>
          </cell>
          <cell r="D923">
            <v>2</v>
          </cell>
          <cell r="F923">
            <v>0</v>
          </cell>
          <cell r="G923">
            <v>2</v>
          </cell>
          <cell r="I923">
            <v>0</v>
          </cell>
          <cell r="J923">
            <v>0</v>
          </cell>
          <cell r="L923">
            <v>0</v>
          </cell>
          <cell r="M923">
            <v>0</v>
          </cell>
          <cell r="O923">
            <v>0</v>
          </cell>
          <cell r="P923">
            <v>0</v>
          </cell>
          <cell r="R923">
            <v>0</v>
          </cell>
          <cell r="S923">
            <v>0</v>
          </cell>
          <cell r="U923">
            <v>0</v>
          </cell>
          <cell r="V923">
            <v>0</v>
          </cell>
          <cell r="W923" t="str">
            <v>Und</v>
          </cell>
          <cell r="X923">
            <v>2</v>
          </cell>
        </row>
        <row r="924">
          <cell r="A924">
            <v>21024</v>
          </cell>
          <cell r="B924" t="str">
            <v>Suministro e instalacion de Mirilla 1/2"</v>
          </cell>
          <cell r="C924">
            <v>8</v>
          </cell>
          <cell r="D924">
            <v>8</v>
          </cell>
          <cell r="F924">
            <v>0</v>
          </cell>
          <cell r="G924">
            <v>8</v>
          </cell>
          <cell r="I924">
            <v>0</v>
          </cell>
          <cell r="J924">
            <v>0</v>
          </cell>
          <cell r="L924">
            <v>0</v>
          </cell>
          <cell r="M924">
            <v>0</v>
          </cell>
          <cell r="O924">
            <v>0</v>
          </cell>
          <cell r="P924">
            <v>0</v>
          </cell>
          <cell r="R924">
            <v>0</v>
          </cell>
          <cell r="S924">
            <v>0</v>
          </cell>
          <cell r="U924">
            <v>0</v>
          </cell>
          <cell r="V924">
            <v>0</v>
          </cell>
          <cell r="W924" t="str">
            <v>Und</v>
          </cell>
          <cell r="X924">
            <v>8</v>
          </cell>
        </row>
        <row r="925">
          <cell r="A925">
            <v>21025</v>
          </cell>
          <cell r="B925" t="str">
            <v>Suministro e instalacion de Filtro secador 3/8"</v>
          </cell>
          <cell r="C925">
            <v>2</v>
          </cell>
          <cell r="D925">
            <v>2</v>
          </cell>
          <cell r="F925">
            <v>0</v>
          </cell>
          <cell r="G925">
            <v>2</v>
          </cell>
          <cell r="I925">
            <v>0</v>
          </cell>
          <cell r="J925">
            <v>0</v>
          </cell>
          <cell r="L925">
            <v>0</v>
          </cell>
          <cell r="M925">
            <v>0</v>
          </cell>
          <cell r="O925">
            <v>0</v>
          </cell>
          <cell r="P925">
            <v>0</v>
          </cell>
          <cell r="R925">
            <v>0</v>
          </cell>
          <cell r="S925">
            <v>0</v>
          </cell>
          <cell r="U925">
            <v>0</v>
          </cell>
          <cell r="V925">
            <v>0</v>
          </cell>
          <cell r="W925" t="str">
            <v>Und</v>
          </cell>
          <cell r="X925">
            <v>2</v>
          </cell>
        </row>
        <row r="926">
          <cell r="A926">
            <v>21026</v>
          </cell>
          <cell r="B926" t="str">
            <v>Suministro e instalacion de Filtro secador 1/2"</v>
          </cell>
          <cell r="C926">
            <v>8</v>
          </cell>
          <cell r="D926">
            <v>8</v>
          </cell>
          <cell r="F926">
            <v>0</v>
          </cell>
          <cell r="G926">
            <v>8</v>
          </cell>
          <cell r="I926">
            <v>0</v>
          </cell>
          <cell r="J926">
            <v>0</v>
          </cell>
          <cell r="L926">
            <v>0</v>
          </cell>
          <cell r="M926">
            <v>0</v>
          </cell>
          <cell r="O926">
            <v>0</v>
          </cell>
          <cell r="P926">
            <v>0</v>
          </cell>
          <cell r="R926">
            <v>0</v>
          </cell>
          <cell r="S926">
            <v>0</v>
          </cell>
          <cell r="U926">
            <v>0</v>
          </cell>
          <cell r="V926">
            <v>0</v>
          </cell>
          <cell r="W926" t="str">
            <v>Und</v>
          </cell>
          <cell r="X926">
            <v>8</v>
          </cell>
        </row>
        <row r="927">
          <cell r="A927">
            <v>21027</v>
          </cell>
          <cell r="B927" t="str">
            <v>Suministro e instalacion de Chaqueta lamina galvanizada  Cal 26</v>
          </cell>
          <cell r="C927">
            <v>250</v>
          </cell>
          <cell r="D927">
            <v>250</v>
          </cell>
          <cell r="F927">
            <v>0</v>
          </cell>
          <cell r="G927">
            <v>250</v>
          </cell>
          <cell r="I927">
            <v>0</v>
          </cell>
          <cell r="J927">
            <v>0</v>
          </cell>
          <cell r="L927">
            <v>0</v>
          </cell>
          <cell r="M927">
            <v>0</v>
          </cell>
          <cell r="O927">
            <v>0</v>
          </cell>
          <cell r="P927">
            <v>0</v>
          </cell>
          <cell r="R927">
            <v>0</v>
          </cell>
          <cell r="S927">
            <v>0</v>
          </cell>
          <cell r="U927">
            <v>0</v>
          </cell>
          <cell r="V927">
            <v>0</v>
          </cell>
          <cell r="W927" t="str">
            <v>M2</v>
          </cell>
          <cell r="X927">
            <v>250</v>
          </cell>
        </row>
        <row r="928">
          <cell r="A928">
            <v>21028</v>
          </cell>
          <cell r="B928" t="str">
            <v>Suministro e instalacion de Chaqueta lamina galvanizada  Cal 24</v>
          </cell>
          <cell r="C928">
            <v>1230</v>
          </cell>
          <cell r="D928">
            <v>1230</v>
          </cell>
          <cell r="F928">
            <v>0</v>
          </cell>
          <cell r="G928">
            <v>1230</v>
          </cell>
          <cell r="I928">
            <v>0</v>
          </cell>
          <cell r="J928">
            <v>0</v>
          </cell>
          <cell r="K928">
            <v>120</v>
          </cell>
          <cell r="L928">
            <v>120</v>
          </cell>
          <cell r="M928">
            <v>120</v>
          </cell>
          <cell r="O928">
            <v>0</v>
          </cell>
          <cell r="P928">
            <v>0</v>
          </cell>
          <cell r="R928">
            <v>0</v>
          </cell>
          <cell r="S928">
            <v>0</v>
          </cell>
          <cell r="U928">
            <v>0</v>
          </cell>
          <cell r="V928">
            <v>0</v>
          </cell>
          <cell r="W928" t="str">
            <v>M2</v>
          </cell>
          <cell r="X928">
            <v>1350</v>
          </cell>
        </row>
        <row r="929">
          <cell r="A929">
            <v>21029</v>
          </cell>
          <cell r="B929" t="str">
            <v>Suministro e instalacion de Chaqueta lamina galvanizada  Cal 22</v>
          </cell>
          <cell r="C929">
            <v>200</v>
          </cell>
          <cell r="D929">
            <v>200</v>
          </cell>
          <cell r="F929">
            <v>0</v>
          </cell>
          <cell r="G929">
            <v>200</v>
          </cell>
          <cell r="I929">
            <v>0</v>
          </cell>
          <cell r="J929">
            <v>0</v>
          </cell>
          <cell r="L929">
            <v>0</v>
          </cell>
          <cell r="M929">
            <v>0</v>
          </cell>
          <cell r="O929">
            <v>0</v>
          </cell>
          <cell r="P929">
            <v>0</v>
          </cell>
          <cell r="R929">
            <v>0</v>
          </cell>
          <cell r="S929">
            <v>0</v>
          </cell>
          <cell r="U929">
            <v>0</v>
          </cell>
          <cell r="V929">
            <v>0</v>
          </cell>
          <cell r="W929" t="str">
            <v>M2</v>
          </cell>
          <cell r="X929">
            <v>200</v>
          </cell>
        </row>
        <row r="930">
          <cell r="A930">
            <v>21030</v>
          </cell>
          <cell r="B930" t="str">
            <v>Suministro e instalacion de Conductos flexibles 6"</v>
          </cell>
          <cell r="C930">
            <v>8</v>
          </cell>
          <cell r="D930">
            <v>8</v>
          </cell>
          <cell r="F930">
            <v>0</v>
          </cell>
          <cell r="G930">
            <v>8</v>
          </cell>
          <cell r="I930">
            <v>0</v>
          </cell>
          <cell r="J930">
            <v>0</v>
          </cell>
          <cell r="L930">
            <v>0</v>
          </cell>
          <cell r="M930">
            <v>0</v>
          </cell>
          <cell r="O930">
            <v>0</v>
          </cell>
          <cell r="P930">
            <v>0</v>
          </cell>
          <cell r="R930">
            <v>0</v>
          </cell>
          <cell r="S930">
            <v>0</v>
          </cell>
          <cell r="U930">
            <v>0</v>
          </cell>
          <cell r="V930">
            <v>0</v>
          </cell>
          <cell r="W930" t="str">
            <v>Ml</v>
          </cell>
          <cell r="X930">
            <v>8</v>
          </cell>
        </row>
        <row r="931">
          <cell r="A931">
            <v>21031</v>
          </cell>
          <cell r="B931" t="str">
            <v>Suministro e instalacion de Conductos flexibles 8"</v>
          </cell>
          <cell r="C931">
            <v>30</v>
          </cell>
          <cell r="D931">
            <v>30</v>
          </cell>
          <cell r="F931">
            <v>0</v>
          </cell>
          <cell r="G931">
            <v>30</v>
          </cell>
          <cell r="I931">
            <v>0</v>
          </cell>
          <cell r="J931">
            <v>0</v>
          </cell>
          <cell r="L931">
            <v>0</v>
          </cell>
          <cell r="M931">
            <v>0</v>
          </cell>
          <cell r="O931">
            <v>0</v>
          </cell>
          <cell r="P931">
            <v>0</v>
          </cell>
          <cell r="R931">
            <v>0</v>
          </cell>
          <cell r="S931">
            <v>0</v>
          </cell>
          <cell r="U931">
            <v>0</v>
          </cell>
          <cell r="V931">
            <v>0</v>
          </cell>
          <cell r="W931" t="str">
            <v>Ml</v>
          </cell>
          <cell r="X931">
            <v>30</v>
          </cell>
        </row>
        <row r="932">
          <cell r="A932">
            <v>21032</v>
          </cell>
          <cell r="B932" t="str">
            <v>Suministro e instalacion de Aislamiento exterior tipo Duct Wrap</v>
          </cell>
          <cell r="C932">
            <v>980</v>
          </cell>
          <cell r="D932">
            <v>980</v>
          </cell>
          <cell r="F932">
            <v>0</v>
          </cell>
          <cell r="G932">
            <v>980</v>
          </cell>
          <cell r="I932">
            <v>0</v>
          </cell>
          <cell r="J932">
            <v>0</v>
          </cell>
          <cell r="K932">
            <v>120</v>
          </cell>
          <cell r="L932">
            <v>120</v>
          </cell>
          <cell r="M932">
            <v>120</v>
          </cell>
          <cell r="O932">
            <v>0</v>
          </cell>
          <cell r="P932">
            <v>0</v>
          </cell>
          <cell r="R932">
            <v>0</v>
          </cell>
          <cell r="S932">
            <v>0</v>
          </cell>
          <cell r="U932">
            <v>0</v>
          </cell>
          <cell r="V932">
            <v>0</v>
          </cell>
          <cell r="W932" t="str">
            <v>M2</v>
          </cell>
          <cell r="X932">
            <v>1100</v>
          </cell>
        </row>
        <row r="933">
          <cell r="A933">
            <v>21033</v>
          </cell>
          <cell r="B933" t="str">
            <v>Suministro e instalacion de Aislamiento ducto glass ductos exteriores</v>
          </cell>
          <cell r="C933">
            <v>300</v>
          </cell>
          <cell r="D933">
            <v>300</v>
          </cell>
          <cell r="F933">
            <v>0</v>
          </cell>
          <cell r="G933">
            <v>300</v>
          </cell>
          <cell r="I933">
            <v>0</v>
          </cell>
          <cell r="J933">
            <v>0</v>
          </cell>
          <cell r="L933">
            <v>0</v>
          </cell>
          <cell r="M933">
            <v>0</v>
          </cell>
          <cell r="O933">
            <v>0</v>
          </cell>
          <cell r="P933">
            <v>0</v>
          </cell>
          <cell r="R933">
            <v>0</v>
          </cell>
          <cell r="S933">
            <v>0</v>
          </cell>
          <cell r="U933">
            <v>0</v>
          </cell>
          <cell r="V933">
            <v>0</v>
          </cell>
          <cell r="W933" t="str">
            <v>M2</v>
          </cell>
          <cell r="X933">
            <v>300</v>
          </cell>
        </row>
        <row r="934">
          <cell r="A934">
            <v>21034</v>
          </cell>
          <cell r="B934" t="str">
            <v>Suministro e instalacion de Ventillador de extraccion VE-01</v>
          </cell>
          <cell r="C934">
            <v>1</v>
          </cell>
          <cell r="D934">
            <v>1</v>
          </cell>
          <cell r="F934">
            <v>0</v>
          </cell>
          <cell r="G934">
            <v>1</v>
          </cell>
          <cell r="I934">
            <v>0</v>
          </cell>
          <cell r="J934">
            <v>0</v>
          </cell>
          <cell r="L934">
            <v>0</v>
          </cell>
          <cell r="M934">
            <v>0</v>
          </cell>
          <cell r="O934">
            <v>0</v>
          </cell>
          <cell r="P934">
            <v>0</v>
          </cell>
          <cell r="R934">
            <v>0</v>
          </cell>
          <cell r="S934">
            <v>0</v>
          </cell>
          <cell r="U934">
            <v>0</v>
          </cell>
          <cell r="V934">
            <v>0</v>
          </cell>
          <cell r="W934" t="str">
            <v>Und</v>
          </cell>
          <cell r="X934">
            <v>1</v>
          </cell>
        </row>
        <row r="935">
          <cell r="A935">
            <v>21035</v>
          </cell>
          <cell r="B935" t="str">
            <v xml:space="preserve">Suministro e instalacion de Ventillador de extraccion banos VE-02 </v>
          </cell>
          <cell r="C935">
            <v>38</v>
          </cell>
          <cell r="D935">
            <v>38</v>
          </cell>
          <cell r="F935">
            <v>0</v>
          </cell>
          <cell r="G935">
            <v>38</v>
          </cell>
          <cell r="I935">
            <v>0</v>
          </cell>
          <cell r="J935">
            <v>0</v>
          </cell>
          <cell r="K935">
            <v>8</v>
          </cell>
          <cell r="L935">
            <v>8</v>
          </cell>
          <cell r="M935">
            <v>8</v>
          </cell>
          <cell r="O935">
            <v>0</v>
          </cell>
          <cell r="P935">
            <v>0</v>
          </cell>
          <cell r="R935">
            <v>0</v>
          </cell>
          <cell r="S935">
            <v>0</v>
          </cell>
          <cell r="U935">
            <v>0</v>
          </cell>
          <cell r="V935">
            <v>0</v>
          </cell>
          <cell r="W935" t="str">
            <v>Und</v>
          </cell>
          <cell r="X935">
            <v>46</v>
          </cell>
        </row>
        <row r="936">
          <cell r="A936">
            <v>21036</v>
          </cell>
          <cell r="B936" t="str">
            <v>Suministro e instalacion de Ventillador de extraccion VE-03</v>
          </cell>
          <cell r="C936">
            <v>1</v>
          </cell>
          <cell r="D936">
            <v>1</v>
          </cell>
          <cell r="F936">
            <v>0</v>
          </cell>
          <cell r="G936">
            <v>1</v>
          </cell>
          <cell r="I936">
            <v>0</v>
          </cell>
          <cell r="J936">
            <v>0</v>
          </cell>
          <cell r="L936">
            <v>0</v>
          </cell>
          <cell r="M936">
            <v>0</v>
          </cell>
          <cell r="O936">
            <v>0</v>
          </cell>
          <cell r="P936">
            <v>0</v>
          </cell>
          <cell r="R936">
            <v>0</v>
          </cell>
          <cell r="S936">
            <v>0</v>
          </cell>
          <cell r="U936">
            <v>0</v>
          </cell>
          <cell r="V936">
            <v>0</v>
          </cell>
          <cell r="W936" t="str">
            <v>Und</v>
          </cell>
          <cell r="X936">
            <v>1</v>
          </cell>
        </row>
        <row r="937">
          <cell r="A937">
            <v>21037</v>
          </cell>
          <cell r="B937" t="str">
            <v>Suministro e instalacion de Ventillador de extraccion VE-04</v>
          </cell>
          <cell r="C937">
            <v>2</v>
          </cell>
          <cell r="D937">
            <v>2</v>
          </cell>
          <cell r="F937">
            <v>0</v>
          </cell>
          <cell r="G937">
            <v>2</v>
          </cell>
          <cell r="I937">
            <v>0</v>
          </cell>
          <cell r="J937">
            <v>0</v>
          </cell>
          <cell r="L937">
            <v>0</v>
          </cell>
          <cell r="M937">
            <v>0</v>
          </cell>
          <cell r="O937">
            <v>0</v>
          </cell>
          <cell r="P937">
            <v>0</v>
          </cell>
          <cell r="R937">
            <v>0</v>
          </cell>
          <cell r="S937">
            <v>0</v>
          </cell>
          <cell r="U937">
            <v>0</v>
          </cell>
          <cell r="V937">
            <v>0</v>
          </cell>
          <cell r="W937" t="str">
            <v>Und</v>
          </cell>
          <cell r="X937">
            <v>2</v>
          </cell>
        </row>
        <row r="938">
          <cell r="A938">
            <v>21038</v>
          </cell>
          <cell r="B938" t="str">
            <v>Suministro e instalacion de Ventillador de extraccion VE-05</v>
          </cell>
          <cell r="C938">
            <v>1</v>
          </cell>
          <cell r="D938">
            <v>1</v>
          </cell>
          <cell r="F938">
            <v>0</v>
          </cell>
          <cell r="G938">
            <v>1</v>
          </cell>
          <cell r="I938">
            <v>0</v>
          </cell>
          <cell r="J938">
            <v>0</v>
          </cell>
          <cell r="L938">
            <v>0</v>
          </cell>
          <cell r="M938">
            <v>0</v>
          </cell>
          <cell r="O938">
            <v>0</v>
          </cell>
          <cell r="P938">
            <v>0</v>
          </cell>
          <cell r="R938">
            <v>0</v>
          </cell>
          <cell r="S938">
            <v>0</v>
          </cell>
          <cell r="U938">
            <v>0</v>
          </cell>
          <cell r="V938">
            <v>0</v>
          </cell>
          <cell r="W938" t="str">
            <v>Und</v>
          </cell>
          <cell r="X938">
            <v>1</v>
          </cell>
        </row>
        <row r="939">
          <cell r="A939">
            <v>21039</v>
          </cell>
          <cell r="B939" t="str">
            <v>Suministro e instalacion de Ventillador de extraccion VE-06</v>
          </cell>
          <cell r="C939">
            <v>1</v>
          </cell>
          <cell r="D939">
            <v>1</v>
          </cell>
          <cell r="F939">
            <v>0</v>
          </cell>
          <cell r="G939">
            <v>1</v>
          </cell>
          <cell r="I939">
            <v>0</v>
          </cell>
          <cell r="J939">
            <v>0</v>
          </cell>
          <cell r="L939">
            <v>0</v>
          </cell>
          <cell r="M939">
            <v>0</v>
          </cell>
          <cell r="O939">
            <v>0</v>
          </cell>
          <cell r="P939">
            <v>0</v>
          </cell>
          <cell r="R939">
            <v>0</v>
          </cell>
          <cell r="S939">
            <v>0</v>
          </cell>
          <cell r="U939">
            <v>0</v>
          </cell>
          <cell r="V939">
            <v>0</v>
          </cell>
          <cell r="W939" t="str">
            <v>Und</v>
          </cell>
          <cell r="X939">
            <v>1</v>
          </cell>
        </row>
        <row r="940">
          <cell r="A940">
            <v>21040</v>
          </cell>
          <cell r="B940" t="str">
            <v>Suministro e instalacion de Ventillador de extraccion VE-07</v>
          </cell>
          <cell r="C940">
            <v>1</v>
          </cell>
          <cell r="D940">
            <v>1</v>
          </cell>
          <cell r="F940">
            <v>0</v>
          </cell>
          <cell r="G940">
            <v>1</v>
          </cell>
          <cell r="I940">
            <v>0</v>
          </cell>
          <cell r="J940">
            <v>0</v>
          </cell>
          <cell r="L940">
            <v>0</v>
          </cell>
          <cell r="M940">
            <v>0</v>
          </cell>
          <cell r="O940">
            <v>0</v>
          </cell>
          <cell r="P940">
            <v>0</v>
          </cell>
          <cell r="R940">
            <v>0</v>
          </cell>
          <cell r="S940">
            <v>0</v>
          </cell>
          <cell r="U940">
            <v>0</v>
          </cell>
          <cell r="V940">
            <v>0</v>
          </cell>
          <cell r="W940" t="str">
            <v>Und</v>
          </cell>
          <cell r="X940">
            <v>1</v>
          </cell>
        </row>
        <row r="941">
          <cell r="A941">
            <v>21041</v>
          </cell>
          <cell r="B941" t="str">
            <v>Suministro e instalacion de Ventillador de extraccion VE-08</v>
          </cell>
          <cell r="C941">
            <v>1</v>
          </cell>
          <cell r="D941">
            <v>1</v>
          </cell>
          <cell r="F941">
            <v>0</v>
          </cell>
          <cell r="G941">
            <v>1</v>
          </cell>
          <cell r="I941">
            <v>0</v>
          </cell>
          <cell r="J941">
            <v>0</v>
          </cell>
          <cell r="L941">
            <v>0</v>
          </cell>
          <cell r="M941">
            <v>0</v>
          </cell>
          <cell r="O941">
            <v>0</v>
          </cell>
          <cell r="P941">
            <v>0</v>
          </cell>
          <cell r="R941">
            <v>0</v>
          </cell>
          <cell r="S941">
            <v>0</v>
          </cell>
          <cell r="U941">
            <v>0</v>
          </cell>
          <cell r="V941">
            <v>0</v>
          </cell>
          <cell r="W941" t="str">
            <v>Und</v>
          </cell>
          <cell r="X941">
            <v>1</v>
          </cell>
        </row>
        <row r="942">
          <cell r="A942">
            <v>21042</v>
          </cell>
          <cell r="B942" t="str">
            <v>Suministro e instalacion de Ventillador de extraccion VE-10</v>
          </cell>
          <cell r="C942">
            <v>1</v>
          </cell>
          <cell r="D942">
            <v>1</v>
          </cell>
          <cell r="F942">
            <v>0</v>
          </cell>
          <cell r="G942">
            <v>1</v>
          </cell>
          <cell r="I942">
            <v>0</v>
          </cell>
          <cell r="J942">
            <v>0</v>
          </cell>
          <cell r="L942">
            <v>0</v>
          </cell>
          <cell r="M942">
            <v>0</v>
          </cell>
          <cell r="O942">
            <v>0</v>
          </cell>
          <cell r="P942">
            <v>0</v>
          </cell>
          <cell r="R942">
            <v>0</v>
          </cell>
          <cell r="S942">
            <v>0</v>
          </cell>
          <cell r="U942">
            <v>0</v>
          </cell>
          <cell r="V942">
            <v>0</v>
          </cell>
          <cell r="W942" t="str">
            <v>Und</v>
          </cell>
          <cell r="X942">
            <v>1</v>
          </cell>
        </row>
        <row r="943">
          <cell r="A943">
            <v>21043</v>
          </cell>
          <cell r="B943" t="str">
            <v>Suministro e instalacion de Ventillador de extraccion VE-10</v>
          </cell>
          <cell r="C943">
            <v>1</v>
          </cell>
          <cell r="D943">
            <v>1</v>
          </cell>
          <cell r="F943">
            <v>0</v>
          </cell>
          <cell r="G943">
            <v>1</v>
          </cell>
          <cell r="I943">
            <v>0</v>
          </cell>
          <cell r="J943">
            <v>0</v>
          </cell>
          <cell r="L943">
            <v>0</v>
          </cell>
          <cell r="M943">
            <v>0</v>
          </cell>
          <cell r="O943">
            <v>0</v>
          </cell>
          <cell r="P943">
            <v>0</v>
          </cell>
          <cell r="R943">
            <v>0</v>
          </cell>
          <cell r="S943">
            <v>0</v>
          </cell>
          <cell r="U943">
            <v>0</v>
          </cell>
          <cell r="V943">
            <v>0</v>
          </cell>
          <cell r="W943" t="str">
            <v>Und</v>
          </cell>
          <cell r="X943">
            <v>1</v>
          </cell>
        </row>
        <row r="944">
          <cell r="A944">
            <v>21044</v>
          </cell>
          <cell r="B944" t="str">
            <v>Suministro e instalacion de Ventilador de suministro VS-01</v>
          </cell>
          <cell r="C944">
            <v>1</v>
          </cell>
          <cell r="D944">
            <v>1</v>
          </cell>
          <cell r="F944">
            <v>0</v>
          </cell>
          <cell r="G944">
            <v>1</v>
          </cell>
          <cell r="I944">
            <v>0</v>
          </cell>
          <cell r="J944">
            <v>0</v>
          </cell>
          <cell r="L944">
            <v>0</v>
          </cell>
          <cell r="M944">
            <v>0</v>
          </cell>
          <cell r="O944">
            <v>0</v>
          </cell>
          <cell r="P944">
            <v>0</v>
          </cell>
          <cell r="R944">
            <v>0</v>
          </cell>
          <cell r="S944">
            <v>0</v>
          </cell>
          <cell r="U944">
            <v>0</v>
          </cell>
          <cell r="V944">
            <v>0</v>
          </cell>
          <cell r="W944" t="str">
            <v>Und</v>
          </cell>
          <cell r="X944">
            <v>1</v>
          </cell>
        </row>
        <row r="945">
          <cell r="A945">
            <v>21045</v>
          </cell>
          <cell r="B945" t="str">
            <v>Suministro e instalacion de Ventilador de suministro VS-02</v>
          </cell>
          <cell r="C945">
            <v>1</v>
          </cell>
          <cell r="D945">
            <v>1</v>
          </cell>
          <cell r="F945">
            <v>0</v>
          </cell>
          <cell r="G945">
            <v>1</v>
          </cell>
          <cell r="I945">
            <v>0</v>
          </cell>
          <cell r="J945">
            <v>0</v>
          </cell>
          <cell r="L945">
            <v>0</v>
          </cell>
          <cell r="M945">
            <v>0</v>
          </cell>
          <cell r="O945">
            <v>0</v>
          </cell>
          <cell r="P945">
            <v>0</v>
          </cell>
          <cell r="R945">
            <v>0</v>
          </cell>
          <cell r="S945">
            <v>0</v>
          </cell>
          <cell r="U945">
            <v>0</v>
          </cell>
          <cell r="V945">
            <v>0</v>
          </cell>
          <cell r="W945" t="str">
            <v>Und</v>
          </cell>
          <cell r="X945">
            <v>1</v>
          </cell>
        </row>
        <row r="946">
          <cell r="A946">
            <v>21046</v>
          </cell>
          <cell r="B946" t="str">
            <v>Suministro e instalacion de Unidad paquete UPAQ-01</v>
          </cell>
          <cell r="D946">
            <v>0</v>
          </cell>
          <cell r="F946">
            <v>0</v>
          </cell>
          <cell r="G946">
            <v>0</v>
          </cell>
          <cell r="I946">
            <v>0</v>
          </cell>
          <cell r="J946">
            <v>0</v>
          </cell>
          <cell r="K946">
            <v>1</v>
          </cell>
          <cell r="L946">
            <v>1</v>
          </cell>
          <cell r="M946">
            <v>1</v>
          </cell>
          <cell r="O946">
            <v>0</v>
          </cell>
          <cell r="P946">
            <v>0</v>
          </cell>
          <cell r="R946">
            <v>0</v>
          </cell>
          <cell r="S946">
            <v>0</v>
          </cell>
          <cell r="U946">
            <v>0</v>
          </cell>
          <cell r="V946">
            <v>0</v>
          </cell>
          <cell r="W946" t="str">
            <v>Und</v>
          </cell>
          <cell r="X946">
            <v>1</v>
          </cell>
        </row>
        <row r="947">
          <cell r="A947">
            <v>21047</v>
          </cell>
          <cell r="B947" t="str">
            <v>Suministro e instalacion de Recuperador de energia</v>
          </cell>
          <cell r="D947">
            <v>0</v>
          </cell>
          <cell r="F947">
            <v>0</v>
          </cell>
          <cell r="G947">
            <v>0</v>
          </cell>
          <cell r="I947">
            <v>0</v>
          </cell>
          <cell r="J947">
            <v>0</v>
          </cell>
          <cell r="K947">
            <v>1</v>
          </cell>
          <cell r="L947">
            <v>1</v>
          </cell>
          <cell r="M947">
            <v>1</v>
          </cell>
          <cell r="O947">
            <v>0</v>
          </cell>
          <cell r="P947">
            <v>0</v>
          </cell>
          <cell r="R947">
            <v>0</v>
          </cell>
          <cell r="S947">
            <v>0</v>
          </cell>
          <cell r="U947">
            <v>0</v>
          </cell>
          <cell r="V947">
            <v>0</v>
          </cell>
          <cell r="W947" t="str">
            <v>Und</v>
          </cell>
          <cell r="X947">
            <v>1</v>
          </cell>
        </row>
        <row r="948">
          <cell r="A948">
            <v>21048</v>
          </cell>
          <cell r="B948" t="str">
            <v>Suministro e instalacion de Difusor 15"x15" 4V con damper</v>
          </cell>
          <cell r="C948">
            <v>8</v>
          </cell>
          <cell r="D948">
            <v>8</v>
          </cell>
          <cell r="F948">
            <v>0</v>
          </cell>
          <cell r="G948">
            <v>8</v>
          </cell>
          <cell r="I948">
            <v>0</v>
          </cell>
          <cell r="J948">
            <v>0</v>
          </cell>
          <cell r="K948">
            <v>2</v>
          </cell>
          <cell r="L948">
            <v>2</v>
          </cell>
          <cell r="M948">
            <v>2</v>
          </cell>
          <cell r="O948">
            <v>0</v>
          </cell>
          <cell r="P948">
            <v>0</v>
          </cell>
          <cell r="R948">
            <v>0</v>
          </cell>
          <cell r="S948">
            <v>0</v>
          </cell>
          <cell r="U948">
            <v>0</v>
          </cell>
          <cell r="V948">
            <v>0</v>
          </cell>
          <cell r="W948" t="str">
            <v>Und</v>
          </cell>
          <cell r="X948">
            <v>10</v>
          </cell>
        </row>
        <row r="949">
          <cell r="A949">
            <v>21049</v>
          </cell>
          <cell r="B949" t="str">
            <v>Suministro e instalacion de Difusor 12"x12" 4V con damper</v>
          </cell>
          <cell r="C949">
            <v>18</v>
          </cell>
          <cell r="D949">
            <v>18</v>
          </cell>
          <cell r="F949">
            <v>0</v>
          </cell>
          <cell r="G949">
            <v>18</v>
          </cell>
          <cell r="I949">
            <v>0</v>
          </cell>
          <cell r="J949">
            <v>0</v>
          </cell>
          <cell r="K949">
            <v>3</v>
          </cell>
          <cell r="L949">
            <v>3</v>
          </cell>
          <cell r="M949">
            <v>3</v>
          </cell>
          <cell r="O949">
            <v>0</v>
          </cell>
          <cell r="P949">
            <v>0</v>
          </cell>
          <cell r="R949">
            <v>0</v>
          </cell>
          <cell r="S949">
            <v>0</v>
          </cell>
          <cell r="U949">
            <v>0</v>
          </cell>
          <cell r="V949">
            <v>0</v>
          </cell>
          <cell r="W949" t="str">
            <v>Und</v>
          </cell>
          <cell r="X949">
            <v>21</v>
          </cell>
        </row>
        <row r="950">
          <cell r="A950">
            <v>21050</v>
          </cell>
          <cell r="B950" t="str">
            <v>Suministro e instalacion de Difusor 9"x9" 4V con damper</v>
          </cell>
          <cell r="C950">
            <v>37</v>
          </cell>
          <cell r="D950">
            <v>37</v>
          </cell>
          <cell r="F950">
            <v>0</v>
          </cell>
          <cell r="G950">
            <v>37</v>
          </cell>
          <cell r="I950">
            <v>0</v>
          </cell>
          <cell r="J950">
            <v>0</v>
          </cell>
          <cell r="L950">
            <v>0</v>
          </cell>
          <cell r="M950">
            <v>0</v>
          </cell>
          <cell r="O950">
            <v>0</v>
          </cell>
          <cell r="P950">
            <v>0</v>
          </cell>
          <cell r="R950">
            <v>0</v>
          </cell>
          <cell r="S950">
            <v>0</v>
          </cell>
          <cell r="U950">
            <v>0</v>
          </cell>
          <cell r="V950">
            <v>0</v>
          </cell>
          <cell r="W950" t="str">
            <v>Und</v>
          </cell>
          <cell r="X950">
            <v>37</v>
          </cell>
        </row>
        <row r="951">
          <cell r="A951">
            <v>21051</v>
          </cell>
          <cell r="B951" t="str">
            <v>Suministro e instalacion de Difusor 6"x6" 4V con damper</v>
          </cell>
          <cell r="C951">
            <v>1</v>
          </cell>
          <cell r="D951">
            <v>1</v>
          </cell>
          <cell r="F951">
            <v>0</v>
          </cell>
          <cell r="G951">
            <v>1</v>
          </cell>
          <cell r="I951">
            <v>0</v>
          </cell>
          <cell r="J951">
            <v>0</v>
          </cell>
          <cell r="L951">
            <v>0</v>
          </cell>
          <cell r="M951">
            <v>0</v>
          </cell>
          <cell r="O951">
            <v>0</v>
          </cell>
          <cell r="P951">
            <v>0</v>
          </cell>
          <cell r="R951">
            <v>0</v>
          </cell>
          <cell r="S951">
            <v>0</v>
          </cell>
          <cell r="U951">
            <v>0</v>
          </cell>
          <cell r="V951">
            <v>0</v>
          </cell>
          <cell r="W951" t="str">
            <v>Und</v>
          </cell>
          <cell r="X951">
            <v>1</v>
          </cell>
        </row>
        <row r="952">
          <cell r="A952">
            <v>21052</v>
          </cell>
          <cell r="B952" t="str">
            <v>Suministro e instalacion de Difusor 12"x12" 3V con damper</v>
          </cell>
          <cell r="C952">
            <v>1</v>
          </cell>
          <cell r="D952">
            <v>1</v>
          </cell>
          <cell r="F952">
            <v>0</v>
          </cell>
          <cell r="G952">
            <v>1</v>
          </cell>
          <cell r="I952">
            <v>0</v>
          </cell>
          <cell r="J952">
            <v>0</v>
          </cell>
          <cell r="L952">
            <v>0</v>
          </cell>
          <cell r="M952">
            <v>0</v>
          </cell>
          <cell r="O952">
            <v>0</v>
          </cell>
          <cell r="P952">
            <v>0</v>
          </cell>
          <cell r="R952">
            <v>0</v>
          </cell>
          <cell r="S952">
            <v>0</v>
          </cell>
          <cell r="U952">
            <v>0</v>
          </cell>
          <cell r="V952">
            <v>0</v>
          </cell>
          <cell r="W952" t="str">
            <v>Und</v>
          </cell>
          <cell r="X952">
            <v>1</v>
          </cell>
        </row>
        <row r="953">
          <cell r="A953">
            <v>21053</v>
          </cell>
          <cell r="B953" t="str">
            <v>Suministro e instalacion de Difusor 9"x9" 3V con damper</v>
          </cell>
          <cell r="C953">
            <v>4</v>
          </cell>
          <cell r="D953">
            <v>4</v>
          </cell>
          <cell r="F953">
            <v>0</v>
          </cell>
          <cell r="G953">
            <v>4</v>
          </cell>
          <cell r="I953">
            <v>0</v>
          </cell>
          <cell r="J953">
            <v>0</v>
          </cell>
          <cell r="L953">
            <v>0</v>
          </cell>
          <cell r="M953">
            <v>0</v>
          </cell>
          <cell r="O953">
            <v>0</v>
          </cell>
          <cell r="P953">
            <v>0</v>
          </cell>
          <cell r="R953">
            <v>0</v>
          </cell>
          <cell r="S953">
            <v>0</v>
          </cell>
          <cell r="U953">
            <v>0</v>
          </cell>
          <cell r="V953">
            <v>0</v>
          </cell>
          <cell r="W953" t="str">
            <v>Und</v>
          </cell>
          <cell r="X953">
            <v>4</v>
          </cell>
        </row>
        <row r="954">
          <cell r="A954">
            <v>21054</v>
          </cell>
          <cell r="B954" t="str">
            <v>Suministro e instalacion de Difusor flujo laminar 48"x24" Diam. 8"</v>
          </cell>
          <cell r="C954">
            <v>4</v>
          </cell>
          <cell r="D954">
            <v>4</v>
          </cell>
          <cell r="F954">
            <v>0</v>
          </cell>
          <cell r="G954">
            <v>4</v>
          </cell>
          <cell r="I954">
            <v>0</v>
          </cell>
          <cell r="J954">
            <v>0</v>
          </cell>
          <cell r="L954">
            <v>0</v>
          </cell>
          <cell r="M954">
            <v>0</v>
          </cell>
          <cell r="O954">
            <v>0</v>
          </cell>
          <cell r="P954">
            <v>0</v>
          </cell>
          <cell r="R954">
            <v>0</v>
          </cell>
          <cell r="S954">
            <v>0</v>
          </cell>
          <cell r="U954">
            <v>0</v>
          </cell>
          <cell r="V954">
            <v>0</v>
          </cell>
          <cell r="W954" t="str">
            <v>Und</v>
          </cell>
          <cell r="X954">
            <v>4</v>
          </cell>
        </row>
        <row r="955">
          <cell r="A955">
            <v>21055</v>
          </cell>
          <cell r="B955" t="str">
            <v>Suministro e instalacion de Difusor flujo laminar 24"x24" Diam. 6"</v>
          </cell>
          <cell r="C955">
            <v>2</v>
          </cell>
          <cell r="D955">
            <v>2</v>
          </cell>
          <cell r="F955">
            <v>0</v>
          </cell>
          <cell r="G955">
            <v>2</v>
          </cell>
          <cell r="I955">
            <v>0</v>
          </cell>
          <cell r="J955">
            <v>0</v>
          </cell>
          <cell r="L955">
            <v>0</v>
          </cell>
          <cell r="M955">
            <v>0</v>
          </cell>
          <cell r="O955">
            <v>0</v>
          </cell>
          <cell r="P955">
            <v>0</v>
          </cell>
          <cell r="R955">
            <v>0</v>
          </cell>
          <cell r="S955">
            <v>0</v>
          </cell>
          <cell r="U955">
            <v>0</v>
          </cell>
          <cell r="V955">
            <v>0</v>
          </cell>
          <cell r="W955" t="str">
            <v>Und</v>
          </cell>
          <cell r="X955">
            <v>2</v>
          </cell>
        </row>
        <row r="956">
          <cell r="A956">
            <v>21056</v>
          </cell>
          <cell r="B956" t="str">
            <v>Suministro e instalacion de Difusor flujo radial 24"x24" Diam. 10"</v>
          </cell>
          <cell r="C956">
            <v>1</v>
          </cell>
          <cell r="D956">
            <v>1</v>
          </cell>
          <cell r="F956">
            <v>0</v>
          </cell>
          <cell r="G956">
            <v>1</v>
          </cell>
          <cell r="I956">
            <v>0</v>
          </cell>
          <cell r="J956">
            <v>0</v>
          </cell>
          <cell r="L956">
            <v>0</v>
          </cell>
          <cell r="M956">
            <v>0</v>
          </cell>
          <cell r="O956">
            <v>0</v>
          </cell>
          <cell r="P956">
            <v>0</v>
          </cell>
          <cell r="R956">
            <v>0</v>
          </cell>
          <cell r="S956">
            <v>0</v>
          </cell>
          <cell r="U956">
            <v>0</v>
          </cell>
          <cell r="V956">
            <v>0</v>
          </cell>
          <cell r="W956" t="str">
            <v>Und</v>
          </cell>
          <cell r="X956">
            <v>1</v>
          </cell>
        </row>
        <row r="957">
          <cell r="A957">
            <v>21057</v>
          </cell>
          <cell r="B957" t="str">
            <v>Suministro e instalacion de Difusor lineal 4 pies doble ranura 1/2" Diam 8"</v>
          </cell>
          <cell r="C957">
            <v>8</v>
          </cell>
          <cell r="D957">
            <v>8</v>
          </cell>
          <cell r="F957">
            <v>0</v>
          </cell>
          <cell r="G957">
            <v>8</v>
          </cell>
          <cell r="I957">
            <v>0</v>
          </cell>
          <cell r="J957">
            <v>0</v>
          </cell>
          <cell r="L957">
            <v>0</v>
          </cell>
          <cell r="M957">
            <v>0</v>
          </cell>
          <cell r="O957">
            <v>0</v>
          </cell>
          <cell r="P957">
            <v>0</v>
          </cell>
          <cell r="R957">
            <v>0</v>
          </cell>
          <cell r="S957">
            <v>0</v>
          </cell>
          <cell r="U957">
            <v>0</v>
          </cell>
          <cell r="V957">
            <v>0</v>
          </cell>
          <cell r="W957" t="str">
            <v>Und</v>
          </cell>
          <cell r="X957">
            <v>8</v>
          </cell>
        </row>
        <row r="958">
          <cell r="A958">
            <v>21058</v>
          </cell>
          <cell r="B958" t="str">
            <v>Suministro e instalacion de Difusor lineal 5 pies doble ranura 1/2" Diam 8"</v>
          </cell>
          <cell r="C958">
            <v>12</v>
          </cell>
          <cell r="D958">
            <v>12</v>
          </cell>
          <cell r="F958">
            <v>0</v>
          </cell>
          <cell r="G958">
            <v>12</v>
          </cell>
          <cell r="I958">
            <v>0</v>
          </cell>
          <cell r="J958">
            <v>0</v>
          </cell>
          <cell r="L958">
            <v>0</v>
          </cell>
          <cell r="M958">
            <v>0</v>
          </cell>
          <cell r="O958">
            <v>0</v>
          </cell>
          <cell r="P958">
            <v>0</v>
          </cell>
          <cell r="R958">
            <v>0</v>
          </cell>
          <cell r="S958">
            <v>0</v>
          </cell>
          <cell r="U958">
            <v>0</v>
          </cell>
          <cell r="V958">
            <v>0</v>
          </cell>
          <cell r="W958" t="str">
            <v>Und</v>
          </cell>
          <cell r="X958">
            <v>12</v>
          </cell>
        </row>
        <row r="959">
          <cell r="A959">
            <v>21059</v>
          </cell>
          <cell r="B959" t="str">
            <v>Suministro e instalacion de Difusor lineal 6 pies doble ranura 1/2" Diam 8"</v>
          </cell>
          <cell r="C959">
            <v>2</v>
          </cell>
          <cell r="D959">
            <v>2</v>
          </cell>
          <cell r="F959">
            <v>0</v>
          </cell>
          <cell r="G959">
            <v>2</v>
          </cell>
          <cell r="I959">
            <v>0</v>
          </cell>
          <cell r="J959">
            <v>0</v>
          </cell>
          <cell r="L959">
            <v>0</v>
          </cell>
          <cell r="M959">
            <v>0</v>
          </cell>
          <cell r="O959">
            <v>0</v>
          </cell>
          <cell r="P959">
            <v>0</v>
          </cell>
          <cell r="R959">
            <v>0</v>
          </cell>
          <cell r="S959">
            <v>0</v>
          </cell>
          <cell r="U959">
            <v>0</v>
          </cell>
          <cell r="V959">
            <v>0</v>
          </cell>
          <cell r="W959" t="str">
            <v>Und</v>
          </cell>
          <cell r="X959">
            <v>2</v>
          </cell>
        </row>
        <row r="960">
          <cell r="A960">
            <v>21060</v>
          </cell>
          <cell r="B960" t="str">
            <v>Suministro e instalacion de Rejillas de extrac aleta fija 10"x10" con damper</v>
          </cell>
          <cell r="C960">
            <v>1</v>
          </cell>
          <cell r="D960">
            <v>1</v>
          </cell>
          <cell r="F960">
            <v>0</v>
          </cell>
          <cell r="G960">
            <v>1</v>
          </cell>
          <cell r="I960">
            <v>0</v>
          </cell>
          <cell r="J960">
            <v>0</v>
          </cell>
          <cell r="L960">
            <v>0</v>
          </cell>
          <cell r="M960">
            <v>0</v>
          </cell>
          <cell r="O960">
            <v>0</v>
          </cell>
          <cell r="P960">
            <v>0</v>
          </cell>
          <cell r="R960">
            <v>0</v>
          </cell>
          <cell r="S960">
            <v>0</v>
          </cell>
          <cell r="U960">
            <v>0</v>
          </cell>
          <cell r="V960">
            <v>0</v>
          </cell>
          <cell r="W960" t="str">
            <v>Und</v>
          </cell>
          <cell r="X960">
            <v>1</v>
          </cell>
        </row>
        <row r="961">
          <cell r="A961">
            <v>21061</v>
          </cell>
          <cell r="B961" t="str">
            <v>Suministro e instalacion de Rejillas de extrac aleta fija 10"x8" con damper</v>
          </cell>
          <cell r="C961">
            <v>2</v>
          </cell>
          <cell r="D961">
            <v>2</v>
          </cell>
          <cell r="F961">
            <v>0</v>
          </cell>
          <cell r="G961">
            <v>2</v>
          </cell>
          <cell r="I961">
            <v>0</v>
          </cell>
          <cell r="J961">
            <v>0</v>
          </cell>
          <cell r="L961">
            <v>0</v>
          </cell>
          <cell r="M961">
            <v>0</v>
          </cell>
          <cell r="O961">
            <v>0</v>
          </cell>
          <cell r="P961">
            <v>0</v>
          </cell>
          <cell r="R961">
            <v>0</v>
          </cell>
          <cell r="S961">
            <v>0</v>
          </cell>
          <cell r="U961">
            <v>0</v>
          </cell>
          <cell r="V961">
            <v>0</v>
          </cell>
          <cell r="W961" t="str">
            <v>Und</v>
          </cell>
          <cell r="X961">
            <v>2</v>
          </cell>
        </row>
        <row r="962">
          <cell r="A962">
            <v>21062</v>
          </cell>
          <cell r="B962" t="str">
            <v>Suministro e instalacion de Rejillas de extrac aleta fija 12"x20" con damper</v>
          </cell>
          <cell r="C962">
            <v>1</v>
          </cell>
          <cell r="D962">
            <v>1</v>
          </cell>
          <cell r="F962">
            <v>0</v>
          </cell>
          <cell r="G962">
            <v>1</v>
          </cell>
          <cell r="I962">
            <v>0</v>
          </cell>
          <cell r="J962">
            <v>0</v>
          </cell>
          <cell r="L962">
            <v>0</v>
          </cell>
          <cell r="M962">
            <v>0</v>
          </cell>
          <cell r="O962">
            <v>0</v>
          </cell>
          <cell r="P962">
            <v>0</v>
          </cell>
          <cell r="R962">
            <v>0</v>
          </cell>
          <cell r="S962">
            <v>0</v>
          </cell>
          <cell r="U962">
            <v>0</v>
          </cell>
          <cell r="V962">
            <v>0</v>
          </cell>
          <cell r="W962" t="str">
            <v>Und</v>
          </cell>
          <cell r="X962">
            <v>1</v>
          </cell>
        </row>
        <row r="963">
          <cell r="A963">
            <v>21063</v>
          </cell>
          <cell r="B963" t="str">
            <v>Suministro e instalacion de Rejillas de extrac aleta fija 14"x14" con damper</v>
          </cell>
          <cell r="C963">
            <v>1</v>
          </cell>
          <cell r="D963">
            <v>1</v>
          </cell>
          <cell r="F963">
            <v>0</v>
          </cell>
          <cell r="G963">
            <v>1</v>
          </cell>
          <cell r="I963">
            <v>0</v>
          </cell>
          <cell r="J963">
            <v>0</v>
          </cell>
          <cell r="L963">
            <v>0</v>
          </cell>
          <cell r="M963">
            <v>0</v>
          </cell>
          <cell r="O963">
            <v>0</v>
          </cell>
          <cell r="P963">
            <v>0</v>
          </cell>
          <cell r="R963">
            <v>0</v>
          </cell>
          <cell r="S963">
            <v>0</v>
          </cell>
          <cell r="U963">
            <v>0</v>
          </cell>
          <cell r="V963">
            <v>0</v>
          </cell>
          <cell r="W963" t="str">
            <v>Und</v>
          </cell>
          <cell r="X963">
            <v>1</v>
          </cell>
        </row>
        <row r="964">
          <cell r="A964">
            <v>21064</v>
          </cell>
          <cell r="B964" t="str">
            <v>Suministro e instalacion de Rejillas de extrac aleta fija 16"x16" con damper</v>
          </cell>
          <cell r="C964">
            <v>1</v>
          </cell>
          <cell r="D964">
            <v>1</v>
          </cell>
          <cell r="F964">
            <v>0</v>
          </cell>
          <cell r="G964">
            <v>1</v>
          </cell>
          <cell r="I964">
            <v>0</v>
          </cell>
          <cell r="J964">
            <v>0</v>
          </cell>
          <cell r="L964">
            <v>0</v>
          </cell>
          <cell r="M964">
            <v>0</v>
          </cell>
          <cell r="O964">
            <v>0</v>
          </cell>
          <cell r="P964">
            <v>0</v>
          </cell>
          <cell r="R964">
            <v>0</v>
          </cell>
          <cell r="S964">
            <v>0</v>
          </cell>
          <cell r="U964">
            <v>0</v>
          </cell>
          <cell r="V964">
            <v>0</v>
          </cell>
          <cell r="W964" t="str">
            <v>Und</v>
          </cell>
          <cell r="X964">
            <v>1</v>
          </cell>
        </row>
        <row r="965">
          <cell r="A965">
            <v>21065</v>
          </cell>
          <cell r="B965" t="str">
            <v>Suministro e instalacion de Rejillas de extrac aleta fija 24"x14" con damper</v>
          </cell>
          <cell r="C965">
            <v>1</v>
          </cell>
          <cell r="D965">
            <v>1</v>
          </cell>
          <cell r="F965">
            <v>0</v>
          </cell>
          <cell r="G965">
            <v>1</v>
          </cell>
          <cell r="I965">
            <v>0</v>
          </cell>
          <cell r="J965">
            <v>0</v>
          </cell>
          <cell r="L965">
            <v>0</v>
          </cell>
          <cell r="M965">
            <v>0</v>
          </cell>
          <cell r="O965">
            <v>0</v>
          </cell>
          <cell r="P965">
            <v>0</v>
          </cell>
          <cell r="R965">
            <v>0</v>
          </cell>
          <cell r="S965">
            <v>0</v>
          </cell>
          <cell r="U965">
            <v>0</v>
          </cell>
          <cell r="V965">
            <v>0</v>
          </cell>
          <cell r="W965" t="str">
            <v>Und</v>
          </cell>
          <cell r="X965">
            <v>1</v>
          </cell>
        </row>
        <row r="966">
          <cell r="A966">
            <v>21066</v>
          </cell>
          <cell r="B966" t="str">
            <v>Suministro e instalacion de Rejillas de extrac aleta fija 6"x6" con damper</v>
          </cell>
          <cell r="C966">
            <v>30</v>
          </cell>
          <cell r="D966">
            <v>30</v>
          </cell>
          <cell r="F966">
            <v>0</v>
          </cell>
          <cell r="G966">
            <v>30</v>
          </cell>
          <cell r="I966">
            <v>0</v>
          </cell>
          <cell r="J966">
            <v>0</v>
          </cell>
          <cell r="L966">
            <v>0</v>
          </cell>
          <cell r="M966">
            <v>0</v>
          </cell>
          <cell r="O966">
            <v>0</v>
          </cell>
          <cell r="P966">
            <v>0</v>
          </cell>
          <cell r="R966">
            <v>0</v>
          </cell>
          <cell r="S966">
            <v>0</v>
          </cell>
          <cell r="U966">
            <v>0</v>
          </cell>
          <cell r="V966">
            <v>0</v>
          </cell>
          <cell r="W966" t="str">
            <v>Und</v>
          </cell>
          <cell r="X966">
            <v>30</v>
          </cell>
        </row>
        <row r="967">
          <cell r="A967">
            <v>21067</v>
          </cell>
          <cell r="B967" t="str">
            <v>Suministro e instalacion de Rejillas de extrac aleta fija 8"x8" con damper</v>
          </cell>
          <cell r="C967">
            <v>6</v>
          </cell>
          <cell r="D967">
            <v>6</v>
          </cell>
          <cell r="F967">
            <v>0</v>
          </cell>
          <cell r="G967">
            <v>6</v>
          </cell>
          <cell r="I967">
            <v>0</v>
          </cell>
          <cell r="J967">
            <v>0</v>
          </cell>
          <cell r="L967">
            <v>0</v>
          </cell>
          <cell r="M967">
            <v>0</v>
          </cell>
          <cell r="O967">
            <v>0</v>
          </cell>
          <cell r="P967">
            <v>0</v>
          </cell>
          <cell r="R967">
            <v>0</v>
          </cell>
          <cell r="S967">
            <v>0</v>
          </cell>
          <cell r="U967">
            <v>0</v>
          </cell>
          <cell r="V967">
            <v>0</v>
          </cell>
          <cell r="W967" t="str">
            <v>Und</v>
          </cell>
          <cell r="X967">
            <v>6</v>
          </cell>
        </row>
        <row r="968">
          <cell r="A968">
            <v>21068</v>
          </cell>
          <cell r="B968" t="str">
            <v>Suministro e instalacion de Rejillas de retorno aleta fija 10"x8" con damper</v>
          </cell>
          <cell r="C968">
            <v>4</v>
          </cell>
          <cell r="D968">
            <v>4</v>
          </cell>
          <cell r="F968">
            <v>0</v>
          </cell>
          <cell r="G968">
            <v>4</v>
          </cell>
          <cell r="I968">
            <v>0</v>
          </cell>
          <cell r="J968">
            <v>0</v>
          </cell>
          <cell r="L968">
            <v>0</v>
          </cell>
          <cell r="M968">
            <v>0</v>
          </cell>
          <cell r="O968">
            <v>0</v>
          </cell>
          <cell r="P968">
            <v>0</v>
          </cell>
          <cell r="R968">
            <v>0</v>
          </cell>
          <cell r="S968">
            <v>0</v>
          </cell>
          <cell r="U968">
            <v>0</v>
          </cell>
          <cell r="V968">
            <v>0</v>
          </cell>
          <cell r="W968" t="str">
            <v>Und</v>
          </cell>
          <cell r="X968">
            <v>4</v>
          </cell>
        </row>
        <row r="969">
          <cell r="A969">
            <v>21069</v>
          </cell>
          <cell r="B969" t="str">
            <v>Suministro e instalacion de Rejillas de retorno aleta fija 12"x10" con damper</v>
          </cell>
          <cell r="C969">
            <v>4</v>
          </cell>
          <cell r="D969">
            <v>4</v>
          </cell>
          <cell r="F969">
            <v>0</v>
          </cell>
          <cell r="G969">
            <v>4</v>
          </cell>
          <cell r="I969">
            <v>0</v>
          </cell>
          <cell r="J969">
            <v>0</v>
          </cell>
          <cell r="L969">
            <v>0</v>
          </cell>
          <cell r="M969">
            <v>0</v>
          </cell>
          <cell r="O969">
            <v>0</v>
          </cell>
          <cell r="P969">
            <v>0</v>
          </cell>
          <cell r="R969">
            <v>0</v>
          </cell>
          <cell r="S969">
            <v>0</v>
          </cell>
          <cell r="U969">
            <v>0</v>
          </cell>
          <cell r="V969">
            <v>0</v>
          </cell>
          <cell r="W969" t="str">
            <v>Und</v>
          </cell>
          <cell r="X969">
            <v>4</v>
          </cell>
        </row>
        <row r="970">
          <cell r="A970">
            <v>21070</v>
          </cell>
          <cell r="B970" t="str">
            <v>Suministro e instalacion de Rejillas de retorno aleta fija 14"x12" con damper</v>
          </cell>
          <cell r="C970">
            <v>3</v>
          </cell>
          <cell r="D970">
            <v>3</v>
          </cell>
          <cell r="F970">
            <v>0</v>
          </cell>
          <cell r="G970">
            <v>3</v>
          </cell>
          <cell r="I970">
            <v>0</v>
          </cell>
          <cell r="J970">
            <v>0</v>
          </cell>
          <cell r="L970">
            <v>0</v>
          </cell>
          <cell r="M970">
            <v>0</v>
          </cell>
          <cell r="O970">
            <v>0</v>
          </cell>
          <cell r="P970">
            <v>0</v>
          </cell>
          <cell r="R970">
            <v>0</v>
          </cell>
          <cell r="S970">
            <v>0</v>
          </cell>
          <cell r="U970">
            <v>0</v>
          </cell>
          <cell r="V970">
            <v>0</v>
          </cell>
          <cell r="W970" t="str">
            <v>Und</v>
          </cell>
          <cell r="X970">
            <v>3</v>
          </cell>
        </row>
        <row r="971">
          <cell r="A971">
            <v>21071</v>
          </cell>
          <cell r="B971" t="str">
            <v>Suministro e instalacion de Rejillas de retorno aleta fija 20"x12" con damper</v>
          </cell>
          <cell r="C971">
            <v>1</v>
          </cell>
          <cell r="D971">
            <v>1</v>
          </cell>
          <cell r="F971">
            <v>0</v>
          </cell>
          <cell r="G971">
            <v>1</v>
          </cell>
          <cell r="I971">
            <v>0</v>
          </cell>
          <cell r="J971">
            <v>0</v>
          </cell>
          <cell r="L971">
            <v>0</v>
          </cell>
          <cell r="M971">
            <v>0</v>
          </cell>
          <cell r="O971">
            <v>0</v>
          </cell>
          <cell r="P971">
            <v>0</v>
          </cell>
          <cell r="R971">
            <v>0</v>
          </cell>
          <cell r="S971">
            <v>0</v>
          </cell>
          <cell r="U971">
            <v>0</v>
          </cell>
          <cell r="V971">
            <v>0</v>
          </cell>
          <cell r="W971" t="str">
            <v>Und</v>
          </cell>
          <cell r="X971">
            <v>1</v>
          </cell>
        </row>
        <row r="972">
          <cell r="A972">
            <v>21072</v>
          </cell>
          <cell r="B972" t="str">
            <v>Suministro e instalacion de Rejillas de retorno aleta fija 20"x20" con damper</v>
          </cell>
          <cell r="C972">
            <v>2</v>
          </cell>
          <cell r="D972">
            <v>2</v>
          </cell>
          <cell r="F972">
            <v>0</v>
          </cell>
          <cell r="G972">
            <v>2</v>
          </cell>
          <cell r="I972">
            <v>0</v>
          </cell>
          <cell r="J972">
            <v>0</v>
          </cell>
          <cell r="L972">
            <v>0</v>
          </cell>
          <cell r="M972">
            <v>0</v>
          </cell>
          <cell r="O972">
            <v>0</v>
          </cell>
          <cell r="P972">
            <v>0</v>
          </cell>
          <cell r="R972">
            <v>0</v>
          </cell>
          <cell r="S972">
            <v>0</v>
          </cell>
          <cell r="U972">
            <v>0</v>
          </cell>
          <cell r="V972">
            <v>0</v>
          </cell>
          <cell r="W972" t="str">
            <v>Und</v>
          </cell>
          <cell r="X972">
            <v>2</v>
          </cell>
        </row>
        <row r="973">
          <cell r="A973">
            <v>21073</v>
          </cell>
          <cell r="B973" t="str">
            <v>Suministro e instalacion de Rejillas de retorno aleta fija 22"x22" con damper</v>
          </cell>
          <cell r="C973">
            <v>5</v>
          </cell>
          <cell r="D973">
            <v>5</v>
          </cell>
          <cell r="F973">
            <v>0</v>
          </cell>
          <cell r="G973">
            <v>5</v>
          </cell>
          <cell r="I973">
            <v>0</v>
          </cell>
          <cell r="J973">
            <v>0</v>
          </cell>
          <cell r="L973">
            <v>0</v>
          </cell>
          <cell r="M973">
            <v>0</v>
          </cell>
          <cell r="O973">
            <v>0</v>
          </cell>
          <cell r="P973">
            <v>0</v>
          </cell>
          <cell r="R973">
            <v>0</v>
          </cell>
          <cell r="S973">
            <v>0</v>
          </cell>
          <cell r="U973">
            <v>0</v>
          </cell>
          <cell r="V973">
            <v>0</v>
          </cell>
          <cell r="W973" t="str">
            <v>Und</v>
          </cell>
          <cell r="X973">
            <v>5</v>
          </cell>
        </row>
        <row r="974">
          <cell r="A974">
            <v>21074</v>
          </cell>
          <cell r="B974" t="str">
            <v>Suministro e instalacion de Rejillas de retorno aleta fija 24"x30" con damper</v>
          </cell>
          <cell r="C974">
            <v>3</v>
          </cell>
          <cell r="D974">
            <v>3</v>
          </cell>
          <cell r="F974">
            <v>0</v>
          </cell>
          <cell r="G974">
            <v>3</v>
          </cell>
          <cell r="I974">
            <v>0</v>
          </cell>
          <cell r="J974">
            <v>0</v>
          </cell>
          <cell r="L974">
            <v>0</v>
          </cell>
          <cell r="M974">
            <v>0</v>
          </cell>
          <cell r="O974">
            <v>0</v>
          </cell>
          <cell r="P974">
            <v>0</v>
          </cell>
          <cell r="R974">
            <v>0</v>
          </cell>
          <cell r="S974">
            <v>0</v>
          </cell>
          <cell r="U974">
            <v>0</v>
          </cell>
          <cell r="V974">
            <v>0</v>
          </cell>
          <cell r="W974" t="str">
            <v>Und</v>
          </cell>
          <cell r="X974">
            <v>3</v>
          </cell>
        </row>
        <row r="975">
          <cell r="A975">
            <v>21075</v>
          </cell>
          <cell r="B975" t="str">
            <v>Suministro e instalacion de Rejillas de retorno aleta fija 8"x14" con damper</v>
          </cell>
          <cell r="C975">
            <v>2</v>
          </cell>
          <cell r="D975">
            <v>2</v>
          </cell>
          <cell r="F975">
            <v>0</v>
          </cell>
          <cell r="G975">
            <v>2</v>
          </cell>
          <cell r="I975">
            <v>0</v>
          </cell>
          <cell r="J975">
            <v>0</v>
          </cell>
          <cell r="L975">
            <v>0</v>
          </cell>
          <cell r="M975">
            <v>0</v>
          </cell>
          <cell r="O975">
            <v>0</v>
          </cell>
          <cell r="P975">
            <v>0</v>
          </cell>
          <cell r="R975">
            <v>0</v>
          </cell>
          <cell r="S975">
            <v>0</v>
          </cell>
          <cell r="U975">
            <v>0</v>
          </cell>
          <cell r="V975">
            <v>0</v>
          </cell>
          <cell r="W975" t="str">
            <v>Und</v>
          </cell>
          <cell r="X975">
            <v>2</v>
          </cell>
        </row>
        <row r="976">
          <cell r="A976">
            <v>21076</v>
          </cell>
          <cell r="B976" t="str">
            <v>Suministro e instalacion de Rejillas de retorno aleta fija 8"x20" con damper</v>
          </cell>
          <cell r="C976">
            <v>4</v>
          </cell>
          <cell r="D976">
            <v>4</v>
          </cell>
          <cell r="F976">
            <v>0</v>
          </cell>
          <cell r="G976">
            <v>4</v>
          </cell>
          <cell r="I976">
            <v>0</v>
          </cell>
          <cell r="J976">
            <v>0</v>
          </cell>
          <cell r="L976">
            <v>0</v>
          </cell>
          <cell r="M976">
            <v>0</v>
          </cell>
          <cell r="O976">
            <v>0</v>
          </cell>
          <cell r="P976">
            <v>0</v>
          </cell>
          <cell r="R976">
            <v>0</v>
          </cell>
          <cell r="S976">
            <v>0</v>
          </cell>
          <cell r="U976">
            <v>0</v>
          </cell>
          <cell r="V976">
            <v>0</v>
          </cell>
          <cell r="W976" t="str">
            <v>Und</v>
          </cell>
          <cell r="X976">
            <v>4</v>
          </cell>
        </row>
        <row r="977">
          <cell r="A977">
            <v>21077</v>
          </cell>
          <cell r="B977" t="str">
            <v>Suministro e instalacion de Rejilla tipo louver  12"X12" con damper</v>
          </cell>
          <cell r="C977">
            <v>1</v>
          </cell>
          <cell r="D977">
            <v>1</v>
          </cell>
          <cell r="F977">
            <v>0</v>
          </cell>
          <cell r="G977">
            <v>1</v>
          </cell>
          <cell r="I977">
            <v>0</v>
          </cell>
          <cell r="J977">
            <v>0</v>
          </cell>
          <cell r="L977">
            <v>0</v>
          </cell>
          <cell r="M977">
            <v>0</v>
          </cell>
          <cell r="O977">
            <v>0</v>
          </cell>
          <cell r="P977">
            <v>0</v>
          </cell>
          <cell r="R977">
            <v>0</v>
          </cell>
          <cell r="S977">
            <v>0</v>
          </cell>
          <cell r="U977">
            <v>0</v>
          </cell>
          <cell r="V977">
            <v>0</v>
          </cell>
          <cell r="W977" t="str">
            <v>Und</v>
          </cell>
          <cell r="X977">
            <v>1</v>
          </cell>
        </row>
        <row r="978">
          <cell r="A978">
            <v>21078</v>
          </cell>
          <cell r="B978" t="str">
            <v>Suministro e instalacion de Rejilla tipo louver  20"X12" con damper</v>
          </cell>
          <cell r="C978">
            <v>3</v>
          </cell>
          <cell r="D978">
            <v>3</v>
          </cell>
          <cell r="F978">
            <v>0</v>
          </cell>
          <cell r="G978">
            <v>3</v>
          </cell>
          <cell r="I978">
            <v>0</v>
          </cell>
          <cell r="J978">
            <v>0</v>
          </cell>
          <cell r="L978">
            <v>0</v>
          </cell>
          <cell r="M978">
            <v>0</v>
          </cell>
          <cell r="O978">
            <v>0</v>
          </cell>
          <cell r="P978">
            <v>0</v>
          </cell>
          <cell r="R978">
            <v>0</v>
          </cell>
          <cell r="S978">
            <v>0</v>
          </cell>
          <cell r="U978">
            <v>0</v>
          </cell>
          <cell r="V978">
            <v>0</v>
          </cell>
          <cell r="W978" t="str">
            <v>Und</v>
          </cell>
          <cell r="X978">
            <v>3</v>
          </cell>
        </row>
        <row r="979">
          <cell r="A979">
            <v>21079</v>
          </cell>
          <cell r="B979" t="str">
            <v>Suministro e instalacion de Rejilla tipo louver  20"X20" con damper</v>
          </cell>
          <cell r="C979">
            <v>2</v>
          </cell>
          <cell r="D979">
            <v>2</v>
          </cell>
          <cell r="F979">
            <v>0</v>
          </cell>
          <cell r="G979">
            <v>2</v>
          </cell>
          <cell r="I979">
            <v>0</v>
          </cell>
          <cell r="J979">
            <v>0</v>
          </cell>
          <cell r="L979">
            <v>0</v>
          </cell>
          <cell r="M979">
            <v>0</v>
          </cell>
          <cell r="O979">
            <v>0</v>
          </cell>
          <cell r="P979">
            <v>0</v>
          </cell>
          <cell r="R979">
            <v>0</v>
          </cell>
          <cell r="S979">
            <v>0</v>
          </cell>
          <cell r="U979">
            <v>0</v>
          </cell>
          <cell r="V979">
            <v>0</v>
          </cell>
          <cell r="W979" t="str">
            <v>Und</v>
          </cell>
          <cell r="X979">
            <v>2</v>
          </cell>
        </row>
        <row r="980">
          <cell r="A980">
            <v>21080</v>
          </cell>
          <cell r="B980" t="str">
            <v>Suministro e instalacion de Rejilla tipo louver  24"X20" con damper</v>
          </cell>
          <cell r="C980">
            <v>1</v>
          </cell>
          <cell r="D980">
            <v>1</v>
          </cell>
          <cell r="F980">
            <v>0</v>
          </cell>
          <cell r="G980">
            <v>1</v>
          </cell>
          <cell r="I980">
            <v>0</v>
          </cell>
          <cell r="J980">
            <v>0</v>
          </cell>
          <cell r="L980">
            <v>0</v>
          </cell>
          <cell r="M980">
            <v>0</v>
          </cell>
          <cell r="O980">
            <v>0</v>
          </cell>
          <cell r="P980">
            <v>0</v>
          </cell>
          <cell r="R980">
            <v>0</v>
          </cell>
          <cell r="S980">
            <v>0</v>
          </cell>
          <cell r="U980">
            <v>0</v>
          </cell>
          <cell r="V980">
            <v>0</v>
          </cell>
          <cell r="W980" t="str">
            <v>Und</v>
          </cell>
          <cell r="X980">
            <v>1</v>
          </cell>
        </row>
        <row r="981">
          <cell r="A981">
            <v>21081</v>
          </cell>
          <cell r="B981" t="str">
            <v>Suministro e instalacion de Tablero electrico TAE-01 (Sistemas 1, 2 y Auto)</v>
          </cell>
          <cell r="C981">
            <v>1</v>
          </cell>
          <cell r="D981">
            <v>1</v>
          </cell>
          <cell r="F981">
            <v>0</v>
          </cell>
          <cell r="G981">
            <v>1</v>
          </cell>
          <cell r="I981">
            <v>0</v>
          </cell>
          <cell r="J981">
            <v>0</v>
          </cell>
          <cell r="L981">
            <v>0</v>
          </cell>
          <cell r="M981">
            <v>0</v>
          </cell>
          <cell r="O981">
            <v>0</v>
          </cell>
          <cell r="P981">
            <v>0</v>
          </cell>
          <cell r="R981">
            <v>0</v>
          </cell>
          <cell r="S981">
            <v>0</v>
          </cell>
          <cell r="U981">
            <v>0</v>
          </cell>
          <cell r="V981">
            <v>0</v>
          </cell>
          <cell r="W981" t="str">
            <v>Und</v>
          </cell>
          <cell r="X981">
            <v>1</v>
          </cell>
        </row>
        <row r="982">
          <cell r="A982">
            <v>21082</v>
          </cell>
          <cell r="B982" t="str">
            <v>Suministro e instalacion de Tablero electrico TAE-02 (Sistemas 3, 4 y 5)</v>
          </cell>
          <cell r="C982">
            <v>1</v>
          </cell>
          <cell r="D982">
            <v>1</v>
          </cell>
          <cell r="F982">
            <v>0</v>
          </cell>
          <cell r="G982">
            <v>1</v>
          </cell>
          <cell r="I982">
            <v>0</v>
          </cell>
          <cell r="J982">
            <v>0</v>
          </cell>
          <cell r="L982">
            <v>0</v>
          </cell>
          <cell r="M982">
            <v>0</v>
          </cell>
          <cell r="O982">
            <v>0</v>
          </cell>
          <cell r="P982">
            <v>0</v>
          </cell>
          <cell r="R982">
            <v>0</v>
          </cell>
          <cell r="S982">
            <v>0</v>
          </cell>
          <cell r="U982">
            <v>0</v>
          </cell>
          <cell r="V982">
            <v>0</v>
          </cell>
          <cell r="W982" t="str">
            <v>Und</v>
          </cell>
          <cell r="X982">
            <v>1</v>
          </cell>
        </row>
        <row r="983">
          <cell r="A983">
            <v>21083</v>
          </cell>
          <cell r="B983" t="str">
            <v>Suministro e instalacion de Tablero electrico TAE-03 (UPAQ-01 y Recu)</v>
          </cell>
          <cell r="D983">
            <v>0</v>
          </cell>
          <cell r="F983">
            <v>0</v>
          </cell>
          <cell r="G983">
            <v>0</v>
          </cell>
          <cell r="I983">
            <v>0</v>
          </cell>
          <cell r="J983">
            <v>0</v>
          </cell>
          <cell r="K983">
            <v>1</v>
          </cell>
          <cell r="L983">
            <v>1</v>
          </cell>
          <cell r="M983">
            <v>1</v>
          </cell>
          <cell r="O983">
            <v>0</v>
          </cell>
          <cell r="P983">
            <v>0</v>
          </cell>
          <cell r="R983">
            <v>0</v>
          </cell>
          <cell r="S983">
            <v>0</v>
          </cell>
          <cell r="U983">
            <v>0</v>
          </cell>
          <cell r="V983">
            <v>0</v>
          </cell>
          <cell r="W983" t="str">
            <v>Und</v>
          </cell>
          <cell r="X983">
            <v>1</v>
          </cell>
        </row>
        <row r="984">
          <cell r="A984">
            <v>21084</v>
          </cell>
          <cell r="B984" t="str">
            <v>Suministro e instalacion de Tablero de control TC-01</v>
          </cell>
          <cell r="C984">
            <v>1</v>
          </cell>
          <cell r="D984">
            <v>1</v>
          </cell>
          <cell r="F984">
            <v>0</v>
          </cell>
          <cell r="G984">
            <v>1</v>
          </cell>
          <cell r="I984">
            <v>0</v>
          </cell>
          <cell r="J984">
            <v>0</v>
          </cell>
          <cell r="L984">
            <v>0</v>
          </cell>
          <cell r="M984">
            <v>0</v>
          </cell>
          <cell r="O984">
            <v>0</v>
          </cell>
          <cell r="P984">
            <v>0</v>
          </cell>
          <cell r="R984">
            <v>0</v>
          </cell>
          <cell r="S984">
            <v>0</v>
          </cell>
          <cell r="U984">
            <v>0</v>
          </cell>
          <cell r="V984">
            <v>0</v>
          </cell>
          <cell r="W984" t="str">
            <v>Und</v>
          </cell>
          <cell r="X984">
            <v>1</v>
          </cell>
        </row>
        <row r="985">
          <cell r="A985">
            <v>21085</v>
          </cell>
          <cell r="B985" t="str">
            <v>Suministro e instalacion de Tablero de control TC-02</v>
          </cell>
          <cell r="C985">
            <v>1</v>
          </cell>
          <cell r="D985">
            <v>1</v>
          </cell>
          <cell r="F985">
            <v>0</v>
          </cell>
          <cell r="G985">
            <v>1</v>
          </cell>
          <cell r="I985">
            <v>0</v>
          </cell>
          <cell r="J985">
            <v>0</v>
          </cell>
          <cell r="L985">
            <v>0</v>
          </cell>
          <cell r="M985">
            <v>0</v>
          </cell>
          <cell r="O985">
            <v>0</v>
          </cell>
          <cell r="P985">
            <v>0</v>
          </cell>
          <cell r="R985">
            <v>0</v>
          </cell>
          <cell r="S985">
            <v>0</v>
          </cell>
          <cell r="U985">
            <v>0</v>
          </cell>
          <cell r="V985">
            <v>0</v>
          </cell>
          <cell r="W985" t="str">
            <v>Und</v>
          </cell>
          <cell r="X985">
            <v>1</v>
          </cell>
        </row>
        <row r="986">
          <cell r="A986">
            <v>21086</v>
          </cell>
          <cell r="B986" t="str">
            <v>Suministro e instalacion de Controlador Principal</v>
          </cell>
          <cell r="C986">
            <v>1</v>
          </cell>
          <cell r="D986">
            <v>1</v>
          </cell>
          <cell r="F986">
            <v>0</v>
          </cell>
          <cell r="G986">
            <v>1</v>
          </cell>
          <cell r="I986">
            <v>0</v>
          </cell>
          <cell r="J986">
            <v>0</v>
          </cell>
          <cell r="L986">
            <v>0</v>
          </cell>
          <cell r="M986">
            <v>0</v>
          </cell>
          <cell r="O986">
            <v>0</v>
          </cell>
          <cell r="P986">
            <v>0</v>
          </cell>
          <cell r="R986">
            <v>0</v>
          </cell>
          <cell r="S986">
            <v>0</v>
          </cell>
          <cell r="U986">
            <v>0</v>
          </cell>
          <cell r="V986">
            <v>0</v>
          </cell>
          <cell r="W986" t="str">
            <v>Und</v>
          </cell>
          <cell r="X986">
            <v>1</v>
          </cell>
        </row>
        <row r="987">
          <cell r="A987">
            <v>21087</v>
          </cell>
          <cell r="B987" t="str">
            <v>Suministro e instalacion de Controlador</v>
          </cell>
          <cell r="C987">
            <v>1</v>
          </cell>
          <cell r="D987">
            <v>1</v>
          </cell>
          <cell r="F987">
            <v>0</v>
          </cell>
          <cell r="G987">
            <v>1</v>
          </cell>
          <cell r="I987">
            <v>0</v>
          </cell>
          <cell r="J987">
            <v>0</v>
          </cell>
          <cell r="L987">
            <v>0</v>
          </cell>
          <cell r="M987">
            <v>0</v>
          </cell>
          <cell r="O987">
            <v>0</v>
          </cell>
          <cell r="P987">
            <v>0</v>
          </cell>
          <cell r="R987">
            <v>0</v>
          </cell>
          <cell r="S987">
            <v>0</v>
          </cell>
          <cell r="U987">
            <v>0</v>
          </cell>
          <cell r="V987">
            <v>0</v>
          </cell>
          <cell r="W987" t="str">
            <v>Und</v>
          </cell>
          <cell r="X987">
            <v>1</v>
          </cell>
        </row>
        <row r="988">
          <cell r="A988">
            <v>21088</v>
          </cell>
          <cell r="B988" t="str">
            <v>Suministro e instalacion de Modulo de expansion</v>
          </cell>
          <cell r="C988">
            <v>2</v>
          </cell>
          <cell r="D988">
            <v>2</v>
          </cell>
          <cell r="F988">
            <v>0</v>
          </cell>
          <cell r="G988">
            <v>2</v>
          </cell>
          <cell r="I988">
            <v>0</v>
          </cell>
          <cell r="J988">
            <v>0</v>
          </cell>
          <cell r="L988">
            <v>0</v>
          </cell>
          <cell r="M988">
            <v>0</v>
          </cell>
          <cell r="O988">
            <v>0</v>
          </cell>
          <cell r="P988">
            <v>0</v>
          </cell>
          <cell r="R988">
            <v>0</v>
          </cell>
          <cell r="S988">
            <v>0</v>
          </cell>
          <cell r="U988">
            <v>0</v>
          </cell>
          <cell r="V988">
            <v>0</v>
          </cell>
          <cell r="W988" t="str">
            <v>Und</v>
          </cell>
          <cell r="X988">
            <v>2</v>
          </cell>
        </row>
        <row r="989">
          <cell r="A989">
            <v>21089</v>
          </cell>
          <cell r="B989" t="str">
            <v>Suministro e instalacion de Rele</v>
          </cell>
          <cell r="C989">
            <v>19</v>
          </cell>
          <cell r="D989">
            <v>19</v>
          </cell>
          <cell r="F989">
            <v>0</v>
          </cell>
          <cell r="G989">
            <v>19</v>
          </cell>
          <cell r="I989">
            <v>0</v>
          </cell>
          <cell r="J989">
            <v>0</v>
          </cell>
          <cell r="L989">
            <v>0</v>
          </cell>
          <cell r="M989">
            <v>0</v>
          </cell>
          <cell r="O989">
            <v>0</v>
          </cell>
          <cell r="P989">
            <v>0</v>
          </cell>
          <cell r="R989">
            <v>0</v>
          </cell>
          <cell r="S989">
            <v>0</v>
          </cell>
          <cell r="U989">
            <v>0</v>
          </cell>
          <cell r="V989">
            <v>0</v>
          </cell>
          <cell r="W989" t="str">
            <v>Und</v>
          </cell>
          <cell r="X989">
            <v>19</v>
          </cell>
        </row>
        <row r="990">
          <cell r="A990">
            <v>21090</v>
          </cell>
          <cell r="B990" t="str">
            <v>Suministro e instalacion de Interruptor diferencial de Presion</v>
          </cell>
          <cell r="C990">
            <v>14</v>
          </cell>
          <cell r="D990">
            <v>14</v>
          </cell>
          <cell r="F990">
            <v>0</v>
          </cell>
          <cell r="G990">
            <v>14</v>
          </cell>
          <cell r="I990">
            <v>0</v>
          </cell>
          <cell r="J990">
            <v>0</v>
          </cell>
          <cell r="L990">
            <v>0</v>
          </cell>
          <cell r="M990">
            <v>0</v>
          </cell>
          <cell r="O990">
            <v>0</v>
          </cell>
          <cell r="P990">
            <v>0</v>
          </cell>
          <cell r="R990">
            <v>0</v>
          </cell>
          <cell r="S990">
            <v>0</v>
          </cell>
          <cell r="U990">
            <v>0</v>
          </cell>
          <cell r="V990">
            <v>0</v>
          </cell>
          <cell r="W990" t="str">
            <v>Und</v>
          </cell>
          <cell r="X990">
            <v>14</v>
          </cell>
        </row>
        <row r="991">
          <cell r="A991">
            <v>21091</v>
          </cell>
          <cell r="B991" t="str">
            <v>Suministro e instalacion de Transductor diferencial de Presion</v>
          </cell>
          <cell r="C991">
            <v>1</v>
          </cell>
          <cell r="D991">
            <v>1</v>
          </cell>
          <cell r="F991">
            <v>0</v>
          </cell>
          <cell r="G991">
            <v>1</v>
          </cell>
          <cell r="I991">
            <v>0</v>
          </cell>
          <cell r="J991">
            <v>0</v>
          </cell>
          <cell r="L991">
            <v>0</v>
          </cell>
          <cell r="M991">
            <v>0</v>
          </cell>
          <cell r="O991">
            <v>0</v>
          </cell>
          <cell r="P991">
            <v>0</v>
          </cell>
          <cell r="R991">
            <v>0</v>
          </cell>
          <cell r="S991">
            <v>0</v>
          </cell>
          <cell r="U991">
            <v>0</v>
          </cell>
          <cell r="V991">
            <v>0</v>
          </cell>
          <cell r="W991" t="str">
            <v>Und</v>
          </cell>
          <cell r="X991">
            <v>1</v>
          </cell>
        </row>
        <row r="992">
          <cell r="A992">
            <v>21092</v>
          </cell>
          <cell r="B992" t="str">
            <v>Suministro e instalacion de Sensor de temperatura en ducto</v>
          </cell>
          <cell r="C992">
            <v>9</v>
          </cell>
          <cell r="D992">
            <v>9</v>
          </cell>
          <cell r="F992">
            <v>0</v>
          </cell>
          <cell r="G992">
            <v>9</v>
          </cell>
          <cell r="I992">
            <v>0</v>
          </cell>
          <cell r="J992">
            <v>0</v>
          </cell>
          <cell r="L992">
            <v>0</v>
          </cell>
          <cell r="M992">
            <v>0</v>
          </cell>
          <cell r="O992">
            <v>0</v>
          </cell>
          <cell r="P992">
            <v>0</v>
          </cell>
          <cell r="R992">
            <v>0</v>
          </cell>
          <cell r="S992">
            <v>0</v>
          </cell>
          <cell r="U992">
            <v>0</v>
          </cell>
          <cell r="V992">
            <v>0</v>
          </cell>
          <cell r="W992" t="str">
            <v>Und</v>
          </cell>
          <cell r="X992">
            <v>9</v>
          </cell>
        </row>
        <row r="993">
          <cell r="A993">
            <v>21093</v>
          </cell>
          <cell r="B993" t="str">
            <v>Suministro e instalacion de Sensor de temperatura en zona con display</v>
          </cell>
          <cell r="C993">
            <v>3</v>
          </cell>
          <cell r="D993">
            <v>3</v>
          </cell>
          <cell r="F993">
            <v>0</v>
          </cell>
          <cell r="G993">
            <v>3</v>
          </cell>
          <cell r="I993">
            <v>0</v>
          </cell>
          <cell r="J993">
            <v>0</v>
          </cell>
          <cell r="L993">
            <v>0</v>
          </cell>
          <cell r="M993">
            <v>0</v>
          </cell>
          <cell r="O993">
            <v>0</v>
          </cell>
          <cell r="P993">
            <v>0</v>
          </cell>
          <cell r="R993">
            <v>0</v>
          </cell>
          <cell r="S993">
            <v>0</v>
          </cell>
          <cell r="U993">
            <v>0</v>
          </cell>
          <cell r="V993">
            <v>0</v>
          </cell>
          <cell r="W993" t="str">
            <v>Und</v>
          </cell>
          <cell r="X993">
            <v>3</v>
          </cell>
        </row>
        <row r="994">
          <cell r="A994">
            <v>21094</v>
          </cell>
          <cell r="B994" t="str">
            <v>Suministro e instalacion de Valvula de calefaccion</v>
          </cell>
          <cell r="C994">
            <v>3</v>
          </cell>
          <cell r="D994">
            <v>3</v>
          </cell>
          <cell r="F994">
            <v>0</v>
          </cell>
          <cell r="G994">
            <v>3</v>
          </cell>
          <cell r="I994">
            <v>0</v>
          </cell>
          <cell r="J994">
            <v>0</v>
          </cell>
          <cell r="L994">
            <v>0</v>
          </cell>
          <cell r="M994">
            <v>0</v>
          </cell>
          <cell r="O994">
            <v>0</v>
          </cell>
          <cell r="P994">
            <v>0</v>
          </cell>
          <cell r="R994">
            <v>0</v>
          </cell>
          <cell r="S994">
            <v>0</v>
          </cell>
          <cell r="U994">
            <v>0</v>
          </cell>
          <cell r="V994">
            <v>0</v>
          </cell>
          <cell r="W994" t="str">
            <v>Und</v>
          </cell>
          <cell r="X994">
            <v>3</v>
          </cell>
        </row>
        <row r="995">
          <cell r="A995">
            <v>21095</v>
          </cell>
          <cell r="B995" t="str">
            <v>Suministro e instalacion de Cableado de control y tuberia galvanizada</v>
          </cell>
          <cell r="C995">
            <v>1</v>
          </cell>
          <cell r="D995">
            <v>1</v>
          </cell>
          <cell r="F995">
            <v>0</v>
          </cell>
          <cell r="G995">
            <v>1</v>
          </cell>
          <cell r="I995">
            <v>0</v>
          </cell>
          <cell r="J995">
            <v>0</v>
          </cell>
          <cell r="L995">
            <v>0</v>
          </cell>
          <cell r="M995">
            <v>0</v>
          </cell>
          <cell r="O995">
            <v>0</v>
          </cell>
          <cell r="P995">
            <v>0</v>
          </cell>
          <cell r="R995">
            <v>0</v>
          </cell>
          <cell r="S995">
            <v>0</v>
          </cell>
          <cell r="U995">
            <v>0</v>
          </cell>
          <cell r="V995">
            <v>0</v>
          </cell>
          <cell r="W995" t="str">
            <v>Glb</v>
          </cell>
          <cell r="X995">
            <v>1</v>
          </cell>
        </row>
        <row r="996">
          <cell r="A996">
            <v>21096</v>
          </cell>
          <cell r="B996" t="str">
            <v>Ingenieria y programacion control</v>
          </cell>
          <cell r="C996">
            <v>0.66666666666666663</v>
          </cell>
          <cell r="D996">
            <v>0.66666666666666663</v>
          </cell>
          <cell r="F996">
            <v>0</v>
          </cell>
          <cell r="G996">
            <v>0.66666666666666663</v>
          </cell>
          <cell r="I996">
            <v>0</v>
          </cell>
          <cell r="J996">
            <v>0</v>
          </cell>
          <cell r="K996">
            <v>0.33333333333333331</v>
          </cell>
          <cell r="L996">
            <v>0.33333333333333331</v>
          </cell>
          <cell r="M996">
            <v>0.33333333333333331</v>
          </cell>
          <cell r="O996">
            <v>0</v>
          </cell>
          <cell r="P996">
            <v>0</v>
          </cell>
          <cell r="R996">
            <v>0</v>
          </cell>
          <cell r="S996">
            <v>0</v>
          </cell>
          <cell r="U996">
            <v>0</v>
          </cell>
          <cell r="V996">
            <v>0</v>
          </cell>
          <cell r="W996" t="str">
            <v>Glb</v>
          </cell>
          <cell r="X996">
            <v>1</v>
          </cell>
        </row>
        <row r="997">
          <cell r="A997">
            <v>21097</v>
          </cell>
          <cell r="B997" t="str">
            <v>Ingenieria y supervision</v>
          </cell>
          <cell r="C997">
            <v>0.66666666666666663</v>
          </cell>
          <cell r="D997">
            <v>0.66666666666666663</v>
          </cell>
          <cell r="F997">
            <v>0</v>
          </cell>
          <cell r="G997">
            <v>0.66666666666666663</v>
          </cell>
          <cell r="I997">
            <v>0</v>
          </cell>
          <cell r="J997">
            <v>0</v>
          </cell>
          <cell r="K997">
            <v>0.33333333333333331</v>
          </cell>
          <cell r="L997">
            <v>0.33333333333333331</v>
          </cell>
          <cell r="M997">
            <v>0.33333333333333331</v>
          </cell>
          <cell r="O997">
            <v>0</v>
          </cell>
          <cell r="P997">
            <v>0</v>
          </cell>
          <cell r="R997">
            <v>0</v>
          </cell>
          <cell r="S997">
            <v>0</v>
          </cell>
          <cell r="U997">
            <v>0</v>
          </cell>
          <cell r="V997">
            <v>0</v>
          </cell>
          <cell r="W997" t="str">
            <v>Glb</v>
          </cell>
          <cell r="X997">
            <v>1</v>
          </cell>
        </row>
        <row r="998">
          <cell r="A998">
            <v>22</v>
          </cell>
          <cell r="B998" t="str">
            <v>APARATOS SANITARIOS</v>
          </cell>
          <cell r="G998">
            <v>0</v>
          </cell>
          <cell r="J998">
            <v>0</v>
          </cell>
          <cell r="M998">
            <v>0</v>
          </cell>
          <cell r="P998">
            <v>0</v>
          </cell>
          <cell r="S998">
            <v>0</v>
          </cell>
          <cell r="V998">
            <v>0</v>
          </cell>
          <cell r="X998">
            <v>0</v>
          </cell>
        </row>
        <row r="999">
          <cell r="A999">
            <v>22001</v>
          </cell>
          <cell r="B999" t="str">
            <v xml:space="preserve">Lavamanos de colgar, línea institucional, incluye griferia </v>
          </cell>
          <cell r="C999">
            <v>32</v>
          </cell>
          <cell r="D999">
            <v>32</v>
          </cell>
          <cell r="E999">
            <v>15</v>
          </cell>
          <cell r="F999">
            <v>15</v>
          </cell>
          <cell r="G999">
            <v>47</v>
          </cell>
          <cell r="H999">
            <v>9</v>
          </cell>
          <cell r="I999">
            <v>9</v>
          </cell>
          <cell r="J999">
            <v>9</v>
          </cell>
          <cell r="L999">
            <v>0</v>
          </cell>
          <cell r="M999">
            <v>0</v>
          </cell>
          <cell r="N999">
            <v>2</v>
          </cell>
          <cell r="O999">
            <v>2</v>
          </cell>
          <cell r="P999">
            <v>2</v>
          </cell>
          <cell r="R999">
            <v>0</v>
          </cell>
          <cell r="S999">
            <v>0</v>
          </cell>
          <cell r="U999">
            <v>0</v>
          </cell>
          <cell r="V999">
            <v>0</v>
          </cell>
          <cell r="W999" t="str">
            <v>Und</v>
          </cell>
          <cell r="X999">
            <v>58</v>
          </cell>
        </row>
        <row r="1000">
          <cell r="A1000">
            <v>22002</v>
          </cell>
          <cell r="B1000" t="str">
            <v xml:space="preserve">Lavamanos sobreponer, línea institucional, incluye griferia </v>
          </cell>
          <cell r="C1000">
            <v>2</v>
          </cell>
          <cell r="D1000">
            <v>2</v>
          </cell>
          <cell r="E1000">
            <v>13</v>
          </cell>
          <cell r="F1000">
            <v>13</v>
          </cell>
          <cell r="G1000">
            <v>15</v>
          </cell>
          <cell r="I1000">
            <v>0</v>
          </cell>
          <cell r="J1000">
            <v>0</v>
          </cell>
          <cell r="L1000">
            <v>0</v>
          </cell>
          <cell r="M1000">
            <v>0</v>
          </cell>
          <cell r="O1000">
            <v>0</v>
          </cell>
          <cell r="P1000">
            <v>0</v>
          </cell>
          <cell r="R1000">
            <v>0</v>
          </cell>
          <cell r="S1000">
            <v>0</v>
          </cell>
          <cell r="U1000">
            <v>0</v>
          </cell>
          <cell r="V1000">
            <v>0</v>
          </cell>
          <cell r="W1000" t="str">
            <v>Und</v>
          </cell>
          <cell r="X1000">
            <v>15</v>
          </cell>
        </row>
        <row r="1001">
          <cell r="A1001">
            <v>22003</v>
          </cell>
          <cell r="B1001" t="str">
            <v xml:space="preserve">Sanitario blanco, líneainstitucional, incluye manguera flexible plástica </v>
          </cell>
          <cell r="C1001">
            <v>18</v>
          </cell>
          <cell r="D1001">
            <v>18</v>
          </cell>
          <cell r="E1001">
            <v>11</v>
          </cell>
          <cell r="F1001">
            <v>11</v>
          </cell>
          <cell r="G1001">
            <v>29</v>
          </cell>
          <cell r="H1001">
            <v>4</v>
          </cell>
          <cell r="I1001">
            <v>4</v>
          </cell>
          <cell r="J1001">
            <v>4</v>
          </cell>
          <cell r="L1001">
            <v>0</v>
          </cell>
          <cell r="M1001">
            <v>0</v>
          </cell>
          <cell r="N1001">
            <v>2</v>
          </cell>
          <cell r="O1001">
            <v>2</v>
          </cell>
          <cell r="P1001">
            <v>2</v>
          </cell>
          <cell r="R1001">
            <v>0</v>
          </cell>
          <cell r="S1001">
            <v>0</v>
          </cell>
          <cell r="U1001">
            <v>0</v>
          </cell>
          <cell r="V1001">
            <v>0</v>
          </cell>
          <cell r="W1001" t="str">
            <v>Und</v>
          </cell>
          <cell r="X1001">
            <v>35</v>
          </cell>
        </row>
        <row r="1002">
          <cell r="A1002">
            <v>22004</v>
          </cell>
          <cell r="B1002" t="str">
            <v xml:space="preserve">Sanitario blanco, líneainstitucional, incl. Fluxómetro y sistema de inst acometida </v>
          </cell>
          <cell r="C1002">
            <v>8</v>
          </cell>
          <cell r="D1002">
            <v>8</v>
          </cell>
          <cell r="E1002">
            <v>19</v>
          </cell>
          <cell r="F1002">
            <v>19</v>
          </cell>
          <cell r="G1002">
            <v>27</v>
          </cell>
          <cell r="H1002">
            <v>3</v>
          </cell>
          <cell r="I1002">
            <v>3</v>
          </cell>
          <cell r="J1002">
            <v>3</v>
          </cell>
          <cell r="L1002">
            <v>0</v>
          </cell>
          <cell r="M1002">
            <v>0</v>
          </cell>
          <cell r="O1002">
            <v>0</v>
          </cell>
          <cell r="P1002">
            <v>0</v>
          </cell>
          <cell r="R1002">
            <v>0</v>
          </cell>
          <cell r="S1002">
            <v>0</v>
          </cell>
          <cell r="U1002">
            <v>0</v>
          </cell>
          <cell r="V1002">
            <v>0</v>
          </cell>
          <cell r="W1002" t="str">
            <v>Und</v>
          </cell>
          <cell r="X1002">
            <v>30</v>
          </cell>
        </row>
        <row r="1003">
          <cell r="A1003">
            <v>22005</v>
          </cell>
          <cell r="B1003" t="str">
            <v xml:space="preserve">Lavaplatos acero inox. ,0.62x0.48mts. De empotrar. Incl. Acc. Y griferia </v>
          </cell>
          <cell r="C1003">
            <v>13</v>
          </cell>
          <cell r="D1003">
            <v>13</v>
          </cell>
          <cell r="E1003">
            <v>10</v>
          </cell>
          <cell r="F1003">
            <v>10</v>
          </cell>
          <cell r="G1003">
            <v>23</v>
          </cell>
          <cell r="H1003">
            <v>1</v>
          </cell>
          <cell r="I1003">
            <v>1</v>
          </cell>
          <cell r="J1003">
            <v>1</v>
          </cell>
          <cell r="L1003">
            <v>0</v>
          </cell>
          <cell r="M1003">
            <v>0</v>
          </cell>
          <cell r="N1003">
            <v>6</v>
          </cell>
          <cell r="O1003">
            <v>6</v>
          </cell>
          <cell r="P1003">
            <v>6</v>
          </cell>
          <cell r="R1003">
            <v>0</v>
          </cell>
          <cell r="S1003">
            <v>0</v>
          </cell>
          <cell r="U1003">
            <v>0</v>
          </cell>
          <cell r="V1003">
            <v>0</v>
          </cell>
          <cell r="W1003" t="str">
            <v>Und</v>
          </cell>
          <cell r="X1003">
            <v>30</v>
          </cell>
        </row>
        <row r="1004">
          <cell r="A1004">
            <v>22006</v>
          </cell>
          <cell r="B1004" t="str">
            <v xml:space="preserve">Suministro e instalacion de lavamanos redondo  en  acero inoxidable  </v>
          </cell>
          <cell r="C1004">
            <v>4</v>
          </cell>
          <cell r="D1004">
            <v>4</v>
          </cell>
          <cell r="F1004">
            <v>0</v>
          </cell>
          <cell r="G1004">
            <v>4</v>
          </cell>
          <cell r="I1004">
            <v>0</v>
          </cell>
          <cell r="J1004">
            <v>0</v>
          </cell>
          <cell r="L1004">
            <v>0</v>
          </cell>
          <cell r="M1004">
            <v>0</v>
          </cell>
          <cell r="O1004">
            <v>0</v>
          </cell>
          <cell r="P1004">
            <v>0</v>
          </cell>
          <cell r="R1004">
            <v>0</v>
          </cell>
          <cell r="S1004">
            <v>0</v>
          </cell>
          <cell r="U1004">
            <v>0</v>
          </cell>
          <cell r="V1004">
            <v>0</v>
          </cell>
          <cell r="W1004" t="str">
            <v>Und</v>
          </cell>
          <cell r="X1004">
            <v>4</v>
          </cell>
        </row>
        <row r="1005">
          <cell r="A1005">
            <v>22007</v>
          </cell>
          <cell r="B1005" t="str">
            <v xml:space="preserve">Poceta doble en acero inoxidable </v>
          </cell>
          <cell r="C1005">
            <v>2</v>
          </cell>
          <cell r="D1005">
            <v>2</v>
          </cell>
          <cell r="E1005">
            <v>1</v>
          </cell>
          <cell r="F1005">
            <v>1</v>
          </cell>
          <cell r="G1005">
            <v>3</v>
          </cell>
          <cell r="I1005">
            <v>0</v>
          </cell>
          <cell r="J1005">
            <v>0</v>
          </cell>
          <cell r="L1005">
            <v>0</v>
          </cell>
          <cell r="M1005">
            <v>0</v>
          </cell>
          <cell r="N1005">
            <v>1</v>
          </cell>
          <cell r="O1005">
            <v>1</v>
          </cell>
          <cell r="P1005">
            <v>1</v>
          </cell>
          <cell r="R1005">
            <v>0</v>
          </cell>
          <cell r="S1005">
            <v>0</v>
          </cell>
          <cell r="U1005">
            <v>0</v>
          </cell>
          <cell r="V1005">
            <v>0</v>
          </cell>
          <cell r="W1005" t="str">
            <v>un</v>
          </cell>
          <cell r="X1005">
            <v>4</v>
          </cell>
        </row>
        <row r="1006">
          <cell r="A1006">
            <v>22008</v>
          </cell>
          <cell r="B1006" t="str">
            <v xml:space="preserve">Sanitario blanco, línea institucional para minusvalidos, incl. Fluxómetro y sistema de inst acometida </v>
          </cell>
          <cell r="C1006">
            <v>2</v>
          </cell>
          <cell r="D1006">
            <v>2</v>
          </cell>
          <cell r="F1006">
            <v>0</v>
          </cell>
          <cell r="G1006">
            <v>2</v>
          </cell>
          <cell r="I1006">
            <v>0</v>
          </cell>
          <cell r="J1006">
            <v>0</v>
          </cell>
          <cell r="L1006">
            <v>0</v>
          </cell>
          <cell r="M1006">
            <v>0</v>
          </cell>
          <cell r="O1006">
            <v>0</v>
          </cell>
          <cell r="P1006">
            <v>0</v>
          </cell>
          <cell r="R1006">
            <v>0</v>
          </cell>
          <cell r="S1006">
            <v>0</v>
          </cell>
          <cell r="U1006">
            <v>0</v>
          </cell>
          <cell r="V1006">
            <v>0</v>
          </cell>
          <cell r="W1006" t="str">
            <v>Und</v>
          </cell>
          <cell r="X1006">
            <v>2</v>
          </cell>
        </row>
        <row r="1007">
          <cell r="A1007">
            <v>22009</v>
          </cell>
          <cell r="B1007" t="str">
            <v>Suministro e instalacion de orinal blanco grande</v>
          </cell>
          <cell r="C1007">
            <v>1</v>
          </cell>
          <cell r="D1007">
            <v>1</v>
          </cell>
          <cell r="E1007">
            <v>1</v>
          </cell>
          <cell r="F1007">
            <v>1</v>
          </cell>
          <cell r="G1007">
            <v>2</v>
          </cell>
          <cell r="I1007">
            <v>0</v>
          </cell>
          <cell r="J1007">
            <v>0</v>
          </cell>
          <cell r="L1007">
            <v>0</v>
          </cell>
          <cell r="M1007">
            <v>0</v>
          </cell>
          <cell r="O1007">
            <v>0</v>
          </cell>
          <cell r="P1007">
            <v>0</v>
          </cell>
          <cell r="R1007">
            <v>0</v>
          </cell>
          <cell r="S1007">
            <v>0</v>
          </cell>
          <cell r="U1007">
            <v>0</v>
          </cell>
          <cell r="V1007">
            <v>0</v>
          </cell>
          <cell r="W1007" t="str">
            <v>Und</v>
          </cell>
          <cell r="X1007">
            <v>2</v>
          </cell>
        </row>
        <row r="1008">
          <cell r="A1008">
            <v>23</v>
          </cell>
          <cell r="B1008" t="str">
            <v>GRIFERIA</v>
          </cell>
          <cell r="G1008">
            <v>0</v>
          </cell>
          <cell r="J1008">
            <v>0</v>
          </cell>
          <cell r="M1008">
            <v>0</v>
          </cell>
          <cell r="P1008">
            <v>0</v>
          </cell>
          <cell r="S1008">
            <v>0</v>
          </cell>
          <cell r="V1008">
            <v>0</v>
          </cell>
          <cell r="X1008">
            <v>0</v>
          </cell>
        </row>
        <row r="1009">
          <cell r="A1009">
            <v>23001</v>
          </cell>
          <cell r="B1009" t="str">
            <v xml:space="preserve">Llave manguera </v>
          </cell>
          <cell r="C1009">
            <v>5</v>
          </cell>
          <cell r="D1009">
            <v>5</v>
          </cell>
          <cell r="E1009">
            <v>1</v>
          </cell>
          <cell r="F1009">
            <v>1</v>
          </cell>
          <cell r="G1009">
            <v>6</v>
          </cell>
          <cell r="H1009">
            <v>2</v>
          </cell>
          <cell r="I1009">
            <v>2</v>
          </cell>
          <cell r="J1009">
            <v>2</v>
          </cell>
          <cell r="L1009">
            <v>0</v>
          </cell>
          <cell r="M1009">
            <v>0</v>
          </cell>
          <cell r="N1009">
            <v>1</v>
          </cell>
          <cell r="O1009">
            <v>1</v>
          </cell>
          <cell r="P1009">
            <v>1</v>
          </cell>
          <cell r="R1009">
            <v>0</v>
          </cell>
          <cell r="S1009">
            <v>0</v>
          </cell>
          <cell r="U1009">
            <v>0</v>
          </cell>
          <cell r="V1009">
            <v>0</v>
          </cell>
          <cell r="W1009" t="str">
            <v>Und</v>
          </cell>
          <cell r="X1009">
            <v>9</v>
          </cell>
        </row>
        <row r="1010">
          <cell r="A1010">
            <v>23002</v>
          </cell>
          <cell r="B1010" t="str">
            <v xml:space="preserve">Conjunto ducha-registro, sencilla </v>
          </cell>
          <cell r="C1010">
            <v>6</v>
          </cell>
          <cell r="D1010">
            <v>6</v>
          </cell>
          <cell r="E1010">
            <v>17</v>
          </cell>
          <cell r="F1010">
            <v>17</v>
          </cell>
          <cell r="G1010">
            <v>23</v>
          </cell>
          <cell r="H1010">
            <v>3</v>
          </cell>
          <cell r="I1010">
            <v>3</v>
          </cell>
          <cell r="J1010">
            <v>3</v>
          </cell>
          <cell r="L1010">
            <v>0</v>
          </cell>
          <cell r="M1010">
            <v>0</v>
          </cell>
          <cell r="N1010">
            <v>2</v>
          </cell>
          <cell r="O1010">
            <v>2</v>
          </cell>
          <cell r="P1010">
            <v>2</v>
          </cell>
          <cell r="R1010">
            <v>0</v>
          </cell>
          <cell r="S1010">
            <v>0</v>
          </cell>
          <cell r="U1010">
            <v>0</v>
          </cell>
          <cell r="V1010">
            <v>0</v>
          </cell>
          <cell r="W1010" t="str">
            <v>Und</v>
          </cell>
          <cell r="X1010">
            <v>28</v>
          </cell>
        </row>
        <row r="1011">
          <cell r="A1011">
            <v>23003</v>
          </cell>
          <cell r="B1011" t="str">
            <v>Griferia llave terminal cromada de grival</v>
          </cell>
          <cell r="D1011">
            <v>0</v>
          </cell>
          <cell r="F1011">
            <v>0</v>
          </cell>
          <cell r="G1011">
            <v>0</v>
          </cell>
          <cell r="I1011">
            <v>0</v>
          </cell>
          <cell r="J1011">
            <v>0</v>
          </cell>
          <cell r="L1011">
            <v>0</v>
          </cell>
          <cell r="M1011">
            <v>0</v>
          </cell>
          <cell r="O1011">
            <v>0</v>
          </cell>
          <cell r="P1011">
            <v>0</v>
          </cell>
          <cell r="R1011">
            <v>0</v>
          </cell>
          <cell r="S1011">
            <v>0</v>
          </cell>
          <cell r="U1011">
            <v>0</v>
          </cell>
          <cell r="V1011">
            <v>0</v>
          </cell>
          <cell r="W1011" t="str">
            <v>Und</v>
          </cell>
          <cell r="X1011">
            <v>0</v>
          </cell>
        </row>
        <row r="1012">
          <cell r="A1012">
            <v>23004</v>
          </cell>
          <cell r="B1012" t="str">
            <v>Griferia cuello de ganso para pocetas de laboratorio linea flamingo cromo  de grival</v>
          </cell>
          <cell r="C1012">
            <v>19</v>
          </cell>
          <cell r="D1012">
            <v>19</v>
          </cell>
          <cell r="E1012">
            <v>11</v>
          </cell>
          <cell r="F1012">
            <v>11</v>
          </cell>
          <cell r="G1012">
            <v>30</v>
          </cell>
          <cell r="H1012">
            <v>1</v>
          </cell>
          <cell r="I1012">
            <v>1</v>
          </cell>
          <cell r="J1012">
            <v>1</v>
          </cell>
          <cell r="L1012">
            <v>0</v>
          </cell>
          <cell r="M1012">
            <v>0</v>
          </cell>
          <cell r="N1012">
            <v>7</v>
          </cell>
          <cell r="O1012">
            <v>7</v>
          </cell>
          <cell r="P1012">
            <v>7</v>
          </cell>
          <cell r="R1012">
            <v>0</v>
          </cell>
          <cell r="S1012">
            <v>0</v>
          </cell>
          <cell r="U1012">
            <v>0</v>
          </cell>
          <cell r="V1012">
            <v>0</v>
          </cell>
          <cell r="W1012" t="str">
            <v>Und</v>
          </cell>
          <cell r="X1012">
            <v>38</v>
          </cell>
        </row>
        <row r="1013">
          <cell r="A1013">
            <v>23005</v>
          </cell>
          <cell r="B1013" t="str">
            <v>Griferia de sensor para lavados quirurgicos</v>
          </cell>
          <cell r="D1013">
            <v>0</v>
          </cell>
          <cell r="E1013">
            <v>6</v>
          </cell>
          <cell r="F1013">
            <v>6</v>
          </cell>
          <cell r="G1013">
            <v>6</v>
          </cell>
          <cell r="I1013">
            <v>0</v>
          </cell>
          <cell r="J1013">
            <v>0</v>
          </cell>
          <cell r="L1013">
            <v>0</v>
          </cell>
          <cell r="M1013">
            <v>0</v>
          </cell>
          <cell r="O1013">
            <v>0</v>
          </cell>
          <cell r="P1013">
            <v>0</v>
          </cell>
          <cell r="R1013">
            <v>0</v>
          </cell>
          <cell r="S1013">
            <v>0</v>
          </cell>
          <cell r="U1013">
            <v>0</v>
          </cell>
          <cell r="V1013">
            <v>0</v>
          </cell>
          <cell r="W1013" t="str">
            <v>Und</v>
          </cell>
          <cell r="X1013">
            <v>6</v>
          </cell>
        </row>
        <row r="1014">
          <cell r="A1014">
            <v>23006</v>
          </cell>
          <cell r="B1014" t="str">
            <v>Griferia de push para orinal incluye valvula antivandalica</v>
          </cell>
          <cell r="C1014">
            <v>1</v>
          </cell>
          <cell r="D1014">
            <v>1</v>
          </cell>
          <cell r="E1014">
            <v>1</v>
          </cell>
          <cell r="F1014">
            <v>1</v>
          </cell>
          <cell r="G1014">
            <v>2</v>
          </cell>
          <cell r="I1014">
            <v>0</v>
          </cell>
          <cell r="J1014">
            <v>0</v>
          </cell>
          <cell r="L1014">
            <v>0</v>
          </cell>
          <cell r="M1014">
            <v>0</v>
          </cell>
          <cell r="O1014">
            <v>0</v>
          </cell>
          <cell r="P1014">
            <v>0</v>
          </cell>
          <cell r="R1014">
            <v>0</v>
          </cell>
          <cell r="S1014">
            <v>0</v>
          </cell>
          <cell r="U1014">
            <v>0</v>
          </cell>
          <cell r="V1014">
            <v>0</v>
          </cell>
          <cell r="W1014" t="str">
            <v>Und</v>
          </cell>
          <cell r="X1014">
            <v>2</v>
          </cell>
        </row>
        <row r="1015">
          <cell r="A1015">
            <v>24</v>
          </cell>
          <cell r="B1015" t="str">
            <v>CERRAJERIA</v>
          </cell>
          <cell r="G1015">
            <v>0</v>
          </cell>
          <cell r="J1015">
            <v>0</v>
          </cell>
          <cell r="M1015">
            <v>0</v>
          </cell>
          <cell r="P1015">
            <v>0</v>
          </cell>
          <cell r="S1015">
            <v>0</v>
          </cell>
          <cell r="V1015">
            <v>0</v>
          </cell>
          <cell r="X1015">
            <v>0</v>
          </cell>
        </row>
        <row r="1016">
          <cell r="A1016">
            <v>24001</v>
          </cell>
          <cell r="B1016" t="str">
            <v xml:space="preserve">Cerradura baño, madera </v>
          </cell>
          <cell r="D1016">
            <v>0</v>
          </cell>
          <cell r="F1016">
            <v>0</v>
          </cell>
          <cell r="G1016">
            <v>0</v>
          </cell>
          <cell r="I1016">
            <v>0</v>
          </cell>
          <cell r="J1016">
            <v>0</v>
          </cell>
          <cell r="L1016">
            <v>0</v>
          </cell>
          <cell r="M1016">
            <v>0</v>
          </cell>
          <cell r="N1016">
            <v>0</v>
          </cell>
          <cell r="O1016">
            <v>0</v>
          </cell>
          <cell r="P1016">
            <v>0</v>
          </cell>
          <cell r="Q1016">
            <v>0</v>
          </cell>
          <cell r="R1016">
            <v>0</v>
          </cell>
          <cell r="S1016">
            <v>0</v>
          </cell>
          <cell r="U1016">
            <v>0</v>
          </cell>
          <cell r="V1016">
            <v>0</v>
          </cell>
          <cell r="W1016" t="str">
            <v>Und</v>
          </cell>
          <cell r="X1016">
            <v>0</v>
          </cell>
        </row>
        <row r="1017">
          <cell r="A1017">
            <v>24002</v>
          </cell>
          <cell r="B1017" t="str">
            <v xml:space="preserve">Cerradura alcoba, maderas/p </v>
          </cell>
          <cell r="D1017">
            <v>0</v>
          </cell>
          <cell r="F1017">
            <v>0</v>
          </cell>
          <cell r="G1017">
            <v>0</v>
          </cell>
          <cell r="I1017">
            <v>0</v>
          </cell>
          <cell r="J1017">
            <v>0</v>
          </cell>
          <cell r="L1017">
            <v>0</v>
          </cell>
          <cell r="M1017">
            <v>0</v>
          </cell>
          <cell r="O1017">
            <v>0</v>
          </cell>
          <cell r="P1017">
            <v>0</v>
          </cell>
          <cell r="Q1017">
            <v>0</v>
          </cell>
          <cell r="R1017">
            <v>0</v>
          </cell>
          <cell r="S1017">
            <v>0</v>
          </cell>
          <cell r="U1017">
            <v>0</v>
          </cell>
          <cell r="V1017">
            <v>0</v>
          </cell>
          <cell r="W1017" t="str">
            <v>Und</v>
          </cell>
          <cell r="X1017">
            <v>0</v>
          </cell>
        </row>
        <row r="1018">
          <cell r="A1018">
            <v>24003</v>
          </cell>
          <cell r="B1018" t="str">
            <v xml:space="preserve">Cerradura entrada oficinas, maderac/p </v>
          </cell>
          <cell r="D1018">
            <v>0</v>
          </cell>
          <cell r="F1018">
            <v>0</v>
          </cell>
          <cell r="G1018">
            <v>0</v>
          </cell>
          <cell r="I1018">
            <v>0</v>
          </cell>
          <cell r="J1018">
            <v>0</v>
          </cell>
          <cell r="L1018">
            <v>0</v>
          </cell>
          <cell r="M1018">
            <v>0</v>
          </cell>
          <cell r="O1018">
            <v>0</v>
          </cell>
          <cell r="P1018">
            <v>0</v>
          </cell>
          <cell r="R1018">
            <v>0</v>
          </cell>
          <cell r="S1018">
            <v>0</v>
          </cell>
          <cell r="U1018">
            <v>0</v>
          </cell>
          <cell r="V1018">
            <v>0</v>
          </cell>
          <cell r="W1018" t="str">
            <v>Und</v>
          </cell>
          <cell r="X1018">
            <v>0</v>
          </cell>
        </row>
        <row r="1019">
          <cell r="A1019">
            <v>25</v>
          </cell>
          <cell r="B1019" t="str">
            <v>MUEBLES</v>
          </cell>
          <cell r="G1019">
            <v>0</v>
          </cell>
          <cell r="J1019">
            <v>0</v>
          </cell>
          <cell r="M1019">
            <v>0</v>
          </cell>
          <cell r="P1019">
            <v>0</v>
          </cell>
          <cell r="S1019">
            <v>0</v>
          </cell>
          <cell r="V1019">
            <v>0</v>
          </cell>
          <cell r="X1019">
            <v>0</v>
          </cell>
        </row>
        <row r="1020">
          <cell r="A1020">
            <v>25001</v>
          </cell>
          <cell r="B1020" t="str">
            <v>Mueble bajo y alto tipo M-1 REANIMACION Y PROCEDIMIENTOS en formica post formado blanco, superficie en acero inoxidable borde antigoteo  herrajes en metalicos (3.46 Mts),ver detalle</v>
          </cell>
          <cell r="C1020">
            <v>1</v>
          </cell>
          <cell r="D1020">
            <v>1</v>
          </cell>
          <cell r="F1020">
            <v>0</v>
          </cell>
          <cell r="G1020">
            <v>1</v>
          </cell>
          <cell r="I1020">
            <v>0</v>
          </cell>
          <cell r="J1020">
            <v>0</v>
          </cell>
          <cell r="L1020">
            <v>0</v>
          </cell>
          <cell r="M1020">
            <v>0</v>
          </cell>
          <cell r="O1020">
            <v>0</v>
          </cell>
          <cell r="P1020">
            <v>0</v>
          </cell>
          <cell r="R1020">
            <v>0</v>
          </cell>
          <cell r="S1020">
            <v>0</v>
          </cell>
          <cell r="U1020">
            <v>0</v>
          </cell>
          <cell r="V1020">
            <v>0</v>
          </cell>
          <cell r="W1020" t="str">
            <v>un</v>
          </cell>
          <cell r="X1020">
            <v>1</v>
          </cell>
        </row>
        <row r="1021">
          <cell r="A1021">
            <v>25002</v>
          </cell>
          <cell r="B1021" t="str">
            <v>Mueble bajo y alto tipo M-2  YESOS, URGENCIAS en formica post formado blanco, superficie en acero inoxidable borde antigoteo  herrajes en metalicos (3.69 Mts),ver detalle</v>
          </cell>
          <cell r="C1021">
            <v>1</v>
          </cell>
          <cell r="D1021">
            <v>1</v>
          </cell>
          <cell r="F1021">
            <v>0</v>
          </cell>
          <cell r="G1021">
            <v>1</v>
          </cell>
          <cell r="I1021">
            <v>0</v>
          </cell>
          <cell r="J1021">
            <v>0</v>
          </cell>
          <cell r="L1021">
            <v>0</v>
          </cell>
          <cell r="M1021">
            <v>0</v>
          </cell>
          <cell r="O1021">
            <v>0</v>
          </cell>
          <cell r="P1021">
            <v>0</v>
          </cell>
          <cell r="R1021">
            <v>0</v>
          </cell>
          <cell r="S1021">
            <v>0</v>
          </cell>
          <cell r="U1021">
            <v>0</v>
          </cell>
          <cell r="V1021">
            <v>0</v>
          </cell>
          <cell r="W1021" t="str">
            <v>un</v>
          </cell>
          <cell r="X1021">
            <v>1</v>
          </cell>
        </row>
        <row r="1022">
          <cell r="A1022">
            <v>25003</v>
          </cell>
          <cell r="B1022" t="str">
            <v>TRAMPA DE YESOS  EN ACERO INOXIDABLE</v>
          </cell>
          <cell r="C1022">
            <v>1</v>
          </cell>
          <cell r="D1022">
            <v>1</v>
          </cell>
          <cell r="F1022">
            <v>0</v>
          </cell>
          <cell r="G1022">
            <v>1</v>
          </cell>
          <cell r="I1022">
            <v>0</v>
          </cell>
          <cell r="J1022">
            <v>0</v>
          </cell>
          <cell r="L1022">
            <v>0</v>
          </cell>
          <cell r="M1022">
            <v>0</v>
          </cell>
          <cell r="O1022">
            <v>0</v>
          </cell>
          <cell r="P1022">
            <v>0</v>
          </cell>
          <cell r="R1022">
            <v>0</v>
          </cell>
          <cell r="S1022">
            <v>0</v>
          </cell>
          <cell r="U1022">
            <v>0</v>
          </cell>
          <cell r="V1022">
            <v>0</v>
          </cell>
          <cell r="W1022" t="str">
            <v>un</v>
          </cell>
          <cell r="X1022">
            <v>1</v>
          </cell>
        </row>
        <row r="1023">
          <cell r="A1023">
            <v>25004</v>
          </cell>
          <cell r="B1023" t="str">
            <v>Mueble bajo y rejilla metalica superior con revestimiento plastico  tipo M-3  SALA ERA, EDA,  TRABAJO SUCIO Y URGENCIAS en formica post formado blanco, superficie en acero inoxidable borde antigoteo  herrajes en metalicos (1.32 Mts),ver detalle</v>
          </cell>
          <cell r="C1023">
            <v>2</v>
          </cell>
          <cell r="D1023">
            <v>2</v>
          </cell>
          <cell r="F1023">
            <v>0</v>
          </cell>
          <cell r="G1023">
            <v>2</v>
          </cell>
          <cell r="I1023">
            <v>0</v>
          </cell>
          <cell r="J1023">
            <v>0</v>
          </cell>
          <cell r="L1023">
            <v>0</v>
          </cell>
          <cell r="M1023">
            <v>0</v>
          </cell>
          <cell r="O1023">
            <v>0</v>
          </cell>
          <cell r="P1023">
            <v>0</v>
          </cell>
          <cell r="R1023">
            <v>0</v>
          </cell>
          <cell r="S1023">
            <v>0</v>
          </cell>
          <cell r="U1023">
            <v>0</v>
          </cell>
          <cell r="V1023">
            <v>0</v>
          </cell>
          <cell r="W1023" t="str">
            <v>un</v>
          </cell>
          <cell r="X1023">
            <v>2</v>
          </cell>
        </row>
        <row r="1024">
          <cell r="A1024">
            <v>25005</v>
          </cell>
          <cell r="B1024" t="str">
            <v>Mueble bajo en "L" tipo M-4 ESTACION DE ENFERMERAS, OBSERVACION URGENCIAS en mamposteria acabado pañetado, estuco y pintura superficie en concreto con acabado granito fundido y pulido en sitio  (a=2.98, b= 0.70 Mts),ver detalle</v>
          </cell>
          <cell r="C1024">
            <v>1</v>
          </cell>
          <cell r="D1024">
            <v>1</v>
          </cell>
          <cell r="F1024">
            <v>0</v>
          </cell>
          <cell r="G1024">
            <v>1</v>
          </cell>
          <cell r="I1024">
            <v>0</v>
          </cell>
          <cell r="J1024">
            <v>0</v>
          </cell>
          <cell r="L1024">
            <v>0</v>
          </cell>
          <cell r="M1024">
            <v>0</v>
          </cell>
          <cell r="O1024">
            <v>0</v>
          </cell>
          <cell r="P1024">
            <v>0</v>
          </cell>
          <cell r="R1024">
            <v>0</v>
          </cell>
          <cell r="S1024">
            <v>0</v>
          </cell>
          <cell r="U1024">
            <v>0</v>
          </cell>
          <cell r="V1024">
            <v>0</v>
          </cell>
          <cell r="W1024" t="str">
            <v>un</v>
          </cell>
          <cell r="X1024">
            <v>1</v>
          </cell>
        </row>
        <row r="1025">
          <cell r="A1025">
            <v>25006</v>
          </cell>
          <cell r="B1025" t="str">
            <v>Mueble entrepaños y puertas tipo M-5  ROPA LIMPIA Y OBSERVACION URGENCIAS en  formica postformada las puertas y los entrepaños en madecor blanco  herrajes metalicos (h=2.40, a= 3.27 Mts),ver detalle</v>
          </cell>
          <cell r="C1025">
            <v>1</v>
          </cell>
          <cell r="D1025">
            <v>1</v>
          </cell>
          <cell r="F1025">
            <v>0</v>
          </cell>
          <cell r="G1025">
            <v>1</v>
          </cell>
          <cell r="I1025">
            <v>0</v>
          </cell>
          <cell r="J1025">
            <v>0</v>
          </cell>
          <cell r="L1025">
            <v>0</v>
          </cell>
          <cell r="M1025">
            <v>0</v>
          </cell>
          <cell r="O1025">
            <v>0</v>
          </cell>
          <cell r="P1025">
            <v>0</v>
          </cell>
          <cell r="R1025">
            <v>0</v>
          </cell>
          <cell r="S1025">
            <v>0</v>
          </cell>
          <cell r="U1025">
            <v>0</v>
          </cell>
          <cell r="V1025">
            <v>0</v>
          </cell>
          <cell r="W1025" t="str">
            <v>un</v>
          </cell>
          <cell r="X1025">
            <v>1</v>
          </cell>
        </row>
        <row r="1026">
          <cell r="A1026">
            <v>25007</v>
          </cell>
          <cell r="B1026" t="str">
            <v>Mueble bajo y rejilla metalica superior con revestimiento plastico  tipo M-6 OBSERVACION URGENCIAS, TRABAJO SUCIO en formica post formado blanco, superficie en acero inoxidable borde antigoteo  herrajes en metalicos (1.8 Mts),ver detalle</v>
          </cell>
          <cell r="C1026">
            <v>1</v>
          </cell>
          <cell r="D1026">
            <v>1</v>
          </cell>
          <cell r="F1026">
            <v>0</v>
          </cell>
          <cell r="G1026">
            <v>1</v>
          </cell>
          <cell r="I1026">
            <v>0</v>
          </cell>
          <cell r="J1026">
            <v>0</v>
          </cell>
          <cell r="L1026">
            <v>0</v>
          </cell>
          <cell r="M1026">
            <v>0</v>
          </cell>
          <cell r="O1026">
            <v>0</v>
          </cell>
          <cell r="P1026">
            <v>0</v>
          </cell>
          <cell r="R1026">
            <v>0</v>
          </cell>
          <cell r="S1026">
            <v>0</v>
          </cell>
          <cell r="U1026">
            <v>0</v>
          </cell>
          <cell r="V1026">
            <v>0</v>
          </cell>
          <cell r="W1026" t="str">
            <v>un</v>
          </cell>
          <cell r="X1026">
            <v>1</v>
          </cell>
        </row>
        <row r="1027">
          <cell r="A1027">
            <v>25008</v>
          </cell>
          <cell r="B1027" t="str">
            <v>Mueble bajo y alto tipo M-7 TRABAJO LIMPIO, OBSERVACION URGENCIAS en formica post formado blanco, superficie en acero inoxidable borde antigoteo  herrajes en metalicos (2.77 Mts),ver detalle</v>
          </cell>
          <cell r="C1027">
            <v>1</v>
          </cell>
          <cell r="D1027">
            <v>1</v>
          </cell>
          <cell r="F1027">
            <v>0</v>
          </cell>
          <cell r="G1027">
            <v>1</v>
          </cell>
          <cell r="I1027">
            <v>0</v>
          </cell>
          <cell r="J1027">
            <v>0</v>
          </cell>
          <cell r="L1027">
            <v>0</v>
          </cell>
          <cell r="M1027">
            <v>0</v>
          </cell>
          <cell r="O1027">
            <v>0</v>
          </cell>
          <cell r="P1027">
            <v>0</v>
          </cell>
          <cell r="R1027">
            <v>0</v>
          </cell>
          <cell r="S1027">
            <v>0</v>
          </cell>
          <cell r="U1027">
            <v>0</v>
          </cell>
          <cell r="V1027">
            <v>0</v>
          </cell>
          <cell r="W1027" t="str">
            <v>un</v>
          </cell>
          <cell r="X1027">
            <v>1</v>
          </cell>
        </row>
        <row r="1028">
          <cell r="A1028">
            <v>25009</v>
          </cell>
          <cell r="B1028" t="str">
            <v>Mueble vestier tipo M-8  LOCKERS OBSERVACION URGENCIAS en melaminico postformado blanco, herrajes metalicos (h=2.10, a= 1.20 Mts),ver detalle</v>
          </cell>
          <cell r="C1028">
            <v>4</v>
          </cell>
          <cell r="D1028">
            <v>4</v>
          </cell>
          <cell r="E1028">
            <v>6</v>
          </cell>
          <cell r="F1028">
            <v>6</v>
          </cell>
          <cell r="G1028">
            <v>10</v>
          </cell>
          <cell r="H1028">
            <v>5</v>
          </cell>
          <cell r="I1028">
            <v>5</v>
          </cell>
          <cell r="J1028">
            <v>5</v>
          </cell>
          <cell r="L1028">
            <v>0</v>
          </cell>
          <cell r="M1028">
            <v>0</v>
          </cell>
          <cell r="N1028">
            <v>1</v>
          </cell>
          <cell r="O1028">
            <v>1</v>
          </cell>
          <cell r="P1028">
            <v>1</v>
          </cell>
          <cell r="R1028">
            <v>0</v>
          </cell>
          <cell r="S1028">
            <v>0</v>
          </cell>
          <cell r="U1028">
            <v>0</v>
          </cell>
          <cell r="V1028">
            <v>0</v>
          </cell>
          <cell r="W1028" t="str">
            <v>un</v>
          </cell>
          <cell r="X1028">
            <v>16</v>
          </cell>
        </row>
        <row r="1029">
          <cell r="A1029">
            <v>25010</v>
          </cell>
          <cell r="B1029" t="str">
            <v>Mueble bajo y rejilla metalica superior con revestimiento plastico  tipo M-9  REVELADO, IMÁGENES Y DIAGNOSTICO en formica post formado blanco, superficie en acero inoxidable borde antigoteo  herrajes en metalicos (1.00 Mts),ver detalle</v>
          </cell>
          <cell r="C1029">
            <v>1</v>
          </cell>
          <cell r="D1029">
            <v>1</v>
          </cell>
          <cell r="F1029">
            <v>0</v>
          </cell>
          <cell r="G1029">
            <v>1</v>
          </cell>
          <cell r="I1029">
            <v>0</v>
          </cell>
          <cell r="J1029">
            <v>0</v>
          </cell>
          <cell r="L1029">
            <v>0</v>
          </cell>
          <cell r="M1029">
            <v>0</v>
          </cell>
          <cell r="O1029">
            <v>0</v>
          </cell>
          <cell r="P1029">
            <v>0</v>
          </cell>
          <cell r="R1029">
            <v>0</v>
          </cell>
          <cell r="S1029">
            <v>0</v>
          </cell>
          <cell r="U1029">
            <v>0</v>
          </cell>
          <cell r="V1029">
            <v>0</v>
          </cell>
          <cell r="W1029" t="str">
            <v>un</v>
          </cell>
          <cell r="X1029">
            <v>1</v>
          </cell>
        </row>
        <row r="1030">
          <cell r="A1030">
            <v>25011</v>
          </cell>
          <cell r="B1030" t="str">
            <v>Mueble entrepaños y puertas tipo M-10 ROPA LIMPIA, IMÁGENES, TRABAJO DE PARTO Y RECUPERACION en  formica postformada las puertas y los entrepaños en madecor blanco  herrajes metalicos (h=2.40, a= 1.36 Mts),ver detalle</v>
          </cell>
          <cell r="C1030">
            <v>1</v>
          </cell>
          <cell r="D1030">
            <v>1</v>
          </cell>
          <cell r="E1030">
            <v>2</v>
          </cell>
          <cell r="F1030">
            <v>2</v>
          </cell>
          <cell r="G1030">
            <v>3</v>
          </cell>
          <cell r="I1030">
            <v>0</v>
          </cell>
          <cell r="J1030">
            <v>0</v>
          </cell>
          <cell r="L1030">
            <v>0</v>
          </cell>
          <cell r="M1030">
            <v>0</v>
          </cell>
          <cell r="O1030">
            <v>0</v>
          </cell>
          <cell r="P1030">
            <v>0</v>
          </cell>
          <cell r="R1030">
            <v>0</v>
          </cell>
          <cell r="S1030">
            <v>0</v>
          </cell>
          <cell r="U1030">
            <v>0</v>
          </cell>
          <cell r="V1030">
            <v>0</v>
          </cell>
          <cell r="W1030" t="str">
            <v>un</v>
          </cell>
          <cell r="X1030">
            <v>3</v>
          </cell>
        </row>
        <row r="1031">
          <cell r="A1031">
            <v>25012</v>
          </cell>
          <cell r="B1031" t="str">
            <v>Mueble bajo en "L" tipo M-11 LAVADO MATERIAL Y MICROBIOLOGIA,  LABORATORIO en acero inoxidable,  superficie en acero inoxidable borde antigoteo  herrajes en acero inoxidable (a=1.54,   b=2.62 Mts),ver detalle</v>
          </cell>
          <cell r="C1031">
            <v>2</v>
          </cell>
          <cell r="D1031">
            <v>2</v>
          </cell>
          <cell r="F1031">
            <v>0</v>
          </cell>
          <cell r="G1031">
            <v>2</v>
          </cell>
          <cell r="I1031">
            <v>0</v>
          </cell>
          <cell r="J1031">
            <v>0</v>
          </cell>
          <cell r="L1031">
            <v>0</v>
          </cell>
          <cell r="M1031">
            <v>0</v>
          </cell>
          <cell r="O1031">
            <v>0</v>
          </cell>
          <cell r="P1031">
            <v>0</v>
          </cell>
          <cell r="R1031">
            <v>0</v>
          </cell>
          <cell r="S1031">
            <v>0</v>
          </cell>
          <cell r="U1031">
            <v>0</v>
          </cell>
          <cell r="V1031">
            <v>0</v>
          </cell>
          <cell r="W1031" t="str">
            <v>un</v>
          </cell>
          <cell r="X1031">
            <v>2</v>
          </cell>
        </row>
        <row r="1032">
          <cell r="A1032">
            <v>25013</v>
          </cell>
          <cell r="B1032" t="str">
            <v>Mueble bajo en "L" tipo M-12 MICROSCOPIA, QUIMICA, Y MANEJO DE MUESTRAS LABORATORIOS en acero inoxidable,  superficie en acero inoxidable borde antigoteo  herrajes en acero inoxidable (a=1.54,   b=2.20 Mts),ver detalle</v>
          </cell>
          <cell r="C1032">
            <v>3</v>
          </cell>
          <cell r="D1032">
            <v>3</v>
          </cell>
          <cell r="F1032">
            <v>0</v>
          </cell>
          <cell r="G1032">
            <v>3</v>
          </cell>
          <cell r="I1032">
            <v>0</v>
          </cell>
          <cell r="J1032">
            <v>0</v>
          </cell>
          <cell r="L1032">
            <v>0</v>
          </cell>
          <cell r="M1032">
            <v>0</v>
          </cell>
          <cell r="O1032">
            <v>0</v>
          </cell>
          <cell r="P1032">
            <v>0</v>
          </cell>
          <cell r="R1032">
            <v>0</v>
          </cell>
          <cell r="S1032">
            <v>0</v>
          </cell>
          <cell r="U1032">
            <v>0</v>
          </cell>
          <cell r="V1032">
            <v>0</v>
          </cell>
          <cell r="W1032" t="str">
            <v>un</v>
          </cell>
          <cell r="X1032">
            <v>3</v>
          </cell>
        </row>
        <row r="1033">
          <cell r="A1033">
            <v>25014</v>
          </cell>
          <cell r="B1033" t="str">
            <v>Mueble bajo tipo M-13 VACUNACION, CONSULTA EXTERNA en formica post formado blanco, superficie en acero inoxidable borde antigoteo  herrajes en metalicos (1.58 Mts),ver detalle</v>
          </cell>
          <cell r="C1033">
            <v>1</v>
          </cell>
          <cell r="D1033">
            <v>1</v>
          </cell>
          <cell r="F1033">
            <v>0</v>
          </cell>
          <cell r="G1033">
            <v>1</v>
          </cell>
          <cell r="I1033">
            <v>0</v>
          </cell>
          <cell r="J1033">
            <v>0</v>
          </cell>
          <cell r="L1033">
            <v>0</v>
          </cell>
          <cell r="M1033">
            <v>0</v>
          </cell>
          <cell r="O1033">
            <v>0</v>
          </cell>
          <cell r="P1033">
            <v>0</v>
          </cell>
          <cell r="R1033">
            <v>0</v>
          </cell>
          <cell r="S1033">
            <v>0</v>
          </cell>
          <cell r="U1033">
            <v>0</v>
          </cell>
          <cell r="V1033">
            <v>0</v>
          </cell>
          <cell r="W1033" t="str">
            <v>un</v>
          </cell>
          <cell r="X1033">
            <v>1</v>
          </cell>
        </row>
        <row r="1034">
          <cell r="A1034">
            <v>25015</v>
          </cell>
          <cell r="B1034" t="str">
            <v>Mueble bajo y rejilla metalica superior con revestimiento plastico  tipo M-14 REVELADO RX ODONTOLOGIA en formica post formado blanco, superficie en acero inoxidable borde antigoteo  herrajes en metalicos (2.29 Mts),ver detalle</v>
          </cell>
          <cell r="C1034">
            <v>1</v>
          </cell>
          <cell r="D1034">
            <v>1</v>
          </cell>
          <cell r="F1034">
            <v>0</v>
          </cell>
          <cell r="G1034">
            <v>1</v>
          </cell>
          <cell r="I1034">
            <v>0</v>
          </cell>
          <cell r="J1034">
            <v>0</v>
          </cell>
          <cell r="L1034">
            <v>0</v>
          </cell>
          <cell r="M1034">
            <v>0</v>
          </cell>
          <cell r="O1034">
            <v>0</v>
          </cell>
          <cell r="P1034">
            <v>0</v>
          </cell>
          <cell r="R1034">
            <v>0</v>
          </cell>
          <cell r="S1034">
            <v>0</v>
          </cell>
          <cell r="U1034">
            <v>0</v>
          </cell>
          <cell r="V1034">
            <v>0</v>
          </cell>
          <cell r="W1034" t="str">
            <v>un</v>
          </cell>
          <cell r="X1034">
            <v>1</v>
          </cell>
        </row>
        <row r="1035">
          <cell r="A1035">
            <v>25016</v>
          </cell>
          <cell r="B1035" t="str">
            <v>Mueble bajo tipo M-15 AUXILIAR DE ODONTOLOGIA en formica post formado blanco, superficie en formica postformado  artic azul  3088 herrajes en metalicos (1.58 Mts),ver detalle</v>
          </cell>
          <cell r="C1035">
            <v>4</v>
          </cell>
          <cell r="D1035">
            <v>4</v>
          </cell>
          <cell r="F1035">
            <v>0</v>
          </cell>
          <cell r="G1035">
            <v>4</v>
          </cell>
          <cell r="I1035">
            <v>0</v>
          </cell>
          <cell r="J1035">
            <v>0</v>
          </cell>
          <cell r="L1035">
            <v>0</v>
          </cell>
          <cell r="M1035">
            <v>0</v>
          </cell>
          <cell r="O1035">
            <v>0</v>
          </cell>
          <cell r="P1035">
            <v>0</v>
          </cell>
          <cell r="R1035">
            <v>0</v>
          </cell>
          <cell r="S1035">
            <v>0</v>
          </cell>
          <cell r="U1035">
            <v>0</v>
          </cell>
          <cell r="V1035">
            <v>0</v>
          </cell>
          <cell r="W1035" t="str">
            <v>un</v>
          </cell>
          <cell r="X1035">
            <v>4</v>
          </cell>
        </row>
        <row r="1036">
          <cell r="A1036">
            <v>25017</v>
          </cell>
          <cell r="B1036" t="str">
            <v>Mueble bajo tipo M-16  LAVADO DE MATERIAL, ODONTOLOGIA - ESTERILIZACION en acero inoxidable,  superficie en acero inoxidable borde antigoteo  herrajes en acero inoxidable (3.02 Mts),ver detalle</v>
          </cell>
          <cell r="C1036">
            <v>1</v>
          </cell>
          <cell r="D1036">
            <v>1</v>
          </cell>
          <cell r="F1036">
            <v>0</v>
          </cell>
          <cell r="G1036">
            <v>1</v>
          </cell>
          <cell r="I1036">
            <v>0</v>
          </cell>
          <cell r="J1036">
            <v>0</v>
          </cell>
          <cell r="L1036">
            <v>0</v>
          </cell>
          <cell r="M1036">
            <v>0</v>
          </cell>
          <cell r="O1036">
            <v>0</v>
          </cell>
          <cell r="P1036">
            <v>0</v>
          </cell>
          <cell r="R1036">
            <v>0</v>
          </cell>
          <cell r="S1036">
            <v>0</v>
          </cell>
          <cell r="U1036">
            <v>0</v>
          </cell>
          <cell r="V1036">
            <v>0</v>
          </cell>
          <cell r="W1036" t="str">
            <v>un</v>
          </cell>
          <cell r="X1036">
            <v>1</v>
          </cell>
        </row>
        <row r="1037">
          <cell r="A1037">
            <v>25018</v>
          </cell>
          <cell r="B1037" t="str">
            <v>Mueble bajo tipo M-17  ENTREGA DE MATERIAL ESTERIL, ODONTOLOGIA - ESTERILIZACION en acero inoxidable,  superficie en acero inoxidable borde antigoteo  herrajes en acero inoxidable (3.02 Mts),ver detalle</v>
          </cell>
          <cell r="C1037">
            <v>1</v>
          </cell>
          <cell r="D1037">
            <v>1</v>
          </cell>
          <cell r="F1037">
            <v>0</v>
          </cell>
          <cell r="G1037">
            <v>1</v>
          </cell>
          <cell r="I1037">
            <v>0</v>
          </cell>
          <cell r="J1037">
            <v>0</v>
          </cell>
          <cell r="L1037">
            <v>0</v>
          </cell>
          <cell r="M1037">
            <v>0</v>
          </cell>
          <cell r="O1037">
            <v>0</v>
          </cell>
          <cell r="P1037">
            <v>0</v>
          </cell>
          <cell r="R1037">
            <v>0</v>
          </cell>
          <cell r="S1037">
            <v>0</v>
          </cell>
          <cell r="U1037">
            <v>0</v>
          </cell>
          <cell r="V1037">
            <v>0</v>
          </cell>
          <cell r="W1037" t="str">
            <v>un</v>
          </cell>
          <cell r="X1037">
            <v>1</v>
          </cell>
        </row>
        <row r="1038">
          <cell r="A1038">
            <v>25019</v>
          </cell>
          <cell r="B1038" t="str">
            <v>Mueble bajo tipo M-18 INFORMACION Y ATENCION AL USUARIO, CONSULTA EXTERNA en mamposteria acabado pañetado, estuco y pintura superficie en concreto con acabado granito fundido y pulido en sitio  (4.56 Mts),ver detalle</v>
          </cell>
          <cell r="C1038">
            <v>1</v>
          </cell>
          <cell r="D1038">
            <v>1</v>
          </cell>
          <cell r="F1038">
            <v>0</v>
          </cell>
          <cell r="G1038">
            <v>1</v>
          </cell>
          <cell r="I1038">
            <v>0</v>
          </cell>
          <cell r="J1038">
            <v>0</v>
          </cell>
          <cell r="L1038">
            <v>0</v>
          </cell>
          <cell r="M1038">
            <v>0</v>
          </cell>
          <cell r="O1038">
            <v>0</v>
          </cell>
          <cell r="P1038">
            <v>0</v>
          </cell>
          <cell r="R1038">
            <v>0</v>
          </cell>
          <cell r="S1038">
            <v>0</v>
          </cell>
          <cell r="U1038">
            <v>0</v>
          </cell>
          <cell r="V1038">
            <v>0</v>
          </cell>
          <cell r="W1038" t="str">
            <v>un</v>
          </cell>
          <cell r="X1038">
            <v>1</v>
          </cell>
        </row>
        <row r="1039">
          <cell r="A1039">
            <v>25020</v>
          </cell>
          <cell r="B1039" t="str">
            <v>Mueble bajo tipo M-19 ORIENTACION CONSULTA EXTERNA en mamposteria acabado pañetado, estuco y pintura superficie en concreto con acabado granito fundido y pulido en sitio  (3.37 Mts),ver detalle</v>
          </cell>
          <cell r="C1039">
            <v>1</v>
          </cell>
          <cell r="D1039">
            <v>1</v>
          </cell>
          <cell r="F1039">
            <v>0</v>
          </cell>
          <cell r="G1039">
            <v>1</v>
          </cell>
          <cell r="I1039">
            <v>0</v>
          </cell>
          <cell r="J1039">
            <v>0</v>
          </cell>
          <cell r="L1039">
            <v>0</v>
          </cell>
          <cell r="M1039">
            <v>0</v>
          </cell>
          <cell r="O1039">
            <v>0</v>
          </cell>
          <cell r="P1039">
            <v>0</v>
          </cell>
          <cell r="R1039">
            <v>0</v>
          </cell>
          <cell r="S1039">
            <v>0</v>
          </cell>
          <cell r="U1039">
            <v>0</v>
          </cell>
          <cell r="V1039">
            <v>0</v>
          </cell>
          <cell r="W1039" t="str">
            <v>un</v>
          </cell>
          <cell r="X1039">
            <v>1</v>
          </cell>
        </row>
        <row r="1040">
          <cell r="A1040">
            <v>25021</v>
          </cell>
          <cell r="B1040" t="str">
            <v>Mueble bajo en "L" tipo M-20 ESTACION DE ENFERMERAS, RECUPERACION Y TRABAJO DE PARTOS  en mamposteria acabado pañetado, estuco y pintura superficie en concreto con acabado granito fundido y pulido en sitio  (a= 2.44,  b=0.54 Mts),ver detalle</v>
          </cell>
          <cell r="D1040">
            <v>0</v>
          </cell>
          <cell r="E1040">
            <v>1</v>
          </cell>
          <cell r="F1040">
            <v>1</v>
          </cell>
          <cell r="G1040">
            <v>1</v>
          </cell>
          <cell r="I1040">
            <v>0</v>
          </cell>
          <cell r="J1040">
            <v>0</v>
          </cell>
          <cell r="L1040">
            <v>0</v>
          </cell>
          <cell r="M1040">
            <v>0</v>
          </cell>
          <cell r="O1040">
            <v>0</v>
          </cell>
          <cell r="P1040">
            <v>0</v>
          </cell>
          <cell r="R1040">
            <v>0</v>
          </cell>
          <cell r="S1040">
            <v>0</v>
          </cell>
          <cell r="U1040">
            <v>0</v>
          </cell>
          <cell r="V1040">
            <v>0</v>
          </cell>
          <cell r="W1040" t="str">
            <v>un</v>
          </cell>
          <cell r="X1040">
            <v>1</v>
          </cell>
        </row>
        <row r="1041">
          <cell r="A1041">
            <v>25022</v>
          </cell>
          <cell r="B1041" t="str">
            <v>Mueble bajo y alto tipo M-21   TRABAJO LIMPIO, RECUPERACION Y  TRABAJO en formica post formado blanco, superficie en acero inoxidable borde antigoteo  herrajes en metalicos (2.01 Mts),ver detalle</v>
          </cell>
          <cell r="D1041">
            <v>0</v>
          </cell>
          <cell r="E1041">
            <v>1</v>
          </cell>
          <cell r="F1041">
            <v>1</v>
          </cell>
          <cell r="G1041">
            <v>1</v>
          </cell>
          <cell r="I1041">
            <v>0</v>
          </cell>
          <cell r="J1041">
            <v>0</v>
          </cell>
          <cell r="L1041">
            <v>0</v>
          </cell>
          <cell r="M1041">
            <v>0</v>
          </cell>
          <cell r="O1041">
            <v>0</v>
          </cell>
          <cell r="P1041">
            <v>0</v>
          </cell>
          <cell r="R1041">
            <v>0</v>
          </cell>
          <cell r="S1041">
            <v>0</v>
          </cell>
          <cell r="U1041">
            <v>0</v>
          </cell>
          <cell r="V1041">
            <v>0</v>
          </cell>
          <cell r="W1041" t="str">
            <v>un</v>
          </cell>
          <cell r="X1041">
            <v>1</v>
          </cell>
        </row>
        <row r="1042">
          <cell r="A1042">
            <v>25023</v>
          </cell>
          <cell r="B1042" t="str">
            <v>Mueble bajo y alto tipo M-22   TRABAJO LIMPIO, RECUPERACION Y  TRABAJO DE PARTO EN GINECOBSTETRICIA, CURACIONES EN HOSPITALIZACION en formica post formado blanco, superficie en acero inoxidable borde antigoteo  herrajes en metalicos (1.80 Mts),ver detalle</v>
          </cell>
          <cell r="D1042">
            <v>0</v>
          </cell>
          <cell r="E1042">
            <v>1</v>
          </cell>
          <cell r="F1042">
            <v>1</v>
          </cell>
          <cell r="G1042">
            <v>1</v>
          </cell>
          <cell r="I1042">
            <v>0</v>
          </cell>
          <cell r="J1042">
            <v>0</v>
          </cell>
          <cell r="L1042">
            <v>0</v>
          </cell>
          <cell r="M1042">
            <v>0</v>
          </cell>
          <cell r="O1042">
            <v>0</v>
          </cell>
          <cell r="P1042">
            <v>0</v>
          </cell>
          <cell r="R1042">
            <v>0</v>
          </cell>
          <cell r="S1042">
            <v>0</v>
          </cell>
          <cell r="U1042">
            <v>0</v>
          </cell>
          <cell r="V1042">
            <v>0</v>
          </cell>
          <cell r="W1042" t="str">
            <v>un</v>
          </cell>
          <cell r="X1042">
            <v>1</v>
          </cell>
        </row>
        <row r="1043">
          <cell r="A1043">
            <v>25024</v>
          </cell>
          <cell r="B1043" t="str">
            <v>Mueble entrepaños y puertas tipo M-23  VESTIER CIRUGIA, POLAINAS en  formica postformada las puertas y los entrepaños en madecor blanco  herrajes metalicos (h=2.40, a= 1.55 Mts),ver detalle</v>
          </cell>
          <cell r="D1043">
            <v>0</v>
          </cell>
          <cell r="E1043">
            <v>1</v>
          </cell>
          <cell r="F1043">
            <v>1</v>
          </cell>
          <cell r="G1043">
            <v>1</v>
          </cell>
          <cell r="I1043">
            <v>0</v>
          </cell>
          <cell r="J1043">
            <v>0</v>
          </cell>
          <cell r="L1043">
            <v>0</v>
          </cell>
          <cell r="M1043">
            <v>0</v>
          </cell>
          <cell r="O1043">
            <v>0</v>
          </cell>
          <cell r="P1043">
            <v>0</v>
          </cell>
          <cell r="R1043">
            <v>0</v>
          </cell>
          <cell r="S1043">
            <v>0</v>
          </cell>
          <cell r="U1043">
            <v>0</v>
          </cell>
          <cell r="V1043">
            <v>0</v>
          </cell>
          <cell r="W1043" t="str">
            <v>un</v>
          </cell>
          <cell r="X1043">
            <v>1</v>
          </cell>
        </row>
        <row r="1044">
          <cell r="A1044">
            <v>25025</v>
          </cell>
          <cell r="B1044" t="str">
            <v>Mueble entrepaños y puertas tipo M-24  VESTIER CIRUGIA, POLAINAS en  formica postformada las puertas y los entrepaños en madecor blanco  herrajes metalicos (h=2.40, a= 130 Mts),ver detalle</v>
          </cell>
          <cell r="D1044">
            <v>0</v>
          </cell>
          <cell r="E1044">
            <v>1</v>
          </cell>
          <cell r="F1044">
            <v>1</v>
          </cell>
          <cell r="G1044">
            <v>1</v>
          </cell>
          <cell r="I1044">
            <v>0</v>
          </cell>
          <cell r="J1044">
            <v>0</v>
          </cell>
          <cell r="L1044">
            <v>0</v>
          </cell>
          <cell r="M1044">
            <v>0</v>
          </cell>
          <cell r="O1044">
            <v>0</v>
          </cell>
          <cell r="P1044">
            <v>0</v>
          </cell>
          <cell r="R1044">
            <v>0</v>
          </cell>
          <cell r="S1044">
            <v>0</v>
          </cell>
          <cell r="U1044">
            <v>0</v>
          </cell>
          <cell r="V1044">
            <v>0</v>
          </cell>
          <cell r="W1044" t="str">
            <v>un</v>
          </cell>
          <cell r="X1044">
            <v>1</v>
          </cell>
        </row>
        <row r="1045">
          <cell r="A1045">
            <v>25026</v>
          </cell>
          <cell r="B1045" t="str">
            <v>Mueble bajo tipo M-25  LAVABOS QUIRURGICOS en acero inoxidable,  herrajes acero inoxidable (2.20 Mts),ver detalle</v>
          </cell>
          <cell r="D1045">
            <v>0</v>
          </cell>
          <cell r="E1045">
            <v>1</v>
          </cell>
          <cell r="F1045">
            <v>1</v>
          </cell>
          <cell r="G1045">
            <v>1</v>
          </cell>
          <cell r="I1045">
            <v>0</v>
          </cell>
          <cell r="J1045">
            <v>0</v>
          </cell>
          <cell r="L1045">
            <v>0</v>
          </cell>
          <cell r="M1045">
            <v>0</v>
          </cell>
          <cell r="O1045">
            <v>0</v>
          </cell>
          <cell r="P1045">
            <v>0</v>
          </cell>
          <cell r="R1045">
            <v>0</v>
          </cell>
          <cell r="S1045">
            <v>0</v>
          </cell>
          <cell r="U1045">
            <v>0</v>
          </cell>
          <cell r="V1045">
            <v>0</v>
          </cell>
          <cell r="W1045" t="str">
            <v>un</v>
          </cell>
          <cell r="X1045">
            <v>1</v>
          </cell>
        </row>
        <row r="1046">
          <cell r="A1046">
            <v>25027</v>
          </cell>
          <cell r="B1046" t="str">
            <v>Mueble bajo tipo M-26  LAVABOS QUIRURGICOS en acero inoxidable,  herrajes acero inoxidable (2.83 Mts),ver detalle</v>
          </cell>
          <cell r="D1046">
            <v>0</v>
          </cell>
          <cell r="E1046">
            <v>1</v>
          </cell>
          <cell r="F1046">
            <v>1</v>
          </cell>
          <cell r="G1046">
            <v>1</v>
          </cell>
          <cell r="I1046">
            <v>0</v>
          </cell>
          <cell r="J1046">
            <v>0</v>
          </cell>
          <cell r="L1046">
            <v>0</v>
          </cell>
          <cell r="M1046">
            <v>0</v>
          </cell>
          <cell r="O1046">
            <v>0</v>
          </cell>
          <cell r="P1046">
            <v>0</v>
          </cell>
          <cell r="R1046">
            <v>0</v>
          </cell>
          <cell r="S1046">
            <v>0</v>
          </cell>
          <cell r="U1046">
            <v>0</v>
          </cell>
          <cell r="V1046">
            <v>0</v>
          </cell>
          <cell r="W1046" t="str">
            <v>un</v>
          </cell>
          <cell r="X1046">
            <v>1</v>
          </cell>
        </row>
        <row r="1047">
          <cell r="A1047">
            <v>25028</v>
          </cell>
          <cell r="B1047" t="str">
            <v>Mueble bajo en "L" tipo M-27 ESTACION DE ENFERMERAS, RECUPERACION CIRUGIA en mamposteria acabado pañetado, estuco y pintura superficie en concreto con acabado granito fundido y pulido en sitio  (a= 1.91,  b=0.70 Mts),ver detalle</v>
          </cell>
          <cell r="D1047">
            <v>0</v>
          </cell>
          <cell r="E1047">
            <v>1</v>
          </cell>
          <cell r="F1047">
            <v>1</v>
          </cell>
          <cell r="G1047">
            <v>1</v>
          </cell>
          <cell r="I1047">
            <v>0</v>
          </cell>
          <cell r="J1047">
            <v>0</v>
          </cell>
          <cell r="L1047">
            <v>0</v>
          </cell>
          <cell r="M1047">
            <v>0</v>
          </cell>
          <cell r="O1047">
            <v>0</v>
          </cell>
          <cell r="P1047">
            <v>0</v>
          </cell>
          <cell r="R1047">
            <v>0</v>
          </cell>
          <cell r="S1047">
            <v>0</v>
          </cell>
          <cell r="U1047">
            <v>0</v>
          </cell>
          <cell r="V1047">
            <v>0</v>
          </cell>
          <cell r="W1047" t="str">
            <v>un</v>
          </cell>
          <cell r="X1047">
            <v>1</v>
          </cell>
        </row>
        <row r="1048">
          <cell r="A1048">
            <v>25029</v>
          </cell>
          <cell r="B1048" t="str">
            <v>Mueble bajo y alto tipo M-28   TRABAJO LIMPIO, RECUPERACION  DE CIRUGIA en formica post formado blanco, superficie en acero inoxidable borde antigoteo  herrajes en metalicos (2.54 Mts),ver detalle</v>
          </cell>
          <cell r="D1048">
            <v>0</v>
          </cell>
          <cell r="E1048">
            <v>1</v>
          </cell>
          <cell r="F1048">
            <v>1</v>
          </cell>
          <cell r="G1048">
            <v>1</v>
          </cell>
          <cell r="I1048">
            <v>0</v>
          </cell>
          <cell r="J1048">
            <v>0</v>
          </cell>
          <cell r="L1048">
            <v>0</v>
          </cell>
          <cell r="M1048">
            <v>0</v>
          </cell>
          <cell r="O1048">
            <v>0</v>
          </cell>
          <cell r="P1048">
            <v>0</v>
          </cell>
          <cell r="R1048">
            <v>0</v>
          </cell>
          <cell r="S1048">
            <v>0</v>
          </cell>
          <cell r="U1048">
            <v>0</v>
          </cell>
          <cell r="V1048">
            <v>0</v>
          </cell>
          <cell r="W1048" t="str">
            <v>un</v>
          </cell>
          <cell r="X1048">
            <v>1</v>
          </cell>
        </row>
        <row r="1049">
          <cell r="A1049">
            <v>25030</v>
          </cell>
          <cell r="B1049" t="str">
            <v>Mueble bajo y rejilla metalica superior con revestimiento plastico  tipo M-29  RECUPERACION CIRUGIA Y TRABAJO SUCIO en formica post formado blanco, superficie en acero inoxidable borde antigoteo  herrajes en metalicos (1.63 Mts),ver detalle</v>
          </cell>
          <cell r="D1049">
            <v>0</v>
          </cell>
          <cell r="E1049">
            <v>1</v>
          </cell>
          <cell r="F1049">
            <v>1</v>
          </cell>
          <cell r="G1049">
            <v>1</v>
          </cell>
          <cell r="I1049">
            <v>0</v>
          </cell>
          <cell r="J1049">
            <v>0</v>
          </cell>
          <cell r="L1049">
            <v>0</v>
          </cell>
          <cell r="M1049">
            <v>0</v>
          </cell>
          <cell r="O1049">
            <v>0</v>
          </cell>
          <cell r="P1049">
            <v>0</v>
          </cell>
          <cell r="R1049">
            <v>0</v>
          </cell>
          <cell r="S1049">
            <v>0</v>
          </cell>
          <cell r="U1049">
            <v>0</v>
          </cell>
          <cell r="V1049">
            <v>0</v>
          </cell>
          <cell r="W1049" t="str">
            <v>un</v>
          </cell>
          <cell r="X1049">
            <v>1</v>
          </cell>
        </row>
        <row r="1050">
          <cell r="A1050">
            <v>25031</v>
          </cell>
          <cell r="B1050" t="str">
            <v>Mueble bajo en "L" tipo M-30  ENTREGA DE MATERIAL ESTERIL , ESTERILIZACION en acero inoxidable,  superficie en acero inoxidable borde antigoteo  herrajes en acero inoxidable (a=3.65,   b=1.05 Mts),ver detalle</v>
          </cell>
          <cell r="D1050">
            <v>0</v>
          </cell>
          <cell r="E1050">
            <v>1</v>
          </cell>
          <cell r="F1050">
            <v>1</v>
          </cell>
          <cell r="G1050">
            <v>1</v>
          </cell>
          <cell r="I1050">
            <v>0</v>
          </cell>
          <cell r="J1050">
            <v>0</v>
          </cell>
          <cell r="L1050">
            <v>0</v>
          </cell>
          <cell r="M1050">
            <v>0</v>
          </cell>
          <cell r="O1050">
            <v>0</v>
          </cell>
          <cell r="P1050">
            <v>0</v>
          </cell>
          <cell r="R1050">
            <v>0</v>
          </cell>
          <cell r="S1050">
            <v>0</v>
          </cell>
          <cell r="U1050">
            <v>0</v>
          </cell>
          <cell r="V1050">
            <v>0</v>
          </cell>
          <cell r="W1050" t="str">
            <v>un</v>
          </cell>
          <cell r="X1050">
            <v>1</v>
          </cell>
        </row>
        <row r="1051">
          <cell r="A1051">
            <v>25032</v>
          </cell>
          <cell r="B1051" t="str">
            <v>Mueble bajo en "L" tipo M-31 EMPAQUE DE MATERIAL LAVADO , ESTERILIZACION en acero inoxidable,  superficie en acero inoxidable borde antigoteo  herrajes en acero inoxidable (a=3.26,   b=1.05 Mts),ver detalle</v>
          </cell>
          <cell r="D1051">
            <v>0</v>
          </cell>
          <cell r="E1051">
            <v>1</v>
          </cell>
          <cell r="F1051">
            <v>1</v>
          </cell>
          <cell r="G1051">
            <v>1</v>
          </cell>
          <cell r="I1051">
            <v>0</v>
          </cell>
          <cell r="J1051">
            <v>0</v>
          </cell>
          <cell r="L1051">
            <v>0</v>
          </cell>
          <cell r="M1051">
            <v>0</v>
          </cell>
          <cell r="O1051">
            <v>0</v>
          </cell>
          <cell r="P1051">
            <v>0</v>
          </cell>
          <cell r="R1051">
            <v>0</v>
          </cell>
          <cell r="S1051">
            <v>0</v>
          </cell>
          <cell r="U1051">
            <v>0</v>
          </cell>
          <cell r="V1051">
            <v>0</v>
          </cell>
          <cell r="W1051" t="str">
            <v>un</v>
          </cell>
          <cell r="X1051">
            <v>1</v>
          </cell>
        </row>
        <row r="1052">
          <cell r="A1052">
            <v>25033</v>
          </cell>
          <cell r="B1052" t="str">
            <v>Mueble bajo en "L" tipo M-32  LAVADO , ESTERILIZACION en acero inoxidable,  superficie en acero inoxidable borde antigoteo  herrajes en acero inoxidable (a=2.15,   b=1.54 Mts),ver detalle</v>
          </cell>
          <cell r="D1052">
            <v>0</v>
          </cell>
          <cell r="E1052">
            <v>1</v>
          </cell>
          <cell r="F1052">
            <v>1</v>
          </cell>
          <cell r="G1052">
            <v>1</v>
          </cell>
          <cell r="I1052">
            <v>0</v>
          </cell>
          <cell r="J1052">
            <v>0</v>
          </cell>
          <cell r="L1052">
            <v>0</v>
          </cell>
          <cell r="M1052">
            <v>0</v>
          </cell>
          <cell r="O1052">
            <v>0</v>
          </cell>
          <cell r="P1052">
            <v>0</v>
          </cell>
          <cell r="R1052">
            <v>0</v>
          </cell>
          <cell r="S1052">
            <v>0</v>
          </cell>
          <cell r="U1052">
            <v>0</v>
          </cell>
          <cell r="V1052">
            <v>0</v>
          </cell>
          <cell r="W1052" t="str">
            <v>un</v>
          </cell>
          <cell r="X1052">
            <v>1</v>
          </cell>
        </row>
        <row r="1053">
          <cell r="A1053">
            <v>25034</v>
          </cell>
          <cell r="B1053" t="str">
            <v>Mueble bajo y alto tipo M-33  TRABAJO LIMPIO , HOSPITALIZACION en formica post formado blanco, superficie en acero inoxidable borde antigoteo  herrajes en metalicos (2.51 Mts),ver detalle</v>
          </cell>
          <cell r="D1053">
            <v>0</v>
          </cell>
          <cell r="E1053">
            <v>1</v>
          </cell>
          <cell r="F1053">
            <v>1</v>
          </cell>
          <cell r="G1053">
            <v>1</v>
          </cell>
          <cell r="I1053">
            <v>0</v>
          </cell>
          <cell r="J1053">
            <v>0</v>
          </cell>
          <cell r="L1053">
            <v>0</v>
          </cell>
          <cell r="M1053">
            <v>0</v>
          </cell>
          <cell r="O1053">
            <v>0</v>
          </cell>
          <cell r="P1053">
            <v>0</v>
          </cell>
          <cell r="R1053">
            <v>0</v>
          </cell>
          <cell r="S1053">
            <v>0</v>
          </cell>
          <cell r="U1053">
            <v>0</v>
          </cell>
          <cell r="V1053">
            <v>0</v>
          </cell>
          <cell r="W1053" t="str">
            <v>un</v>
          </cell>
          <cell r="X1053">
            <v>1</v>
          </cell>
        </row>
        <row r="1054">
          <cell r="A1054">
            <v>25035</v>
          </cell>
          <cell r="B1054" t="str">
            <v>Mueble bajo y rejilla metalica superior con revestimiento plastico  tipo M-34  TRABAJO SUCIO,  HOSPITALIZACION en formica post formado blanco, superficie en acero inoxidable borde antigoteo  herrajes en metalicos (1.63 Mts),ver detalle</v>
          </cell>
          <cell r="D1054">
            <v>0</v>
          </cell>
          <cell r="E1054">
            <v>1</v>
          </cell>
          <cell r="F1054">
            <v>1</v>
          </cell>
          <cell r="G1054">
            <v>1</v>
          </cell>
          <cell r="I1054">
            <v>0</v>
          </cell>
          <cell r="J1054">
            <v>0</v>
          </cell>
          <cell r="L1054">
            <v>0</v>
          </cell>
          <cell r="M1054">
            <v>0</v>
          </cell>
          <cell r="O1054">
            <v>0</v>
          </cell>
          <cell r="P1054">
            <v>0</v>
          </cell>
          <cell r="R1054">
            <v>0</v>
          </cell>
          <cell r="S1054">
            <v>0</v>
          </cell>
          <cell r="U1054">
            <v>0</v>
          </cell>
          <cell r="V1054">
            <v>0</v>
          </cell>
          <cell r="W1054" t="str">
            <v>un</v>
          </cell>
          <cell r="X1054">
            <v>1</v>
          </cell>
        </row>
        <row r="1055">
          <cell r="A1055">
            <v>25036</v>
          </cell>
          <cell r="B1055" t="str">
            <v>Mueble bajo en "L" tipo M-35 ESTACION DE ENFERMERAS, RECUPERACION CIRUGIA en mamposteria acabado pañetado, estuco y pintura superficie en concreto con acabado granito fundido y pulido en sitio  (a= 3.74,  b=0.58 Mts),ver detalle</v>
          </cell>
          <cell r="D1055">
            <v>0</v>
          </cell>
          <cell r="E1055">
            <v>1</v>
          </cell>
          <cell r="F1055">
            <v>1</v>
          </cell>
          <cell r="G1055">
            <v>1</v>
          </cell>
          <cell r="I1055">
            <v>0</v>
          </cell>
          <cell r="J1055">
            <v>0</v>
          </cell>
          <cell r="L1055">
            <v>0</v>
          </cell>
          <cell r="M1055">
            <v>0</v>
          </cell>
          <cell r="O1055">
            <v>0</v>
          </cell>
          <cell r="P1055">
            <v>0</v>
          </cell>
          <cell r="R1055">
            <v>0</v>
          </cell>
          <cell r="S1055">
            <v>0</v>
          </cell>
          <cell r="U1055">
            <v>0</v>
          </cell>
          <cell r="V1055">
            <v>0</v>
          </cell>
          <cell r="W1055" t="str">
            <v>un</v>
          </cell>
          <cell r="X1055">
            <v>1</v>
          </cell>
        </row>
        <row r="1056">
          <cell r="A1056">
            <v>25037</v>
          </cell>
          <cell r="B1056" t="str">
            <v>Mueble bajo en "U" tipo M-36 ESTACION DE ENFERMERAS, RECUPERACION CIRUGIA en mamposteria acabado pañetado, estuco y pintura superficie en concreto con acabado granito fundido y pulido en sitio  (a= 2.39,  b=0.58 Mts),ver detalle</v>
          </cell>
          <cell r="D1056">
            <v>0</v>
          </cell>
          <cell r="E1056">
            <v>1</v>
          </cell>
          <cell r="F1056">
            <v>1</v>
          </cell>
          <cell r="G1056">
            <v>1</v>
          </cell>
          <cell r="I1056">
            <v>0</v>
          </cell>
          <cell r="J1056">
            <v>0</v>
          </cell>
          <cell r="L1056">
            <v>0</v>
          </cell>
          <cell r="M1056">
            <v>0</v>
          </cell>
          <cell r="O1056">
            <v>0</v>
          </cell>
          <cell r="P1056">
            <v>0</v>
          </cell>
          <cell r="R1056">
            <v>0</v>
          </cell>
          <cell r="S1056">
            <v>0</v>
          </cell>
          <cell r="U1056">
            <v>0</v>
          </cell>
          <cell r="V1056">
            <v>0</v>
          </cell>
          <cell r="W1056" t="str">
            <v>un</v>
          </cell>
          <cell r="X1056">
            <v>1</v>
          </cell>
        </row>
        <row r="1057">
          <cell r="A1057">
            <v>25038</v>
          </cell>
          <cell r="B1057" t="str">
            <v>Mueble bajo y vestier tipo M-37 CLOSET Y LAVAMANOS HOSPITALIZACION en madera entamborada y formica color fresno herrajes metalicos (mueble lavamanos h=0.45, a =1.00;  closet h=2.09, a =1.28 Mts),ver detalle</v>
          </cell>
          <cell r="D1057">
            <v>0</v>
          </cell>
          <cell r="E1057">
            <v>1</v>
          </cell>
          <cell r="F1057">
            <v>1</v>
          </cell>
          <cell r="G1057">
            <v>1</v>
          </cell>
          <cell r="I1057">
            <v>0</v>
          </cell>
          <cell r="J1057">
            <v>0</v>
          </cell>
          <cell r="L1057">
            <v>0</v>
          </cell>
          <cell r="M1057">
            <v>0</v>
          </cell>
          <cell r="O1057">
            <v>0</v>
          </cell>
          <cell r="P1057">
            <v>0</v>
          </cell>
          <cell r="R1057">
            <v>0</v>
          </cell>
          <cell r="S1057">
            <v>0</v>
          </cell>
          <cell r="U1057">
            <v>0</v>
          </cell>
          <cell r="V1057">
            <v>0</v>
          </cell>
          <cell r="W1057" t="str">
            <v>un</v>
          </cell>
          <cell r="X1057">
            <v>1</v>
          </cell>
        </row>
        <row r="1058">
          <cell r="A1058">
            <v>25039</v>
          </cell>
          <cell r="B1058" t="str">
            <v>Mueble bajo y vestier tipo M-38 CLOSET Y LAVAMANOS HOSPITALIZACION en madera entamborada y formica color fresno herrajes metalicos (mueble lavamanos h=0.45, a =1.00;  closet h=2.09, a =1.20 Mts),ver detalle</v>
          </cell>
          <cell r="D1058">
            <v>0</v>
          </cell>
          <cell r="F1058">
            <v>0</v>
          </cell>
          <cell r="G1058">
            <v>0</v>
          </cell>
          <cell r="H1058">
            <v>1</v>
          </cell>
          <cell r="I1058">
            <v>1</v>
          </cell>
          <cell r="J1058">
            <v>1</v>
          </cell>
          <cell r="L1058">
            <v>0</v>
          </cell>
          <cell r="M1058">
            <v>0</v>
          </cell>
          <cell r="O1058">
            <v>0</v>
          </cell>
          <cell r="P1058">
            <v>0</v>
          </cell>
          <cell r="R1058">
            <v>0</v>
          </cell>
          <cell r="S1058">
            <v>0</v>
          </cell>
          <cell r="U1058">
            <v>0</v>
          </cell>
          <cell r="V1058">
            <v>0</v>
          </cell>
          <cell r="W1058" t="str">
            <v>un</v>
          </cell>
          <cell r="X1058">
            <v>1</v>
          </cell>
        </row>
        <row r="1059">
          <cell r="A1059">
            <v>25040</v>
          </cell>
          <cell r="B1059" t="str">
            <v>Mueble bajo tipo M-39  NECROPCIAS MORGUE en acero inoxidable y mamposteria acabado pañetado, estuco y pintura superficie en acero inoxidable borde antigoteo  herrajes en acero inoxidable (mueble bajo  a =3.10;  superficie necropcias a=1.20*2.10 Mts),ver d</v>
          </cell>
          <cell r="D1059">
            <v>0</v>
          </cell>
          <cell r="F1059">
            <v>0</v>
          </cell>
          <cell r="G1059">
            <v>0</v>
          </cell>
          <cell r="I1059">
            <v>0</v>
          </cell>
          <cell r="J1059">
            <v>0</v>
          </cell>
          <cell r="L1059">
            <v>0</v>
          </cell>
          <cell r="M1059">
            <v>0</v>
          </cell>
          <cell r="N1059">
            <v>1</v>
          </cell>
          <cell r="O1059">
            <v>1</v>
          </cell>
          <cell r="P1059">
            <v>1</v>
          </cell>
          <cell r="R1059">
            <v>0</v>
          </cell>
          <cell r="S1059">
            <v>0</v>
          </cell>
          <cell r="U1059">
            <v>0</v>
          </cell>
          <cell r="V1059">
            <v>0</v>
          </cell>
          <cell r="W1059" t="str">
            <v>un</v>
          </cell>
          <cell r="X1059">
            <v>1</v>
          </cell>
        </row>
        <row r="1060">
          <cell r="A1060">
            <v>25041</v>
          </cell>
          <cell r="B1060" t="str">
            <v xml:space="preserve">MOSTRADOR AUTOSERVICIO (En acero inoxidable, con tapa superior en calibre 16 tipos 304 acabado 2B antiácidos y magnéticos, con tanque para azafates, mueble en la parte baja y laterales costados, piso en acero calibre 18. Montado sobre patas con ajustes a </v>
          </cell>
          <cell r="D1060">
            <v>0</v>
          </cell>
          <cell r="F1060">
            <v>0</v>
          </cell>
          <cell r="G1060">
            <v>0</v>
          </cell>
          <cell r="I1060">
            <v>0</v>
          </cell>
          <cell r="J1060">
            <v>0</v>
          </cell>
          <cell r="L1060">
            <v>0</v>
          </cell>
          <cell r="M1060">
            <v>0</v>
          </cell>
          <cell r="N1060">
            <v>1</v>
          </cell>
          <cell r="O1060">
            <v>1</v>
          </cell>
          <cell r="P1060">
            <v>1</v>
          </cell>
          <cell r="R1060">
            <v>0</v>
          </cell>
          <cell r="S1060">
            <v>0</v>
          </cell>
          <cell r="U1060">
            <v>0</v>
          </cell>
          <cell r="V1060">
            <v>0</v>
          </cell>
          <cell r="W1060" t="str">
            <v>un</v>
          </cell>
          <cell r="X1060">
            <v>1</v>
          </cell>
        </row>
        <row r="1061">
          <cell r="A1061">
            <v>25042</v>
          </cell>
          <cell r="B1061" t="str">
            <v>MESA DE LAVADO CON POCETA (En acero inox. calibre 16, Ref. 304 acabado 2B antiácidos y magnéticos, salpicadero en contacto a la pared de 0.15 m.  Con poceta de 0.50 x 0.50 x 0.30. En la parte baja un entrepaño en acero inox calibre 18. Montada sobre patas</v>
          </cell>
          <cell r="D1061">
            <v>0</v>
          </cell>
          <cell r="F1061">
            <v>0</v>
          </cell>
          <cell r="G1061">
            <v>0</v>
          </cell>
          <cell r="I1061">
            <v>0</v>
          </cell>
          <cell r="J1061">
            <v>0</v>
          </cell>
          <cell r="L1061">
            <v>0</v>
          </cell>
          <cell r="M1061">
            <v>0</v>
          </cell>
          <cell r="N1061">
            <v>1</v>
          </cell>
          <cell r="O1061">
            <v>1</v>
          </cell>
          <cell r="P1061">
            <v>1</v>
          </cell>
          <cell r="R1061">
            <v>0</v>
          </cell>
          <cell r="S1061">
            <v>0</v>
          </cell>
          <cell r="U1061">
            <v>0</v>
          </cell>
          <cell r="V1061">
            <v>0</v>
          </cell>
          <cell r="W1061" t="str">
            <v>un</v>
          </cell>
          <cell r="X1061">
            <v>1</v>
          </cell>
        </row>
        <row r="1062">
          <cell r="A1062">
            <v>25043</v>
          </cell>
          <cell r="B1062" t="str">
            <v>REPISA A LA PARED (En acero inoxidable ref. 304, acabado 2B a prueba de ácidos y magnéticos, con salpicadero en contacto a la pared de 15 centímetros de alto, frente doblado en media caña, con  soportes de anclaje a la pared. Mdds. 2,00 x 0.35</v>
          </cell>
          <cell r="D1062">
            <v>0</v>
          </cell>
          <cell r="F1062">
            <v>0</v>
          </cell>
          <cell r="G1062">
            <v>0</v>
          </cell>
          <cell r="I1062">
            <v>0</v>
          </cell>
          <cell r="J1062">
            <v>0</v>
          </cell>
          <cell r="L1062">
            <v>0</v>
          </cell>
          <cell r="M1062">
            <v>0</v>
          </cell>
          <cell r="N1062">
            <v>1</v>
          </cell>
          <cell r="O1062">
            <v>1</v>
          </cell>
          <cell r="P1062">
            <v>1</v>
          </cell>
          <cell r="R1062">
            <v>0</v>
          </cell>
          <cell r="S1062">
            <v>0</v>
          </cell>
          <cell r="U1062">
            <v>0</v>
          </cell>
          <cell r="V1062">
            <v>0</v>
          </cell>
          <cell r="W1062" t="str">
            <v>un</v>
          </cell>
          <cell r="X1062">
            <v>1</v>
          </cell>
        </row>
        <row r="1063">
          <cell r="A1063">
            <v>25044</v>
          </cell>
          <cell r="B1063" t="str">
            <v>MARMITA DE 40 GALONES A GAS (Con calentamiento a gas,  en acero inox. Ref. 304, acabado 2B a prueba de ácidos y magnéticos. Tanque  de cocción  en acero inox. Cl. 14, con recámara en todo su contorno aislada de lana de vidrio de 1” de espesor,  válvula de</v>
          </cell>
          <cell r="D1063">
            <v>0</v>
          </cell>
          <cell r="F1063">
            <v>0</v>
          </cell>
          <cell r="G1063">
            <v>0</v>
          </cell>
          <cell r="I1063">
            <v>0</v>
          </cell>
          <cell r="J1063">
            <v>0</v>
          </cell>
          <cell r="L1063">
            <v>0</v>
          </cell>
          <cell r="M1063">
            <v>0</v>
          </cell>
          <cell r="N1063">
            <v>1</v>
          </cell>
          <cell r="O1063">
            <v>1</v>
          </cell>
          <cell r="P1063">
            <v>1</v>
          </cell>
          <cell r="R1063">
            <v>0</v>
          </cell>
          <cell r="S1063">
            <v>0</v>
          </cell>
          <cell r="U1063">
            <v>0</v>
          </cell>
          <cell r="V1063">
            <v>0</v>
          </cell>
          <cell r="W1063" t="str">
            <v>un</v>
          </cell>
          <cell r="X1063">
            <v>1</v>
          </cell>
        </row>
        <row r="1064">
          <cell r="A1064">
            <v>25045</v>
          </cell>
          <cell r="B1064" t="str">
            <v>ESTUFA MIXTA 4 PUESTOS CON HORNO Y CON PLANCHA (En acero inoxidable calibre 18 ref.304, acabado 2B a prueba de ácidos y magnéticos, cada puesto de 0.40 x 0.40 con parrillas en hierro fundido a gas, quemadores tipo estrella de 35.000 BTU/hora c/u en hierro</v>
          </cell>
          <cell r="D1064">
            <v>0</v>
          </cell>
          <cell r="F1064">
            <v>0</v>
          </cell>
          <cell r="G1064">
            <v>0</v>
          </cell>
          <cell r="I1064">
            <v>0</v>
          </cell>
          <cell r="J1064">
            <v>0</v>
          </cell>
          <cell r="L1064">
            <v>0</v>
          </cell>
          <cell r="M1064">
            <v>0</v>
          </cell>
          <cell r="N1064">
            <v>1</v>
          </cell>
          <cell r="O1064">
            <v>1</v>
          </cell>
          <cell r="P1064">
            <v>1</v>
          </cell>
          <cell r="R1064">
            <v>0</v>
          </cell>
          <cell r="S1064">
            <v>0</v>
          </cell>
          <cell r="U1064">
            <v>0</v>
          </cell>
          <cell r="V1064">
            <v>0</v>
          </cell>
          <cell r="W1064" t="str">
            <v>un</v>
          </cell>
          <cell r="X1064">
            <v>1</v>
          </cell>
        </row>
        <row r="1065">
          <cell r="A1065">
            <v>25046</v>
          </cell>
          <cell r="B1065" t="str">
            <v>FREIDOR SEMIAUTOMATICO A GAS (Con tanque para 30 libras/hora, en acero inox. Cl. 18 Ref. 304 acabado 2B antiácidos y magnéticos, calentado a gas por medio de quemadores verticales de 35.000 BTU/hora c/u dentro del tanque por  tubos astostérmicos y reflact</v>
          </cell>
          <cell r="D1065">
            <v>0</v>
          </cell>
          <cell r="F1065">
            <v>0</v>
          </cell>
          <cell r="G1065">
            <v>0</v>
          </cell>
          <cell r="I1065">
            <v>0</v>
          </cell>
          <cell r="J1065">
            <v>0</v>
          </cell>
          <cell r="L1065">
            <v>0</v>
          </cell>
          <cell r="M1065">
            <v>0</v>
          </cell>
          <cell r="N1065">
            <v>1</v>
          </cell>
          <cell r="O1065">
            <v>1</v>
          </cell>
          <cell r="P1065">
            <v>1</v>
          </cell>
          <cell r="R1065">
            <v>0</v>
          </cell>
          <cell r="S1065">
            <v>0</v>
          </cell>
          <cell r="U1065">
            <v>0</v>
          </cell>
          <cell r="V1065">
            <v>0</v>
          </cell>
          <cell r="W1065" t="str">
            <v>un</v>
          </cell>
          <cell r="X1065">
            <v>1</v>
          </cell>
        </row>
        <row r="1066">
          <cell r="A1066">
            <v>25047</v>
          </cell>
          <cell r="B1066" t="str">
            <v>CAMPANA EXTRACTORA TIPO CENTRAL EN ACERO (FABRICACION CUADRADA) Fabricada en acero inox. Cl. 20 Ref.304 acabado 2B antiácidos y magnéticos a dos aguas, tipo central con soportes internos para soportar filtros,  filtros tipo rejilla en línea americana en a</v>
          </cell>
          <cell r="D1066">
            <v>0</v>
          </cell>
          <cell r="F1066">
            <v>0</v>
          </cell>
          <cell r="G1066">
            <v>0</v>
          </cell>
          <cell r="I1066">
            <v>0</v>
          </cell>
          <cell r="J1066">
            <v>0</v>
          </cell>
          <cell r="L1066">
            <v>0</v>
          </cell>
          <cell r="M1066">
            <v>0</v>
          </cell>
          <cell r="N1066">
            <v>1</v>
          </cell>
          <cell r="O1066">
            <v>1</v>
          </cell>
          <cell r="P1066">
            <v>1</v>
          </cell>
          <cell r="R1066">
            <v>0</v>
          </cell>
          <cell r="S1066">
            <v>0</v>
          </cell>
          <cell r="U1066">
            <v>0</v>
          </cell>
          <cell r="V1066">
            <v>0</v>
          </cell>
          <cell r="W1066" t="str">
            <v>un</v>
          </cell>
          <cell r="X1066">
            <v>1</v>
          </cell>
        </row>
        <row r="1067">
          <cell r="A1067">
            <v>25048</v>
          </cell>
          <cell r="B1067" t="str">
            <v>MESA DE LAVADO CON POCETA (En acero inox. cal 16, Ref. 304 acabado 2B antiácidos y magnéticos, con salpicadero en contacto a la pared de 0.15 m. Con poceta de 0.50 x 0.50 x 0.30 de profundidad. En la parte baja un entrepaño en acero inoxidable calibre 18.</v>
          </cell>
          <cell r="D1067">
            <v>0</v>
          </cell>
          <cell r="F1067">
            <v>0</v>
          </cell>
          <cell r="G1067">
            <v>0</v>
          </cell>
          <cell r="I1067">
            <v>0</v>
          </cell>
          <cell r="J1067">
            <v>0</v>
          </cell>
          <cell r="L1067">
            <v>0</v>
          </cell>
          <cell r="M1067">
            <v>0</v>
          </cell>
          <cell r="N1067">
            <v>2</v>
          </cell>
          <cell r="O1067">
            <v>2</v>
          </cell>
          <cell r="P1067">
            <v>2</v>
          </cell>
          <cell r="R1067">
            <v>0</v>
          </cell>
          <cell r="S1067">
            <v>0</v>
          </cell>
          <cell r="U1067">
            <v>0</v>
          </cell>
          <cell r="V1067">
            <v>0</v>
          </cell>
          <cell r="W1067" t="str">
            <v>un</v>
          </cell>
          <cell r="X1067">
            <v>2</v>
          </cell>
        </row>
        <row r="1068">
          <cell r="A1068">
            <v>25049</v>
          </cell>
          <cell r="B1068" t="str">
            <v>MESA DE LAVADO CON DOBLE POCETA (En acero inoxidable cal 16, Ref. 304 acabado 2B antiácidos y magnéticos, salpicadero en contacto a la pared de 0.15 m. Doble poceta de 0.50 x 0.50 x 0.30. En la parte baja un entrepaño en acero inox. cal  18. Montada sobre</v>
          </cell>
          <cell r="D1068">
            <v>0</v>
          </cell>
          <cell r="F1068">
            <v>0</v>
          </cell>
          <cell r="G1068">
            <v>0</v>
          </cell>
          <cell r="I1068">
            <v>0</v>
          </cell>
          <cell r="J1068">
            <v>0</v>
          </cell>
          <cell r="L1068">
            <v>0</v>
          </cell>
          <cell r="M1068">
            <v>0</v>
          </cell>
          <cell r="N1068">
            <v>2</v>
          </cell>
          <cell r="O1068">
            <v>2</v>
          </cell>
          <cell r="P1068">
            <v>2</v>
          </cell>
          <cell r="R1068">
            <v>0</v>
          </cell>
          <cell r="S1068">
            <v>0</v>
          </cell>
          <cell r="U1068">
            <v>0</v>
          </cell>
          <cell r="V1068">
            <v>0</v>
          </cell>
          <cell r="W1068" t="str">
            <v>un</v>
          </cell>
          <cell r="X1068">
            <v>2</v>
          </cell>
        </row>
        <row r="1069">
          <cell r="A1069">
            <v>25050</v>
          </cell>
          <cell r="B1069" t="str">
            <v>REPISA A LA PARED Fabricada en acero inoxidable ref. 304, acabado 2B a prueba de ácidos y magnéticos, con salpicadero en contacto a la pared de 15 centímetros de alto, frente doblado en media caña, con sus respectivos soportes de anclaje a la pared. Mdds.</v>
          </cell>
          <cell r="D1069">
            <v>0</v>
          </cell>
          <cell r="F1069">
            <v>0</v>
          </cell>
          <cell r="G1069">
            <v>0</v>
          </cell>
          <cell r="I1069">
            <v>0</v>
          </cell>
          <cell r="J1069">
            <v>0</v>
          </cell>
          <cell r="L1069">
            <v>0</v>
          </cell>
          <cell r="M1069">
            <v>0</v>
          </cell>
          <cell r="N1069">
            <v>2</v>
          </cell>
          <cell r="O1069">
            <v>2</v>
          </cell>
          <cell r="P1069">
            <v>2</v>
          </cell>
          <cell r="R1069">
            <v>0</v>
          </cell>
          <cell r="S1069">
            <v>0</v>
          </cell>
          <cell r="U1069">
            <v>0</v>
          </cell>
          <cell r="V1069">
            <v>0</v>
          </cell>
          <cell r="W1069" t="str">
            <v>un</v>
          </cell>
          <cell r="X1069">
            <v>2</v>
          </cell>
        </row>
        <row r="1070">
          <cell r="A1070">
            <v>25051</v>
          </cell>
          <cell r="B1070" t="str">
            <v>CARCAMO EN ACERO INOXIDABLE (En lamina inoxidable Cl. 20 doblado en forma de ángulo y media caña con terminación y un tubo de salida de 1½” y en la parte superior parrillas en ángulo de acero de 1” x 1/8 con platinos de 1” x 1/8 atravesadas.) Mdds. 1.10 x</v>
          </cell>
          <cell r="D1070">
            <v>0</v>
          </cell>
          <cell r="F1070">
            <v>0</v>
          </cell>
          <cell r="G1070">
            <v>0</v>
          </cell>
          <cell r="I1070">
            <v>0</v>
          </cell>
          <cell r="J1070">
            <v>0</v>
          </cell>
          <cell r="L1070">
            <v>0</v>
          </cell>
          <cell r="M1070">
            <v>0</v>
          </cell>
          <cell r="N1070">
            <v>3</v>
          </cell>
          <cell r="O1070">
            <v>3</v>
          </cell>
          <cell r="P1070">
            <v>3</v>
          </cell>
          <cell r="R1070">
            <v>0</v>
          </cell>
          <cell r="S1070">
            <v>0</v>
          </cell>
          <cell r="U1070">
            <v>0</v>
          </cell>
          <cell r="V1070">
            <v>0</v>
          </cell>
          <cell r="W1070" t="str">
            <v>un</v>
          </cell>
          <cell r="X1070">
            <v>3</v>
          </cell>
        </row>
        <row r="1071">
          <cell r="A1071">
            <v>25052</v>
          </cell>
          <cell r="B1071" t="str">
            <v>MESON DE APOYO (En acero inox. cal 16, Ref. 304 acabado 2B antiácidos y magnéticos, con salpicadero en contacto a la pared de 0.15 cm. donde lo requiera. En la parte baja un entrepaño en acero inoxidable cal 18. Montada sobre patas tubulares de 1 ¼ en ace</v>
          </cell>
          <cell r="D1071">
            <v>0</v>
          </cell>
          <cell r="F1071">
            <v>0</v>
          </cell>
          <cell r="G1071">
            <v>0</v>
          </cell>
          <cell r="I1071">
            <v>0</v>
          </cell>
          <cell r="J1071">
            <v>0</v>
          </cell>
          <cell r="L1071">
            <v>0</v>
          </cell>
          <cell r="M1071">
            <v>0</v>
          </cell>
          <cell r="N1071">
            <v>1</v>
          </cell>
          <cell r="O1071">
            <v>1</v>
          </cell>
          <cell r="P1071">
            <v>1</v>
          </cell>
          <cell r="R1071">
            <v>0</v>
          </cell>
          <cell r="S1071">
            <v>0</v>
          </cell>
          <cell r="U1071">
            <v>0</v>
          </cell>
          <cell r="V1071">
            <v>0</v>
          </cell>
          <cell r="W1071" t="str">
            <v>un</v>
          </cell>
          <cell r="X1071">
            <v>1</v>
          </cell>
        </row>
        <row r="1072">
          <cell r="A1072">
            <v>25053</v>
          </cell>
          <cell r="B1072" t="str">
            <v>MESA DE LAVADO CON DOBLE POCETA (En acero inoxidable cal 16, Ref. 304 acabado 2B antiácidos y magnéticos, salpicadero en contacto a la pared de 0.15 m. Doble poceta de 0.50 x 0.50 x 0.30. En la parte baja un entrepaño en acero inox. cal  18. Montada sobre</v>
          </cell>
          <cell r="D1072">
            <v>0</v>
          </cell>
          <cell r="F1072">
            <v>0</v>
          </cell>
          <cell r="G1072">
            <v>0</v>
          </cell>
          <cell r="I1072">
            <v>0</v>
          </cell>
          <cell r="J1072">
            <v>0</v>
          </cell>
          <cell r="L1072">
            <v>0</v>
          </cell>
          <cell r="M1072">
            <v>0</v>
          </cell>
          <cell r="N1072">
            <v>1</v>
          </cell>
          <cell r="O1072">
            <v>1</v>
          </cell>
          <cell r="P1072">
            <v>1</v>
          </cell>
          <cell r="R1072">
            <v>0</v>
          </cell>
          <cell r="S1072">
            <v>0</v>
          </cell>
          <cell r="U1072">
            <v>0</v>
          </cell>
          <cell r="V1072">
            <v>0</v>
          </cell>
          <cell r="W1072" t="str">
            <v>un</v>
          </cell>
          <cell r="X1072">
            <v>1</v>
          </cell>
        </row>
        <row r="1073">
          <cell r="A1073">
            <v>25054</v>
          </cell>
          <cell r="B1073" t="str">
            <v>ESTANTERIA RANURADA (En acero inoxidable Cl. 16 ref. 304 acabado 2B a prueba de ácidos y magnéticos Cl. 18, con 4 entrepaños ranurados, con párales en ángulo de 5 x 5 en “L” los cuatro lados con graduación y atornillados.) Mdds. 1.20 x 0.55 x 1.80 de alto</v>
          </cell>
          <cell r="D1073">
            <v>0</v>
          </cell>
          <cell r="F1073">
            <v>0</v>
          </cell>
          <cell r="G1073">
            <v>0</v>
          </cell>
          <cell r="I1073">
            <v>0</v>
          </cell>
          <cell r="J1073">
            <v>0</v>
          </cell>
          <cell r="L1073">
            <v>0</v>
          </cell>
          <cell r="M1073">
            <v>0</v>
          </cell>
          <cell r="N1073">
            <v>2</v>
          </cell>
          <cell r="O1073">
            <v>2</v>
          </cell>
          <cell r="P1073">
            <v>2</v>
          </cell>
          <cell r="R1073">
            <v>0</v>
          </cell>
          <cell r="S1073">
            <v>0</v>
          </cell>
          <cell r="U1073">
            <v>0</v>
          </cell>
          <cell r="V1073">
            <v>0</v>
          </cell>
          <cell r="W1073" t="str">
            <v>un</v>
          </cell>
          <cell r="X1073">
            <v>2</v>
          </cell>
        </row>
        <row r="1074">
          <cell r="A1074">
            <v>25055</v>
          </cell>
          <cell r="B1074" t="str">
            <v>MOSTRADOR AUTOSERVICIO (En acero inoxidable, con tapa superior en calibre 16 tipos 304 acabado 2B antiácidos y magnéticos, con un tanque para azafates, mueble en la parte baja y laterales costados y piso en acero calibre 18. Montado sobre patas con ajuste</v>
          </cell>
          <cell r="D1074">
            <v>0</v>
          </cell>
          <cell r="F1074">
            <v>0</v>
          </cell>
          <cell r="G1074">
            <v>0</v>
          </cell>
          <cell r="I1074">
            <v>0</v>
          </cell>
          <cell r="J1074">
            <v>0</v>
          </cell>
          <cell r="L1074">
            <v>0</v>
          </cell>
          <cell r="M1074">
            <v>0</v>
          </cell>
          <cell r="N1074">
            <v>1</v>
          </cell>
          <cell r="O1074">
            <v>1</v>
          </cell>
          <cell r="P1074">
            <v>1</v>
          </cell>
          <cell r="R1074">
            <v>0</v>
          </cell>
          <cell r="S1074">
            <v>0</v>
          </cell>
          <cell r="U1074">
            <v>0</v>
          </cell>
          <cell r="V1074">
            <v>0</v>
          </cell>
          <cell r="W1074" t="str">
            <v>un</v>
          </cell>
          <cell r="X1074">
            <v>1</v>
          </cell>
        </row>
        <row r="1075">
          <cell r="A1075">
            <v>25056</v>
          </cell>
          <cell r="B1075" t="str">
            <v>BARANDA DE TRAFICO (En acero inoxidable calibre 18 en forma de perfil rectangular con soportes en el mismo material.  Mdds. 2,72ML</v>
          </cell>
          <cell r="D1075">
            <v>0</v>
          </cell>
          <cell r="F1075">
            <v>0</v>
          </cell>
          <cell r="G1075">
            <v>0</v>
          </cell>
          <cell r="I1075">
            <v>0</v>
          </cell>
          <cell r="J1075">
            <v>0</v>
          </cell>
          <cell r="L1075">
            <v>0</v>
          </cell>
          <cell r="M1075">
            <v>0</v>
          </cell>
          <cell r="N1075">
            <v>1</v>
          </cell>
          <cell r="O1075">
            <v>1</v>
          </cell>
          <cell r="P1075">
            <v>1</v>
          </cell>
          <cell r="R1075">
            <v>0</v>
          </cell>
          <cell r="S1075">
            <v>0</v>
          </cell>
          <cell r="U1075">
            <v>0</v>
          </cell>
          <cell r="V1075">
            <v>0</v>
          </cell>
          <cell r="W1075" t="str">
            <v>un</v>
          </cell>
          <cell r="X1075">
            <v>1</v>
          </cell>
        </row>
        <row r="1076">
          <cell r="A1076">
            <v>25057</v>
          </cell>
          <cell r="B1076" t="str">
            <v>LAVAMANOS QUIRURGICO (mueble en acero inoxidable Cl 18 en la parte superior una poceta de 0.30 x 0.30 x 0.20 de profundidad, con válvulas de acondicionamiento por el piso, en la parte superior mezclador cuello ganso, con salpicadero a la pared.  Mdds. 0.4</v>
          </cell>
          <cell r="D1076">
            <v>0</v>
          </cell>
          <cell r="F1076">
            <v>0</v>
          </cell>
          <cell r="G1076">
            <v>0</v>
          </cell>
          <cell r="I1076">
            <v>0</v>
          </cell>
          <cell r="J1076">
            <v>0</v>
          </cell>
          <cell r="L1076">
            <v>0</v>
          </cell>
          <cell r="M1076">
            <v>0</v>
          </cell>
          <cell r="N1076">
            <v>1</v>
          </cell>
          <cell r="O1076">
            <v>1</v>
          </cell>
          <cell r="P1076">
            <v>1</v>
          </cell>
          <cell r="R1076">
            <v>0</v>
          </cell>
          <cell r="S1076">
            <v>0</v>
          </cell>
          <cell r="U1076">
            <v>0</v>
          </cell>
          <cell r="V1076">
            <v>0</v>
          </cell>
          <cell r="W1076" t="str">
            <v>un</v>
          </cell>
          <cell r="X1076">
            <v>1</v>
          </cell>
        </row>
        <row r="1077">
          <cell r="A1077">
            <v>25058</v>
          </cell>
          <cell r="B1077" t="str">
            <v>CARRO DE SERVICIO MULTIPLE 2 o 3 BANDEJAS (En acero inoxidable cal 20 Ref. 304, acabado 2B aprueba de ácidos y magnéticos, con capacidad para 2 o 3 bandejas, con manija, montado sobre ruedas de 4” tipo pesado, para transportar alimentos.) Mdds. 0.61 x 1.0</v>
          </cell>
          <cell r="D1077">
            <v>0</v>
          </cell>
          <cell r="F1077">
            <v>0</v>
          </cell>
          <cell r="G1077">
            <v>0</v>
          </cell>
          <cell r="I1077">
            <v>0</v>
          </cell>
          <cell r="J1077">
            <v>0</v>
          </cell>
          <cell r="L1077">
            <v>0</v>
          </cell>
          <cell r="M1077">
            <v>0</v>
          </cell>
          <cell r="N1077">
            <v>1</v>
          </cell>
          <cell r="O1077">
            <v>1</v>
          </cell>
          <cell r="P1077">
            <v>1</v>
          </cell>
          <cell r="R1077">
            <v>0</v>
          </cell>
          <cell r="S1077">
            <v>0</v>
          </cell>
          <cell r="U1077">
            <v>0</v>
          </cell>
          <cell r="V1077">
            <v>0</v>
          </cell>
          <cell r="W1077" t="str">
            <v>un</v>
          </cell>
          <cell r="X1077">
            <v>1</v>
          </cell>
        </row>
        <row r="1078">
          <cell r="A1078">
            <v>25059</v>
          </cell>
          <cell r="B1078" t="str">
            <v>Suministro e instalacion de meson y salpicadero granito jaspe</v>
          </cell>
          <cell r="C1078">
            <v>2.1800000000000002</v>
          </cell>
          <cell r="D1078">
            <v>2.1800000000000002</v>
          </cell>
          <cell r="E1078">
            <v>14.280000000000001</v>
          </cell>
          <cell r="F1078">
            <v>14.280000000000001</v>
          </cell>
          <cell r="G1078">
            <v>16.46</v>
          </cell>
          <cell r="I1078">
            <v>0</v>
          </cell>
          <cell r="J1078">
            <v>0</v>
          </cell>
          <cell r="L1078">
            <v>0</v>
          </cell>
          <cell r="M1078">
            <v>0</v>
          </cell>
          <cell r="O1078">
            <v>0</v>
          </cell>
          <cell r="P1078">
            <v>0</v>
          </cell>
          <cell r="R1078">
            <v>0</v>
          </cell>
          <cell r="S1078">
            <v>0</v>
          </cell>
          <cell r="U1078">
            <v>0</v>
          </cell>
          <cell r="V1078">
            <v>0</v>
          </cell>
          <cell r="W1078" t="str">
            <v>un</v>
          </cell>
          <cell r="X1078">
            <v>16.46</v>
          </cell>
        </row>
        <row r="1079">
          <cell r="A1079">
            <v>26</v>
          </cell>
          <cell r="B1079" t="str">
            <v>VIDRIOS Y ESPEJOS</v>
          </cell>
          <cell r="G1079">
            <v>0</v>
          </cell>
          <cell r="J1079">
            <v>0</v>
          </cell>
          <cell r="M1079">
            <v>0</v>
          </cell>
          <cell r="P1079">
            <v>0</v>
          </cell>
          <cell r="S1079">
            <v>0</v>
          </cell>
          <cell r="V1079">
            <v>0</v>
          </cell>
          <cell r="X1079">
            <v>0</v>
          </cell>
        </row>
        <row r="1080">
          <cell r="A1080">
            <v>26001</v>
          </cell>
          <cell r="B1080" t="str">
            <v>Espejo biselado 4mm</v>
          </cell>
          <cell r="C1080">
            <v>12.379999999999999</v>
          </cell>
          <cell r="D1080">
            <v>12.379999999999999</v>
          </cell>
          <cell r="E1080">
            <v>20.770000000000003</v>
          </cell>
          <cell r="F1080">
            <v>20.770000000000003</v>
          </cell>
          <cell r="G1080">
            <v>33.150000000000006</v>
          </cell>
          <cell r="H1080">
            <v>2.4</v>
          </cell>
          <cell r="I1080">
            <v>2.4</v>
          </cell>
          <cell r="J1080">
            <v>2.4</v>
          </cell>
          <cell r="L1080">
            <v>0</v>
          </cell>
          <cell r="M1080">
            <v>0</v>
          </cell>
          <cell r="N1080">
            <v>1.2</v>
          </cell>
          <cell r="O1080">
            <v>1.2</v>
          </cell>
          <cell r="P1080">
            <v>1.2</v>
          </cell>
          <cell r="R1080">
            <v>0</v>
          </cell>
          <cell r="S1080">
            <v>0</v>
          </cell>
          <cell r="U1080">
            <v>0</v>
          </cell>
          <cell r="V1080">
            <v>0</v>
          </cell>
          <cell r="W1080" t="str">
            <v>M2</v>
          </cell>
          <cell r="X1080">
            <v>36.750000000000007</v>
          </cell>
        </row>
        <row r="1081">
          <cell r="A1081">
            <v>26002</v>
          </cell>
          <cell r="B1081" t="str">
            <v>Espejo biselado 4mm para minusvalidos angulo de inclinacion</v>
          </cell>
          <cell r="C1081">
            <v>9</v>
          </cell>
          <cell r="D1081">
            <v>9</v>
          </cell>
          <cell r="E1081">
            <v>2.4</v>
          </cell>
          <cell r="F1081">
            <v>2.4</v>
          </cell>
          <cell r="G1081">
            <v>11.4</v>
          </cell>
          <cell r="H1081">
            <v>3</v>
          </cell>
          <cell r="I1081">
            <v>3</v>
          </cell>
          <cell r="J1081">
            <v>3</v>
          </cell>
          <cell r="L1081">
            <v>0</v>
          </cell>
          <cell r="M1081">
            <v>0</v>
          </cell>
          <cell r="O1081">
            <v>0</v>
          </cell>
          <cell r="P1081">
            <v>0</v>
          </cell>
          <cell r="R1081">
            <v>0</v>
          </cell>
          <cell r="S1081">
            <v>0</v>
          </cell>
          <cell r="U1081">
            <v>0</v>
          </cell>
          <cell r="V1081">
            <v>0</v>
          </cell>
          <cell r="W1081" t="str">
            <v>M2</v>
          </cell>
          <cell r="X1081">
            <v>14.4</v>
          </cell>
        </row>
        <row r="1082">
          <cell r="A1082">
            <v>27</v>
          </cell>
          <cell r="B1082" t="str">
            <v>PINTURA</v>
          </cell>
          <cell r="G1082">
            <v>0</v>
          </cell>
          <cell r="J1082">
            <v>0</v>
          </cell>
          <cell r="M1082">
            <v>0</v>
          </cell>
          <cell r="P1082">
            <v>0</v>
          </cell>
          <cell r="S1082">
            <v>0</v>
          </cell>
          <cell r="V1082">
            <v>0</v>
          </cell>
          <cell r="X1082">
            <v>0</v>
          </cell>
        </row>
        <row r="1083">
          <cell r="A1083">
            <v>27001</v>
          </cell>
          <cell r="B1083" t="str">
            <v xml:space="preserve">Estuco y vinilo 3 manos </v>
          </cell>
          <cell r="C1083">
            <v>619.02750000000003</v>
          </cell>
          <cell r="D1083">
            <v>619.02750000000003</v>
          </cell>
          <cell r="E1083">
            <v>470.89249999999993</v>
          </cell>
          <cell r="F1083">
            <v>470.89249999999993</v>
          </cell>
          <cell r="G1083">
            <v>1089.92</v>
          </cell>
          <cell r="H1083">
            <v>321.89699999999999</v>
          </cell>
          <cell r="I1083">
            <v>321.89699999999999</v>
          </cell>
          <cell r="J1083">
            <v>321.89699999999999</v>
          </cell>
          <cell r="K1083">
            <v>242.90199999999999</v>
          </cell>
          <cell r="L1083">
            <v>242.90199999999999</v>
          </cell>
          <cell r="M1083">
            <v>242.90199999999999</v>
          </cell>
          <cell r="N1083">
            <v>90.09</v>
          </cell>
          <cell r="O1083">
            <v>90.09</v>
          </cell>
          <cell r="P1083">
            <v>90.09</v>
          </cell>
          <cell r="Q1083">
            <v>159.9325</v>
          </cell>
          <cell r="R1083">
            <v>159.9325</v>
          </cell>
          <cell r="S1083">
            <v>159.9325</v>
          </cell>
          <cell r="U1083">
            <v>0</v>
          </cell>
          <cell r="V1083">
            <v>0</v>
          </cell>
          <cell r="W1083" t="str">
            <v>m2</v>
          </cell>
          <cell r="X1083">
            <v>1904.7415000000001</v>
          </cell>
        </row>
        <row r="1084">
          <cell r="A1084">
            <v>27002</v>
          </cell>
          <cell r="B1084" t="str">
            <v>Vinilo sobre dry wall dos manos</v>
          </cell>
          <cell r="C1084">
            <v>1082.76</v>
          </cell>
          <cell r="D1084">
            <v>1082.76</v>
          </cell>
          <cell r="E1084">
            <v>1642.9724999999999</v>
          </cell>
          <cell r="F1084">
            <v>1642.9724999999999</v>
          </cell>
          <cell r="G1084">
            <v>2725.7325000000001</v>
          </cell>
          <cell r="H1084">
            <v>419.77</v>
          </cell>
          <cell r="I1084">
            <v>419.77</v>
          </cell>
          <cell r="J1084">
            <v>419.77</v>
          </cell>
          <cell r="K1084">
            <v>196.5275</v>
          </cell>
          <cell r="L1084">
            <v>196.5275</v>
          </cell>
          <cell r="M1084">
            <v>196.5275</v>
          </cell>
          <cell r="N1084">
            <v>49.800000000000004</v>
          </cell>
          <cell r="O1084">
            <v>49.800000000000004</v>
          </cell>
          <cell r="P1084">
            <v>49.800000000000004</v>
          </cell>
          <cell r="R1084">
            <v>0</v>
          </cell>
          <cell r="S1084">
            <v>0</v>
          </cell>
          <cell r="U1084">
            <v>0</v>
          </cell>
          <cell r="V1084">
            <v>0</v>
          </cell>
          <cell r="W1084" t="str">
            <v>m2</v>
          </cell>
          <cell r="X1084">
            <v>3391.8300000000004</v>
          </cell>
        </row>
        <row r="1085">
          <cell r="A1085">
            <v>27003</v>
          </cell>
          <cell r="B1085" t="str">
            <v>Pintura tipo Koraza para exteriores</v>
          </cell>
          <cell r="C1085">
            <v>746.65800000000002</v>
          </cell>
          <cell r="D1085">
            <v>746.65800000000002</v>
          </cell>
          <cell r="E1085">
            <v>955.42</v>
          </cell>
          <cell r="F1085">
            <v>955.42</v>
          </cell>
          <cell r="G1085">
            <v>1702.078</v>
          </cell>
          <cell r="H1085">
            <v>376.584</v>
          </cell>
          <cell r="I1085">
            <v>376.584</v>
          </cell>
          <cell r="J1085">
            <v>376.584</v>
          </cell>
          <cell r="K1085">
            <v>146.69979999999998</v>
          </cell>
          <cell r="L1085">
            <v>146.69979999999998</v>
          </cell>
          <cell r="M1085">
            <v>146.69979999999998</v>
          </cell>
          <cell r="N1085">
            <v>141.42599999999999</v>
          </cell>
          <cell r="O1085">
            <v>141.42599999999999</v>
          </cell>
          <cell r="P1085">
            <v>141.42599999999999</v>
          </cell>
          <cell r="Q1085">
            <v>184.15349999999998</v>
          </cell>
          <cell r="R1085">
            <v>184.15349999999998</v>
          </cell>
          <cell r="S1085">
            <v>184.15349999999998</v>
          </cell>
          <cell r="U1085">
            <v>0</v>
          </cell>
          <cell r="V1085">
            <v>0</v>
          </cell>
          <cell r="W1085" t="str">
            <v>m2</v>
          </cell>
          <cell r="X1085">
            <v>2550.9412999999995</v>
          </cell>
        </row>
        <row r="1086">
          <cell r="A1086">
            <v>27004</v>
          </cell>
          <cell r="B1086" t="str">
            <v xml:space="preserve">Pintura epoxica  sobre drywall </v>
          </cell>
          <cell r="C1086">
            <v>1513.83</v>
          </cell>
          <cell r="D1086">
            <v>1513.83</v>
          </cell>
          <cell r="E1086">
            <v>1172.665</v>
          </cell>
          <cell r="F1086">
            <v>1172.665</v>
          </cell>
          <cell r="G1086">
            <v>2686.4949999999999</v>
          </cell>
          <cell r="H1086">
            <v>45.5</v>
          </cell>
          <cell r="I1086">
            <v>45.5</v>
          </cell>
          <cell r="J1086">
            <v>45.5</v>
          </cell>
          <cell r="L1086">
            <v>0</v>
          </cell>
          <cell r="M1086">
            <v>0</v>
          </cell>
          <cell r="N1086">
            <v>158.13</v>
          </cell>
          <cell r="O1086">
            <v>158.13</v>
          </cell>
          <cell r="P1086">
            <v>158.13</v>
          </cell>
          <cell r="R1086">
            <v>0</v>
          </cell>
          <cell r="S1086">
            <v>0</v>
          </cell>
          <cell r="U1086">
            <v>0</v>
          </cell>
          <cell r="V1086">
            <v>0</v>
          </cell>
          <cell r="W1086" t="str">
            <v>m2</v>
          </cell>
          <cell r="X1086">
            <v>2890.125</v>
          </cell>
        </row>
        <row r="1087">
          <cell r="A1087">
            <v>27005</v>
          </cell>
          <cell r="B1087" t="str">
            <v>Estuco y pintura epoxica</v>
          </cell>
          <cell r="C1087">
            <v>138.58599999999998</v>
          </cell>
          <cell r="D1087">
            <v>138.58599999999998</v>
          </cell>
          <cell r="E1087">
            <v>87.977500000000006</v>
          </cell>
          <cell r="F1087">
            <v>87.977500000000006</v>
          </cell>
          <cell r="G1087">
            <v>226.56349999999998</v>
          </cell>
          <cell r="I1087">
            <v>0</v>
          </cell>
          <cell r="J1087">
            <v>0</v>
          </cell>
          <cell r="L1087">
            <v>0</v>
          </cell>
          <cell r="M1087">
            <v>0</v>
          </cell>
          <cell r="O1087">
            <v>0</v>
          </cell>
          <cell r="P1087">
            <v>0</v>
          </cell>
          <cell r="R1087">
            <v>0</v>
          </cell>
          <cell r="S1087">
            <v>0</v>
          </cell>
          <cell r="U1087">
            <v>0</v>
          </cell>
          <cell r="V1087">
            <v>0</v>
          </cell>
          <cell r="W1087" t="str">
            <v>m2</v>
          </cell>
          <cell r="X1087">
            <v>226.56349999999998</v>
          </cell>
        </row>
        <row r="1088">
          <cell r="A1088">
            <v>27006</v>
          </cell>
          <cell r="B1088" t="str">
            <v>Vinilo sobre cieloraso</v>
          </cell>
          <cell r="C1088">
            <v>556.62</v>
          </cell>
          <cell r="D1088">
            <v>556.62</v>
          </cell>
          <cell r="E1088">
            <v>465.85</v>
          </cell>
          <cell r="F1088">
            <v>465.85</v>
          </cell>
          <cell r="G1088">
            <v>1022.47</v>
          </cell>
          <cell r="H1088">
            <v>89.35</v>
          </cell>
          <cell r="I1088">
            <v>89.35</v>
          </cell>
          <cell r="J1088">
            <v>89.35</v>
          </cell>
          <cell r="K1088">
            <v>134.21</v>
          </cell>
          <cell r="L1088">
            <v>134.21</v>
          </cell>
          <cell r="M1088">
            <v>134.21</v>
          </cell>
          <cell r="N1088">
            <v>39.65</v>
          </cell>
          <cell r="O1088">
            <v>39.65</v>
          </cell>
          <cell r="P1088">
            <v>39.65</v>
          </cell>
          <cell r="R1088">
            <v>0</v>
          </cell>
          <cell r="S1088">
            <v>0</v>
          </cell>
          <cell r="U1088">
            <v>0</v>
          </cell>
          <cell r="V1088">
            <v>0</v>
          </cell>
          <cell r="W1088" t="str">
            <v>ml</v>
          </cell>
          <cell r="X1088">
            <v>1285.68</v>
          </cell>
        </row>
        <row r="1089">
          <cell r="A1089">
            <v>27007</v>
          </cell>
          <cell r="B1089" t="str">
            <v>Pintura tipo epoxica para cielorasos</v>
          </cell>
          <cell r="C1089">
            <v>707.18</v>
          </cell>
          <cell r="D1089">
            <v>707.18</v>
          </cell>
          <cell r="E1089">
            <v>478.88</v>
          </cell>
          <cell r="F1089">
            <v>478.88</v>
          </cell>
          <cell r="G1089">
            <v>1186.06</v>
          </cell>
          <cell r="H1089">
            <v>53.93</v>
          </cell>
          <cell r="I1089">
            <v>53.93</v>
          </cell>
          <cell r="J1089">
            <v>53.93</v>
          </cell>
          <cell r="L1089">
            <v>0</v>
          </cell>
          <cell r="M1089">
            <v>0</v>
          </cell>
          <cell r="N1089">
            <v>78.89</v>
          </cell>
          <cell r="O1089">
            <v>78.89</v>
          </cell>
          <cell r="P1089">
            <v>78.89</v>
          </cell>
          <cell r="R1089">
            <v>0</v>
          </cell>
          <cell r="S1089">
            <v>0</v>
          </cell>
          <cell r="U1089">
            <v>0</v>
          </cell>
          <cell r="V1089">
            <v>0</v>
          </cell>
          <cell r="W1089" t="str">
            <v>m2</v>
          </cell>
          <cell r="X1089">
            <v>1318.88</v>
          </cell>
        </row>
        <row r="1090">
          <cell r="A1090">
            <v>28</v>
          </cell>
          <cell r="B1090" t="str">
            <v>SEÑALIZACION</v>
          </cell>
          <cell r="G1090">
            <v>0</v>
          </cell>
          <cell r="J1090">
            <v>0</v>
          </cell>
          <cell r="M1090">
            <v>0</v>
          </cell>
          <cell r="P1090">
            <v>0</v>
          </cell>
          <cell r="S1090">
            <v>0</v>
          </cell>
          <cell r="V1090">
            <v>0</v>
          </cell>
          <cell r="X1090">
            <v>0</v>
          </cell>
        </row>
        <row r="1091">
          <cell r="A1091">
            <v>28001</v>
          </cell>
          <cell r="B1091" t="str">
            <v>Aviso nombre general del hospital</v>
          </cell>
          <cell r="D1091">
            <v>0</v>
          </cell>
          <cell r="F1091">
            <v>0</v>
          </cell>
          <cell r="G1091">
            <v>0</v>
          </cell>
          <cell r="H1091">
            <v>0.25</v>
          </cell>
          <cell r="I1091">
            <v>0.25</v>
          </cell>
          <cell r="J1091">
            <v>0.25</v>
          </cell>
          <cell r="L1091">
            <v>0</v>
          </cell>
          <cell r="M1091">
            <v>0</v>
          </cell>
          <cell r="N1091">
            <v>0.25</v>
          </cell>
          <cell r="O1091">
            <v>0.25</v>
          </cell>
          <cell r="P1091">
            <v>0.25</v>
          </cell>
          <cell r="Q1091">
            <v>0.25</v>
          </cell>
          <cell r="R1091">
            <v>0.25</v>
          </cell>
          <cell r="S1091">
            <v>0.25</v>
          </cell>
          <cell r="U1091">
            <v>0</v>
          </cell>
          <cell r="V1091">
            <v>0</v>
          </cell>
          <cell r="W1091" t="str">
            <v>un</v>
          </cell>
          <cell r="X1091">
            <v>0.75</v>
          </cell>
        </row>
        <row r="1092">
          <cell r="A1092">
            <v>29</v>
          </cell>
          <cell r="B1092" t="str">
            <v>OBRAS EXTERIORES</v>
          </cell>
          <cell r="G1092">
            <v>0</v>
          </cell>
          <cell r="J1092">
            <v>0</v>
          </cell>
          <cell r="M1092">
            <v>0</v>
          </cell>
          <cell r="P1092">
            <v>0</v>
          </cell>
          <cell r="S1092">
            <v>0</v>
          </cell>
          <cell r="V1092">
            <v>0</v>
          </cell>
          <cell r="X1092">
            <v>0</v>
          </cell>
        </row>
        <row r="1093">
          <cell r="A1093">
            <v>29001</v>
          </cell>
          <cell r="B1093" t="str">
            <v>Suministro de tierra negra</v>
          </cell>
          <cell r="D1093">
            <v>0</v>
          </cell>
          <cell r="F1093">
            <v>0</v>
          </cell>
          <cell r="G1093">
            <v>0</v>
          </cell>
          <cell r="I1093">
            <v>0</v>
          </cell>
          <cell r="J1093">
            <v>0</v>
          </cell>
          <cell r="L1093">
            <v>0</v>
          </cell>
          <cell r="M1093">
            <v>0</v>
          </cell>
          <cell r="O1093">
            <v>0</v>
          </cell>
          <cell r="P1093">
            <v>0</v>
          </cell>
          <cell r="R1093">
            <v>0</v>
          </cell>
          <cell r="S1093">
            <v>0</v>
          </cell>
          <cell r="T1093">
            <v>88.910799999999995</v>
          </cell>
          <cell r="U1093">
            <v>88.910799999999995</v>
          </cell>
          <cell r="V1093">
            <v>88.910799999999995</v>
          </cell>
          <cell r="W1093" t="str">
            <v>m3</v>
          </cell>
          <cell r="X1093">
            <v>88.910799999999995</v>
          </cell>
        </row>
        <row r="1094">
          <cell r="A1094">
            <v>29002</v>
          </cell>
          <cell r="B1094" t="str">
            <v>Suministro y plantacion de arboles H=1.20m</v>
          </cell>
          <cell r="D1094">
            <v>0</v>
          </cell>
          <cell r="F1094">
            <v>0</v>
          </cell>
          <cell r="G1094">
            <v>0</v>
          </cell>
          <cell r="I1094">
            <v>0</v>
          </cell>
          <cell r="J1094">
            <v>0</v>
          </cell>
          <cell r="L1094">
            <v>0</v>
          </cell>
          <cell r="M1094">
            <v>0</v>
          </cell>
          <cell r="O1094">
            <v>0</v>
          </cell>
          <cell r="P1094">
            <v>0</v>
          </cell>
          <cell r="R1094">
            <v>0</v>
          </cell>
          <cell r="S1094">
            <v>0</v>
          </cell>
          <cell r="T1094">
            <v>45</v>
          </cell>
          <cell r="U1094">
            <v>45</v>
          </cell>
          <cell r="V1094">
            <v>45</v>
          </cell>
          <cell r="W1094" t="str">
            <v>un</v>
          </cell>
          <cell r="X1094">
            <v>45</v>
          </cell>
        </row>
        <row r="1095">
          <cell r="A1095">
            <v>29003</v>
          </cell>
          <cell r="B1095" t="str">
            <v xml:space="preserve">Suministro y plantacion de jardin </v>
          </cell>
          <cell r="D1095">
            <v>0</v>
          </cell>
          <cell r="F1095">
            <v>0</v>
          </cell>
          <cell r="G1095">
            <v>0</v>
          </cell>
          <cell r="I1095">
            <v>0</v>
          </cell>
          <cell r="J1095">
            <v>0</v>
          </cell>
          <cell r="L1095">
            <v>0</v>
          </cell>
          <cell r="M1095">
            <v>0</v>
          </cell>
          <cell r="O1095">
            <v>0</v>
          </cell>
          <cell r="P1095">
            <v>0</v>
          </cell>
          <cell r="R1095">
            <v>0</v>
          </cell>
          <cell r="S1095">
            <v>0</v>
          </cell>
          <cell r="T1095">
            <v>222.27699999999999</v>
          </cell>
          <cell r="U1095">
            <v>222.27699999999999</v>
          </cell>
          <cell r="V1095">
            <v>222.27699999999999</v>
          </cell>
          <cell r="W1095" t="str">
            <v>m2</v>
          </cell>
          <cell r="X1095">
            <v>222.27699999999999</v>
          </cell>
        </row>
        <row r="1096">
          <cell r="A1096">
            <v>29005</v>
          </cell>
          <cell r="B1096" t="str">
            <v>Empradizacion</v>
          </cell>
          <cell r="D1096">
            <v>0</v>
          </cell>
          <cell r="F1096">
            <v>0</v>
          </cell>
          <cell r="G1096">
            <v>0</v>
          </cell>
          <cell r="I1096">
            <v>0</v>
          </cell>
          <cell r="J1096">
            <v>0</v>
          </cell>
          <cell r="L1096">
            <v>0</v>
          </cell>
          <cell r="M1096">
            <v>0</v>
          </cell>
          <cell r="O1096">
            <v>0</v>
          </cell>
          <cell r="P1096">
            <v>0</v>
          </cell>
          <cell r="R1096">
            <v>0</v>
          </cell>
          <cell r="S1096">
            <v>0</v>
          </cell>
          <cell r="T1096">
            <v>524.37900000000002</v>
          </cell>
          <cell r="U1096">
            <v>524.37900000000002</v>
          </cell>
          <cell r="V1096">
            <v>524.37900000000002</v>
          </cell>
          <cell r="W1096" t="str">
            <v>m2</v>
          </cell>
          <cell r="X1096">
            <v>524.37900000000002</v>
          </cell>
        </row>
        <row r="1097">
          <cell r="A1097">
            <v>29006</v>
          </cell>
          <cell r="B1097" t="str">
            <v>Sardinel en concreto de 2500psi  fundido en sitio Dim:20x35 cm.</v>
          </cell>
          <cell r="D1097">
            <v>0</v>
          </cell>
          <cell r="F1097">
            <v>0</v>
          </cell>
          <cell r="G1097">
            <v>0</v>
          </cell>
          <cell r="I1097">
            <v>0</v>
          </cell>
          <cell r="J1097">
            <v>0</v>
          </cell>
          <cell r="L1097">
            <v>0</v>
          </cell>
          <cell r="M1097">
            <v>0</v>
          </cell>
          <cell r="O1097">
            <v>0</v>
          </cell>
          <cell r="P1097">
            <v>0</v>
          </cell>
          <cell r="R1097">
            <v>0</v>
          </cell>
          <cell r="S1097">
            <v>0</v>
          </cell>
          <cell r="T1097">
            <v>726.05</v>
          </cell>
          <cell r="U1097">
            <v>726.05</v>
          </cell>
          <cell r="V1097">
            <v>726.05</v>
          </cell>
          <cell r="W1097" t="str">
            <v>ml</v>
          </cell>
          <cell r="X1097">
            <v>726.05</v>
          </cell>
        </row>
        <row r="1098">
          <cell r="A1098">
            <v>29007</v>
          </cell>
          <cell r="B1098" t="str">
            <v>Bordillo de confinamiento  fundido en sitio en concreto de 2500psi  Dim:15x25 cm</v>
          </cell>
          <cell r="D1098">
            <v>0</v>
          </cell>
          <cell r="F1098">
            <v>0</v>
          </cell>
          <cell r="G1098">
            <v>0</v>
          </cell>
          <cell r="I1098">
            <v>0</v>
          </cell>
          <cell r="J1098">
            <v>0</v>
          </cell>
          <cell r="L1098">
            <v>0</v>
          </cell>
          <cell r="M1098">
            <v>0</v>
          </cell>
          <cell r="O1098">
            <v>0</v>
          </cell>
          <cell r="P1098">
            <v>0</v>
          </cell>
          <cell r="R1098">
            <v>0</v>
          </cell>
          <cell r="S1098">
            <v>0</v>
          </cell>
          <cell r="T1098">
            <v>570.73699999999997</v>
          </cell>
          <cell r="U1098">
            <v>570.73699999999997</v>
          </cell>
          <cell r="V1098">
            <v>570.73699999999997</v>
          </cell>
          <cell r="W1098" t="str">
            <v>ml</v>
          </cell>
          <cell r="X1098">
            <v>570.73699999999997</v>
          </cell>
        </row>
        <row r="1099">
          <cell r="A1099">
            <v>29008</v>
          </cell>
          <cell r="B1099" t="str">
            <v>Anden en en adoquin español coral rectangular 10*20*6</v>
          </cell>
          <cell r="D1099">
            <v>0</v>
          </cell>
          <cell r="F1099">
            <v>0</v>
          </cell>
          <cell r="G1099">
            <v>0</v>
          </cell>
          <cell r="I1099">
            <v>0</v>
          </cell>
          <cell r="J1099">
            <v>0</v>
          </cell>
          <cell r="L1099">
            <v>0</v>
          </cell>
          <cell r="M1099">
            <v>0</v>
          </cell>
          <cell r="O1099">
            <v>0</v>
          </cell>
          <cell r="P1099">
            <v>0</v>
          </cell>
          <cell r="R1099">
            <v>0</v>
          </cell>
          <cell r="S1099">
            <v>0</v>
          </cell>
          <cell r="T1099">
            <v>1377.943</v>
          </cell>
          <cell r="U1099">
            <v>1377.943</v>
          </cell>
          <cell r="V1099">
            <v>1377.943</v>
          </cell>
          <cell r="W1099" t="str">
            <v>m2</v>
          </cell>
          <cell r="X1099">
            <v>1377.943</v>
          </cell>
        </row>
        <row r="1100">
          <cell r="A1100">
            <v>29009</v>
          </cell>
          <cell r="B1100" t="str">
            <v>Excavacion mecanica de via y andenes.</v>
          </cell>
          <cell r="D1100">
            <v>0</v>
          </cell>
          <cell r="F1100">
            <v>0</v>
          </cell>
          <cell r="G1100">
            <v>0</v>
          </cell>
          <cell r="I1100">
            <v>0</v>
          </cell>
          <cell r="J1100">
            <v>0</v>
          </cell>
          <cell r="L1100">
            <v>0</v>
          </cell>
          <cell r="M1100">
            <v>0</v>
          </cell>
          <cell r="O1100">
            <v>0</v>
          </cell>
          <cell r="P1100">
            <v>0</v>
          </cell>
          <cell r="R1100">
            <v>0</v>
          </cell>
          <cell r="S1100">
            <v>0</v>
          </cell>
          <cell r="T1100">
            <v>1280.1008000000002</v>
          </cell>
          <cell r="U1100">
            <v>1280.1008000000002</v>
          </cell>
          <cell r="V1100">
            <v>1280.1008000000002</v>
          </cell>
          <cell r="W1100" t="str">
            <v>m3</v>
          </cell>
          <cell r="X1100">
            <v>1280.1008000000002</v>
          </cell>
        </row>
        <row r="1101">
          <cell r="A1101">
            <v>29010</v>
          </cell>
          <cell r="B1101" t="str">
            <v>Relleno en recebo compactado B-200 para vias y andenes.</v>
          </cell>
          <cell r="D1101">
            <v>0</v>
          </cell>
          <cell r="F1101">
            <v>0</v>
          </cell>
          <cell r="G1101">
            <v>0</v>
          </cell>
          <cell r="I1101">
            <v>0</v>
          </cell>
          <cell r="J1101">
            <v>0</v>
          </cell>
          <cell r="L1101">
            <v>0</v>
          </cell>
          <cell r="M1101">
            <v>0</v>
          </cell>
          <cell r="O1101">
            <v>0</v>
          </cell>
          <cell r="P1101">
            <v>0</v>
          </cell>
          <cell r="R1101">
            <v>0</v>
          </cell>
          <cell r="S1101">
            <v>0</v>
          </cell>
          <cell r="T1101">
            <v>800.0630000000001</v>
          </cell>
          <cell r="U1101">
            <v>800.0630000000001</v>
          </cell>
          <cell r="V1101">
            <v>800.0630000000001</v>
          </cell>
          <cell r="W1101" t="str">
            <v>m3</v>
          </cell>
          <cell r="X1101">
            <v>800.0630000000001</v>
          </cell>
        </row>
        <row r="1102">
          <cell r="A1102">
            <v>29011</v>
          </cell>
          <cell r="B1102" t="str">
            <v>Recebo compactado B-600  para via</v>
          </cell>
          <cell r="D1102">
            <v>0</v>
          </cell>
          <cell r="F1102">
            <v>0</v>
          </cell>
          <cell r="G1102">
            <v>0</v>
          </cell>
          <cell r="I1102">
            <v>0</v>
          </cell>
          <cell r="J1102">
            <v>0</v>
          </cell>
          <cell r="L1102">
            <v>0</v>
          </cell>
          <cell r="M1102">
            <v>0</v>
          </cell>
          <cell r="O1102">
            <v>0</v>
          </cell>
          <cell r="P1102">
            <v>0</v>
          </cell>
          <cell r="R1102">
            <v>0</v>
          </cell>
          <cell r="S1102">
            <v>0</v>
          </cell>
          <cell r="T1102">
            <v>320.02520000000004</v>
          </cell>
          <cell r="U1102">
            <v>320.02520000000004</v>
          </cell>
          <cell r="V1102">
            <v>320.02520000000004</v>
          </cell>
          <cell r="W1102" t="str">
            <v>m3</v>
          </cell>
          <cell r="X1102">
            <v>320.02520000000004</v>
          </cell>
        </row>
        <row r="1103">
          <cell r="A1103">
            <v>29012</v>
          </cell>
          <cell r="B1103" t="str">
            <v>Base asfaltica mdc-1 asfalto normalizado</v>
          </cell>
          <cell r="D1103">
            <v>0</v>
          </cell>
          <cell r="F1103">
            <v>0</v>
          </cell>
          <cell r="G1103">
            <v>0</v>
          </cell>
          <cell r="I1103">
            <v>0</v>
          </cell>
          <cell r="J1103">
            <v>0</v>
          </cell>
          <cell r="L1103">
            <v>0</v>
          </cell>
          <cell r="M1103">
            <v>0</v>
          </cell>
          <cell r="O1103">
            <v>0</v>
          </cell>
          <cell r="P1103">
            <v>0</v>
          </cell>
          <cell r="R1103">
            <v>0</v>
          </cell>
          <cell r="S1103">
            <v>0</v>
          </cell>
          <cell r="T1103">
            <v>1419.145</v>
          </cell>
          <cell r="U1103">
            <v>1419.145</v>
          </cell>
          <cell r="V1103">
            <v>1419.145</v>
          </cell>
          <cell r="W1103" t="str">
            <v>m2</v>
          </cell>
          <cell r="X1103">
            <v>1419.145</v>
          </cell>
        </row>
        <row r="1104">
          <cell r="A1104">
            <v>29013</v>
          </cell>
          <cell r="B1104" t="str">
            <v>Topellantas prefabricado en concreto</v>
          </cell>
          <cell r="D1104">
            <v>0</v>
          </cell>
          <cell r="F1104">
            <v>0</v>
          </cell>
          <cell r="G1104">
            <v>0</v>
          </cell>
          <cell r="I1104">
            <v>0</v>
          </cell>
          <cell r="J1104">
            <v>0</v>
          </cell>
          <cell r="L1104">
            <v>0</v>
          </cell>
          <cell r="M1104">
            <v>0</v>
          </cell>
          <cell r="O1104">
            <v>0</v>
          </cell>
          <cell r="P1104">
            <v>0</v>
          </cell>
          <cell r="R1104">
            <v>0</v>
          </cell>
          <cell r="S1104">
            <v>0</v>
          </cell>
          <cell r="T1104">
            <v>60</v>
          </cell>
          <cell r="U1104">
            <v>60</v>
          </cell>
          <cell r="V1104">
            <v>60</v>
          </cell>
          <cell r="W1104" t="str">
            <v>un</v>
          </cell>
          <cell r="X1104">
            <v>60</v>
          </cell>
        </row>
        <row r="1105">
          <cell r="A1105">
            <v>29014</v>
          </cell>
          <cell r="B1105" t="str">
            <v>Linea reflectiva demarcacion</v>
          </cell>
          <cell r="D1105">
            <v>0</v>
          </cell>
          <cell r="F1105">
            <v>0</v>
          </cell>
          <cell r="G1105">
            <v>0</v>
          </cell>
          <cell r="I1105">
            <v>0</v>
          </cell>
          <cell r="J1105">
            <v>0</v>
          </cell>
          <cell r="L1105">
            <v>0</v>
          </cell>
          <cell r="M1105">
            <v>0</v>
          </cell>
          <cell r="O1105">
            <v>0</v>
          </cell>
          <cell r="P1105">
            <v>0</v>
          </cell>
          <cell r="R1105">
            <v>0</v>
          </cell>
          <cell r="S1105">
            <v>0</v>
          </cell>
          <cell r="T1105">
            <v>1009.732</v>
          </cell>
          <cell r="U1105">
            <v>1009.732</v>
          </cell>
          <cell r="V1105">
            <v>1009.732</v>
          </cell>
          <cell r="W1105" t="str">
            <v>ml</v>
          </cell>
          <cell r="X1105">
            <v>1009.732</v>
          </cell>
        </row>
        <row r="1106">
          <cell r="A1106">
            <v>29015</v>
          </cell>
          <cell r="B1106" t="str">
            <v>Señales de demarcacion en pintura reflectiva</v>
          </cell>
          <cell r="D1106">
            <v>0</v>
          </cell>
          <cell r="F1106">
            <v>0</v>
          </cell>
          <cell r="G1106">
            <v>0</v>
          </cell>
          <cell r="I1106">
            <v>0</v>
          </cell>
          <cell r="J1106">
            <v>0</v>
          </cell>
          <cell r="L1106">
            <v>0</v>
          </cell>
          <cell r="M1106">
            <v>0</v>
          </cell>
          <cell r="O1106">
            <v>0</v>
          </cell>
          <cell r="P1106">
            <v>0</v>
          </cell>
          <cell r="R1106">
            <v>0</v>
          </cell>
          <cell r="S1106">
            <v>0</v>
          </cell>
          <cell r="T1106">
            <v>22</v>
          </cell>
          <cell r="U1106">
            <v>22</v>
          </cell>
          <cell r="V1106">
            <v>22</v>
          </cell>
          <cell r="W1106" t="str">
            <v>un</v>
          </cell>
          <cell r="X1106">
            <v>22</v>
          </cell>
        </row>
        <row r="1107">
          <cell r="A1107">
            <v>29016</v>
          </cell>
          <cell r="B1107" t="str">
            <v>Rejilla metalica y carcamo en concreto de 3000psi</v>
          </cell>
          <cell r="D1107">
            <v>0</v>
          </cell>
          <cell r="F1107">
            <v>0</v>
          </cell>
          <cell r="G1107">
            <v>0</v>
          </cell>
          <cell r="I1107">
            <v>0</v>
          </cell>
          <cell r="J1107">
            <v>0</v>
          </cell>
          <cell r="L1107">
            <v>0</v>
          </cell>
          <cell r="M1107">
            <v>0</v>
          </cell>
          <cell r="O1107">
            <v>0</v>
          </cell>
          <cell r="P1107">
            <v>0</v>
          </cell>
          <cell r="R1107">
            <v>0</v>
          </cell>
          <cell r="S1107">
            <v>0</v>
          </cell>
          <cell r="T1107">
            <v>16.721</v>
          </cell>
          <cell r="U1107">
            <v>16.721</v>
          </cell>
          <cell r="V1107">
            <v>16.721</v>
          </cell>
          <cell r="W1107" t="str">
            <v>ml</v>
          </cell>
          <cell r="X1107">
            <v>16.721</v>
          </cell>
        </row>
        <row r="1108">
          <cell r="A1108">
            <v>29017</v>
          </cell>
          <cell r="B1108" t="str">
            <v xml:space="preserve">Talanquera para intemperie. </v>
          </cell>
          <cell r="D1108">
            <v>0</v>
          </cell>
          <cell r="F1108">
            <v>0</v>
          </cell>
          <cell r="G1108">
            <v>0</v>
          </cell>
          <cell r="I1108">
            <v>0</v>
          </cell>
          <cell r="J1108">
            <v>0</v>
          </cell>
          <cell r="L1108">
            <v>0</v>
          </cell>
          <cell r="M1108">
            <v>0</v>
          </cell>
          <cell r="O1108">
            <v>0</v>
          </cell>
          <cell r="P1108">
            <v>0</v>
          </cell>
          <cell r="R1108">
            <v>0</v>
          </cell>
          <cell r="S1108">
            <v>0</v>
          </cell>
          <cell r="T1108">
            <v>1</v>
          </cell>
          <cell r="U1108">
            <v>1</v>
          </cell>
          <cell r="V1108">
            <v>1</v>
          </cell>
          <cell r="W1108" t="str">
            <v>un</v>
          </cell>
          <cell r="X1108">
            <v>1</v>
          </cell>
        </row>
        <row r="1109">
          <cell r="A1109">
            <v>29019</v>
          </cell>
          <cell r="B1109" t="str">
            <v>Suministro de materas rectangulares en concreto (1.41x0.60 H=0.54) incluye  plantas.</v>
          </cell>
          <cell r="D1109">
            <v>0</v>
          </cell>
          <cell r="F1109">
            <v>0</v>
          </cell>
          <cell r="G1109">
            <v>0</v>
          </cell>
          <cell r="I1109">
            <v>0</v>
          </cell>
          <cell r="J1109">
            <v>0</v>
          </cell>
          <cell r="L1109">
            <v>0</v>
          </cell>
          <cell r="M1109">
            <v>0</v>
          </cell>
          <cell r="O1109">
            <v>0</v>
          </cell>
          <cell r="P1109">
            <v>0</v>
          </cell>
          <cell r="R1109">
            <v>0</v>
          </cell>
          <cell r="S1109">
            <v>0</v>
          </cell>
          <cell r="T1109">
            <v>27</v>
          </cell>
          <cell r="U1109">
            <v>27</v>
          </cell>
          <cell r="V1109">
            <v>27</v>
          </cell>
          <cell r="W1109" t="str">
            <v>un</v>
          </cell>
          <cell r="X1109">
            <v>27</v>
          </cell>
        </row>
        <row r="1110">
          <cell r="A1110">
            <v>29020</v>
          </cell>
          <cell r="B1110" t="str">
            <v>Placa Maciza Rampa en concreto 3000 psi e=0.15</v>
          </cell>
          <cell r="D1110">
            <v>0</v>
          </cell>
          <cell r="F1110">
            <v>0</v>
          </cell>
          <cell r="G1110">
            <v>0</v>
          </cell>
          <cell r="I1110">
            <v>0</v>
          </cell>
          <cell r="J1110">
            <v>0</v>
          </cell>
          <cell r="L1110">
            <v>0</v>
          </cell>
          <cell r="M1110">
            <v>0</v>
          </cell>
          <cell r="O1110">
            <v>0</v>
          </cell>
          <cell r="P1110">
            <v>0</v>
          </cell>
          <cell r="R1110">
            <v>0</v>
          </cell>
          <cell r="S1110">
            <v>0</v>
          </cell>
          <cell r="T1110">
            <v>135.56800000000001</v>
          </cell>
          <cell r="U1110">
            <v>135.56800000000001</v>
          </cell>
          <cell r="V1110">
            <v>135.56800000000001</v>
          </cell>
          <cell r="W1110" t="str">
            <v>m2</v>
          </cell>
          <cell r="X1110">
            <v>135.56800000000001</v>
          </cell>
        </row>
        <row r="1111">
          <cell r="A1111">
            <v>29021</v>
          </cell>
          <cell r="B1111" t="str">
            <v>Reja de cerramiento en tubo negro de 1 1/2"" sobre antepecho en mamposteria y cimiento en viga en concreto de 3000 psi h= 2,45 m</v>
          </cell>
          <cell r="D1111">
            <v>0</v>
          </cell>
          <cell r="F1111">
            <v>0</v>
          </cell>
          <cell r="G1111">
            <v>0</v>
          </cell>
          <cell r="I1111">
            <v>0</v>
          </cell>
          <cell r="J1111">
            <v>0</v>
          </cell>
          <cell r="L1111">
            <v>0</v>
          </cell>
          <cell r="M1111">
            <v>0</v>
          </cell>
          <cell r="O1111">
            <v>0</v>
          </cell>
          <cell r="P1111">
            <v>0</v>
          </cell>
          <cell r="R1111">
            <v>0</v>
          </cell>
          <cell r="S1111">
            <v>0</v>
          </cell>
          <cell r="T1111">
            <v>200.374</v>
          </cell>
          <cell r="U1111">
            <v>200.374</v>
          </cell>
          <cell r="V1111">
            <v>200.374</v>
          </cell>
          <cell r="W1111" t="str">
            <v>ml</v>
          </cell>
          <cell r="X1111">
            <v>200.374</v>
          </cell>
        </row>
        <row r="1112">
          <cell r="A1112">
            <v>30</v>
          </cell>
          <cell r="B1112" t="str">
            <v>EQUIPOS ESPECIALES</v>
          </cell>
          <cell r="G1112">
            <v>0</v>
          </cell>
          <cell r="J1112">
            <v>0</v>
          </cell>
          <cell r="M1112">
            <v>0</v>
          </cell>
          <cell r="P1112">
            <v>0</v>
          </cell>
          <cell r="S1112">
            <v>0</v>
          </cell>
          <cell r="V1112">
            <v>0</v>
          </cell>
          <cell r="X1112">
            <v>0</v>
          </cell>
        </row>
        <row r="1113">
          <cell r="A1113">
            <v>30001</v>
          </cell>
          <cell r="B1113" t="str">
            <v>Ascensor camillero dos paradas doble apertura con cuarto de maquinas  1000kl</v>
          </cell>
          <cell r="D1113">
            <v>0</v>
          </cell>
          <cell r="F1113">
            <v>0</v>
          </cell>
          <cell r="G1113">
            <v>0</v>
          </cell>
          <cell r="I1113">
            <v>0</v>
          </cell>
          <cell r="J1113">
            <v>0</v>
          </cell>
          <cell r="L1113">
            <v>0</v>
          </cell>
          <cell r="M1113">
            <v>0</v>
          </cell>
          <cell r="O1113">
            <v>0</v>
          </cell>
          <cell r="P1113">
            <v>0</v>
          </cell>
          <cell r="R1113">
            <v>0</v>
          </cell>
          <cell r="S1113">
            <v>0</v>
          </cell>
          <cell r="U1113">
            <v>0</v>
          </cell>
          <cell r="V1113">
            <v>0</v>
          </cell>
          <cell r="W1113" t="str">
            <v>un</v>
          </cell>
          <cell r="X1113">
            <v>0</v>
          </cell>
        </row>
        <row r="1114">
          <cell r="A1114">
            <v>30002</v>
          </cell>
          <cell r="B1114" t="str">
            <v>Ascensor  pasajeros dos paradas</v>
          </cell>
          <cell r="D1114">
            <v>0</v>
          </cell>
          <cell r="F1114">
            <v>0</v>
          </cell>
          <cell r="G1114">
            <v>0</v>
          </cell>
          <cell r="I1114">
            <v>0</v>
          </cell>
          <cell r="J1114">
            <v>0</v>
          </cell>
          <cell r="L1114">
            <v>0</v>
          </cell>
          <cell r="M1114">
            <v>0</v>
          </cell>
          <cell r="O1114">
            <v>0</v>
          </cell>
          <cell r="P1114">
            <v>0</v>
          </cell>
          <cell r="R1114">
            <v>0</v>
          </cell>
          <cell r="S1114">
            <v>0</v>
          </cell>
          <cell r="U1114">
            <v>0</v>
          </cell>
          <cell r="V1114">
            <v>0</v>
          </cell>
          <cell r="W1114" t="str">
            <v>un</v>
          </cell>
          <cell r="X1114">
            <v>0</v>
          </cell>
        </row>
        <row r="1115">
          <cell r="A1115">
            <v>31</v>
          </cell>
          <cell r="B1115" t="str">
            <v>IMPERMEABILIZACIONES</v>
          </cell>
          <cell r="G1115">
            <v>0</v>
          </cell>
          <cell r="J1115">
            <v>0</v>
          </cell>
          <cell r="M1115">
            <v>0</v>
          </cell>
          <cell r="P1115">
            <v>0</v>
          </cell>
          <cell r="S1115">
            <v>0</v>
          </cell>
          <cell r="V1115">
            <v>0</v>
          </cell>
          <cell r="X1115">
            <v>0</v>
          </cell>
        </row>
        <row r="1116">
          <cell r="A1116">
            <v>31001</v>
          </cell>
          <cell r="B1116" t="str">
            <v>Mortero impermeabilizado para tanques de reserva, con sika Top seal -107</v>
          </cell>
          <cell r="D1116">
            <v>0</v>
          </cell>
          <cell r="F1116">
            <v>0</v>
          </cell>
          <cell r="G1116">
            <v>0</v>
          </cell>
          <cell r="I1116">
            <v>0</v>
          </cell>
          <cell r="J1116">
            <v>0</v>
          </cell>
          <cell r="L1116">
            <v>0</v>
          </cell>
          <cell r="M1116">
            <v>0</v>
          </cell>
          <cell r="O1116">
            <v>0</v>
          </cell>
          <cell r="P1116">
            <v>0</v>
          </cell>
          <cell r="Q1116">
            <v>238.40999999999997</v>
          </cell>
          <cell r="R1116">
            <v>238.40999999999997</v>
          </cell>
          <cell r="S1116">
            <v>238.40999999999997</v>
          </cell>
          <cell r="U1116">
            <v>0</v>
          </cell>
          <cell r="V1116">
            <v>0</v>
          </cell>
          <cell r="W1116" t="str">
            <v>M2</v>
          </cell>
          <cell r="X1116">
            <v>238.40999999999997</v>
          </cell>
        </row>
        <row r="1117">
          <cell r="A1117">
            <v>31002</v>
          </cell>
          <cell r="B1117" t="str">
            <v>impermeabilizacion  jardinera con manto 500Tx  fiberglass.</v>
          </cell>
          <cell r="D1117">
            <v>0</v>
          </cell>
          <cell r="F1117">
            <v>0</v>
          </cell>
          <cell r="G1117">
            <v>0</v>
          </cell>
          <cell r="I1117">
            <v>0</v>
          </cell>
          <cell r="J1117">
            <v>0</v>
          </cell>
          <cell r="L1117">
            <v>0</v>
          </cell>
          <cell r="M1117">
            <v>0</v>
          </cell>
          <cell r="O1117">
            <v>0</v>
          </cell>
          <cell r="P1117">
            <v>0</v>
          </cell>
          <cell r="R1117">
            <v>0</v>
          </cell>
          <cell r="S1117">
            <v>0</v>
          </cell>
          <cell r="T1117">
            <v>222.27699999999999</v>
          </cell>
          <cell r="U1117">
            <v>222.27699999999999</v>
          </cell>
          <cell r="V1117">
            <v>222.27699999999999</v>
          </cell>
          <cell r="W1117" t="str">
            <v>M2</v>
          </cell>
          <cell r="X1117">
            <v>222.27699999999999</v>
          </cell>
        </row>
        <row r="1118">
          <cell r="A1118">
            <v>31003</v>
          </cell>
          <cell r="B1118" t="str">
            <v>Impermeabilizacion de cubiertas planas con Manto 500Tx  fiberglass</v>
          </cell>
          <cell r="D1118">
            <v>0</v>
          </cell>
          <cell r="F1118">
            <v>0</v>
          </cell>
          <cell r="G1118">
            <v>0</v>
          </cell>
          <cell r="I1118">
            <v>0</v>
          </cell>
          <cell r="J1118">
            <v>0</v>
          </cell>
          <cell r="L1118">
            <v>0</v>
          </cell>
          <cell r="M1118">
            <v>0</v>
          </cell>
          <cell r="O1118">
            <v>0</v>
          </cell>
          <cell r="P1118">
            <v>0</v>
          </cell>
          <cell r="R1118">
            <v>0</v>
          </cell>
          <cell r="S1118">
            <v>0</v>
          </cell>
          <cell r="T1118">
            <v>52.98</v>
          </cell>
          <cell r="U1118">
            <v>52.98</v>
          </cell>
          <cell r="V1118">
            <v>52.98</v>
          </cell>
          <cell r="W1118" t="str">
            <v>M2</v>
          </cell>
          <cell r="X1118">
            <v>52.98</v>
          </cell>
        </row>
        <row r="1119">
          <cell r="A1119">
            <v>31004</v>
          </cell>
          <cell r="B1119" t="str">
            <v>Impermeabilizacion de muros de contencion</v>
          </cell>
          <cell r="D1119">
            <v>0</v>
          </cell>
          <cell r="F1119">
            <v>0</v>
          </cell>
          <cell r="G1119">
            <v>0</v>
          </cell>
          <cell r="I1119">
            <v>0</v>
          </cell>
          <cell r="J1119">
            <v>0</v>
          </cell>
          <cell r="L1119">
            <v>0</v>
          </cell>
          <cell r="M1119">
            <v>0</v>
          </cell>
          <cell r="O1119">
            <v>0</v>
          </cell>
          <cell r="P1119">
            <v>0</v>
          </cell>
          <cell r="R1119">
            <v>0</v>
          </cell>
          <cell r="S1119">
            <v>0</v>
          </cell>
          <cell r="U1119">
            <v>0</v>
          </cell>
          <cell r="V1119">
            <v>0</v>
          </cell>
          <cell r="W1119" t="str">
            <v>M2</v>
          </cell>
          <cell r="X1119">
            <v>0</v>
          </cell>
        </row>
        <row r="1120">
          <cell r="A1120">
            <v>40</v>
          </cell>
          <cell r="B1120" t="str">
            <v>GENERALES Y VARIOS</v>
          </cell>
          <cell r="G1120">
            <v>0</v>
          </cell>
          <cell r="J1120">
            <v>0</v>
          </cell>
          <cell r="M1120">
            <v>0</v>
          </cell>
          <cell r="P1120">
            <v>0</v>
          </cell>
          <cell r="S1120">
            <v>0</v>
          </cell>
          <cell r="V1120">
            <v>0</v>
          </cell>
          <cell r="X1120">
            <v>0</v>
          </cell>
        </row>
        <row r="1121">
          <cell r="A1121">
            <v>40001</v>
          </cell>
          <cell r="B1121" t="str">
            <v>Aseo general de obra</v>
          </cell>
          <cell r="C1121">
            <v>1430.28</v>
          </cell>
          <cell r="D1121">
            <v>1430.28</v>
          </cell>
          <cell r="E1121">
            <v>1342.23</v>
          </cell>
          <cell r="F1121">
            <v>1342.23</v>
          </cell>
          <cell r="G1121">
            <v>2772.51</v>
          </cell>
          <cell r="H1121">
            <v>303.52999999999997</v>
          </cell>
          <cell r="I1121">
            <v>303.52999999999997</v>
          </cell>
          <cell r="J1121">
            <v>303.52999999999997</v>
          </cell>
          <cell r="K1121">
            <v>192.08</v>
          </cell>
          <cell r="L1121">
            <v>192.08</v>
          </cell>
          <cell r="M1121">
            <v>192.08</v>
          </cell>
          <cell r="N1121">
            <v>123.47</v>
          </cell>
          <cell r="O1121">
            <v>123.47</v>
          </cell>
          <cell r="P1121">
            <v>123.47</v>
          </cell>
          <cell r="Q1121">
            <v>63.33</v>
          </cell>
          <cell r="R1121">
            <v>63.33</v>
          </cell>
          <cell r="S1121">
            <v>63.33</v>
          </cell>
          <cell r="U1121">
            <v>0</v>
          </cell>
          <cell r="V1121">
            <v>0</v>
          </cell>
          <cell r="W1121" t="str">
            <v>M2</v>
          </cell>
          <cell r="X1121">
            <v>3454.9199999999996</v>
          </cell>
        </row>
        <row r="1122">
          <cell r="J1122">
            <v>0</v>
          </cell>
          <cell r="M1122">
            <v>0</v>
          </cell>
          <cell r="P1122">
            <v>0</v>
          </cell>
          <cell r="S1122">
            <v>0</v>
          </cell>
          <cell r="V1122">
            <v>0</v>
          </cell>
          <cell r="X1122">
            <v>0</v>
          </cell>
        </row>
      </sheetData>
      <sheetData sheetId="7"/>
      <sheetData sheetId="8"/>
      <sheetData sheetId="9"/>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DEOBRA"/>
    </sheetNames>
    <sheetDataSet>
      <sheetData sheetId="0">
        <row r="9">
          <cell r="A9">
            <v>1</v>
          </cell>
          <cell r="B9" t="str">
            <v xml:space="preserve"> 1 oficial 2 ayudantes p.</v>
          </cell>
          <cell r="F9">
            <v>46889</v>
          </cell>
          <cell r="G9">
            <v>0.8</v>
          </cell>
          <cell r="H9">
            <v>84400.200000000012</v>
          </cell>
        </row>
        <row r="10">
          <cell r="A10">
            <v>2</v>
          </cell>
          <cell r="B10" t="str">
            <v xml:space="preserve"> 2 ayudantes p.</v>
          </cell>
          <cell r="F10">
            <v>25576</v>
          </cell>
          <cell r="G10">
            <v>0.8</v>
          </cell>
          <cell r="H10">
            <v>46036.800000000003</v>
          </cell>
        </row>
        <row r="11">
          <cell r="A11">
            <v>3</v>
          </cell>
          <cell r="B11" t="str">
            <v>1 oficial 1 ayudantes p.</v>
          </cell>
          <cell r="F11">
            <v>34101</v>
          </cell>
          <cell r="G11">
            <v>0.8</v>
          </cell>
          <cell r="H11">
            <v>61381.8</v>
          </cell>
        </row>
        <row r="12">
          <cell r="A12">
            <v>4</v>
          </cell>
          <cell r="B12" t="str">
            <v>1 oficial 2 ayudantes p.</v>
          </cell>
          <cell r="F12">
            <v>46889</v>
          </cell>
          <cell r="G12">
            <v>0.8</v>
          </cell>
          <cell r="H12">
            <v>84400.200000000012</v>
          </cell>
        </row>
        <row r="13">
          <cell r="A13">
            <v>5</v>
          </cell>
          <cell r="B13" t="str">
            <v>2 ayudantes p.</v>
          </cell>
          <cell r="F13">
            <v>25576</v>
          </cell>
          <cell r="G13">
            <v>0.8</v>
          </cell>
          <cell r="H13">
            <v>46036.800000000003</v>
          </cell>
        </row>
        <row r="14">
          <cell r="A14">
            <v>6</v>
          </cell>
          <cell r="B14" t="str">
            <v>3 ayudantes</v>
          </cell>
          <cell r="F14">
            <v>38364</v>
          </cell>
          <cell r="G14">
            <v>0.8</v>
          </cell>
          <cell r="H14">
            <v>69055.199999999997</v>
          </cell>
        </row>
        <row r="15">
          <cell r="A15">
            <v>7</v>
          </cell>
          <cell r="B15" t="str">
            <v>3 ayudantes p.</v>
          </cell>
          <cell r="F15">
            <v>38364</v>
          </cell>
          <cell r="G15">
            <v>0.8</v>
          </cell>
          <cell r="H15">
            <v>69055.199999999997</v>
          </cell>
        </row>
        <row r="16">
          <cell r="A16">
            <v>8</v>
          </cell>
          <cell r="B16" t="str">
            <v>Cua. 2 ayu p corte figurada colocación</v>
          </cell>
          <cell r="F16">
            <v>25576</v>
          </cell>
          <cell r="G16">
            <v>0.8</v>
          </cell>
          <cell r="H16">
            <v>46036.800000000003</v>
          </cell>
        </row>
        <row r="17">
          <cell r="A17">
            <v>9</v>
          </cell>
          <cell r="B17" t="str">
            <v>Cua. Instal. 1 oficial 1 ayudante</v>
          </cell>
          <cell r="F17">
            <v>34101</v>
          </cell>
          <cell r="G17">
            <v>0.8</v>
          </cell>
          <cell r="H17">
            <v>61381.8</v>
          </cell>
        </row>
        <row r="18">
          <cell r="A18">
            <v>10</v>
          </cell>
          <cell r="B18" t="str">
            <v>Cuad para elabor. 1 Sold+1 ayud</v>
          </cell>
          <cell r="F18">
            <v>47954</v>
          </cell>
          <cell r="G18">
            <v>0.8</v>
          </cell>
          <cell r="H18">
            <v>86317.200000000012</v>
          </cell>
        </row>
        <row r="19">
          <cell r="A19">
            <v>11</v>
          </cell>
          <cell r="B19" t="str">
            <v>Cuad, Instal. 1 oficial + 3 ayuda</v>
          </cell>
          <cell r="F19">
            <v>59676</v>
          </cell>
          <cell r="G19">
            <v>0.8</v>
          </cell>
          <cell r="H19">
            <v>107416.8</v>
          </cell>
        </row>
        <row r="20">
          <cell r="A20">
            <v>12</v>
          </cell>
          <cell r="B20" t="str">
            <v>Cuad. armado encofrado y vaciado 1 of+4 ay p.</v>
          </cell>
          <cell r="F20">
            <v>72464</v>
          </cell>
          <cell r="G20">
            <v>0.8</v>
          </cell>
          <cell r="H20">
            <v>130435.20000000001</v>
          </cell>
        </row>
        <row r="21">
          <cell r="A21">
            <v>13</v>
          </cell>
          <cell r="B21" t="str">
            <v>Cuad. armado encofrado y vaciado 1 of+4 ay p. (1 oficial 4 ayudantes)</v>
          </cell>
          <cell r="F21">
            <v>72464</v>
          </cell>
          <cell r="G21">
            <v>0.8</v>
          </cell>
          <cell r="H21">
            <v>130435.20000000001</v>
          </cell>
        </row>
        <row r="22">
          <cell r="A22">
            <v>14</v>
          </cell>
          <cell r="B22" t="str">
            <v>Cuad. de instal. 1 oficial + 1 ayud</v>
          </cell>
          <cell r="F22">
            <v>34101</v>
          </cell>
          <cell r="G22">
            <v>0.8</v>
          </cell>
          <cell r="H22">
            <v>61381.8</v>
          </cell>
        </row>
        <row r="23">
          <cell r="A23">
            <v>15</v>
          </cell>
          <cell r="B23" t="str">
            <v>Cuad. Elabor. 1 solda + 3 ayud</v>
          </cell>
          <cell r="F23">
            <v>79924</v>
          </cell>
          <cell r="G23">
            <v>0.8</v>
          </cell>
          <cell r="H23">
            <v>143863.20000000001</v>
          </cell>
        </row>
        <row r="24">
          <cell r="A24">
            <v>16</v>
          </cell>
          <cell r="B24" t="str">
            <v>Cuad. Elabor. 1 soldador + 3 ayud</v>
          </cell>
          <cell r="F24">
            <v>79924</v>
          </cell>
          <cell r="G24">
            <v>0.8</v>
          </cell>
          <cell r="H24">
            <v>143863.20000000001</v>
          </cell>
        </row>
        <row r="25">
          <cell r="A25">
            <v>17</v>
          </cell>
          <cell r="B25" t="str">
            <v>Cuad. Elabor.1 sold. + 1 ayud</v>
          </cell>
          <cell r="F25">
            <v>47954</v>
          </cell>
          <cell r="G25">
            <v>0.8</v>
          </cell>
          <cell r="H25">
            <v>86317.200000000012</v>
          </cell>
        </row>
        <row r="26">
          <cell r="A26">
            <v>18</v>
          </cell>
          <cell r="B26" t="str">
            <v>Cuad. Instal 1 oficial + 3 ayuda</v>
          </cell>
          <cell r="F26">
            <v>59676</v>
          </cell>
          <cell r="G26">
            <v>0.8</v>
          </cell>
          <cell r="H26">
            <v>107416.8</v>
          </cell>
        </row>
        <row r="27">
          <cell r="A27">
            <v>19</v>
          </cell>
          <cell r="B27" t="str">
            <v>Cuad. Instal. 1 oficial + 1 ayud</v>
          </cell>
          <cell r="F27">
            <v>34101</v>
          </cell>
          <cell r="G27">
            <v>0.8</v>
          </cell>
          <cell r="H27">
            <v>61381.8</v>
          </cell>
        </row>
        <row r="28">
          <cell r="A28">
            <v>20</v>
          </cell>
          <cell r="B28" t="str">
            <v>Cuad. Instal. 1 oficial + 3 ayud</v>
          </cell>
          <cell r="F28">
            <v>59676</v>
          </cell>
          <cell r="G28">
            <v>0.8</v>
          </cell>
          <cell r="H28">
            <v>107416.8</v>
          </cell>
        </row>
        <row r="29">
          <cell r="A29">
            <v>21</v>
          </cell>
          <cell r="B29" t="str">
            <v>Cuad.elabor 1 soldador 1 ayud</v>
          </cell>
          <cell r="F29">
            <v>44757</v>
          </cell>
          <cell r="G29">
            <v>0.8</v>
          </cell>
          <cell r="H29">
            <v>80562.600000000006</v>
          </cell>
        </row>
        <row r="30">
          <cell r="A30">
            <v>22</v>
          </cell>
          <cell r="B30" t="str">
            <v>Cuad.Elabor. 1 sold + 3 ayud</v>
          </cell>
          <cell r="F30">
            <v>79924</v>
          </cell>
          <cell r="G30">
            <v>0.8</v>
          </cell>
          <cell r="H30">
            <v>143863.20000000001</v>
          </cell>
        </row>
        <row r="31">
          <cell r="A31">
            <v>23</v>
          </cell>
          <cell r="B31" t="str">
            <v>Cuad.instal. 1 oficial + 3 ayud</v>
          </cell>
          <cell r="F31">
            <v>59676</v>
          </cell>
          <cell r="G31">
            <v>0.8</v>
          </cell>
          <cell r="H31">
            <v>107416.8</v>
          </cell>
        </row>
        <row r="32">
          <cell r="A32">
            <v>24</v>
          </cell>
          <cell r="B32" t="str">
            <v>cuadilla 1 oficial y 1 ayudante</v>
          </cell>
          <cell r="F32">
            <v>34101</v>
          </cell>
          <cell r="G32">
            <v>0.8</v>
          </cell>
          <cell r="H32">
            <v>61381.8</v>
          </cell>
        </row>
        <row r="33">
          <cell r="A33">
            <v>25</v>
          </cell>
          <cell r="B33" t="str">
            <v>cuadrilla  1 oficial y 2 ayudantes</v>
          </cell>
          <cell r="F33">
            <v>46889</v>
          </cell>
          <cell r="G33">
            <v>0.8</v>
          </cell>
          <cell r="H33">
            <v>84400.200000000012</v>
          </cell>
        </row>
        <row r="34">
          <cell r="A34">
            <v>26</v>
          </cell>
          <cell r="B34" t="str">
            <v>Cuadrilla  3 ayudantes</v>
          </cell>
          <cell r="F34">
            <v>38364</v>
          </cell>
          <cell r="G34">
            <v>0.8</v>
          </cell>
          <cell r="H34">
            <v>69055.199999999997</v>
          </cell>
        </row>
        <row r="35">
          <cell r="A35">
            <v>27</v>
          </cell>
          <cell r="B35" t="str">
            <v>Cuadrilla  oficial 2 ayudantes</v>
          </cell>
          <cell r="F35">
            <v>46889</v>
          </cell>
          <cell r="G35">
            <v>0.8</v>
          </cell>
          <cell r="H35">
            <v>84400.200000000012</v>
          </cell>
        </row>
        <row r="36">
          <cell r="A36">
            <v>28</v>
          </cell>
          <cell r="B36" t="str">
            <v>Cuadrilla 1 ayudante p.</v>
          </cell>
          <cell r="F36">
            <v>12788</v>
          </cell>
          <cell r="G36">
            <v>0.8</v>
          </cell>
          <cell r="H36">
            <v>23018.400000000001</v>
          </cell>
        </row>
        <row r="37">
          <cell r="A37">
            <v>29</v>
          </cell>
          <cell r="B37" t="str">
            <v xml:space="preserve">Cuadrilla 1 ayudante p. Para excavacion </v>
          </cell>
          <cell r="F37">
            <v>13854</v>
          </cell>
          <cell r="G37">
            <v>0.8</v>
          </cell>
          <cell r="H37">
            <v>24937.200000000001</v>
          </cell>
        </row>
        <row r="38">
          <cell r="A38">
            <v>30</v>
          </cell>
          <cell r="B38" t="str">
            <v>Cuadrilla 1 ELABORACION</v>
          </cell>
          <cell r="F38">
            <v>34101</v>
          </cell>
          <cell r="G38">
            <v>0.8</v>
          </cell>
          <cell r="H38">
            <v>61381.8</v>
          </cell>
        </row>
        <row r="39">
          <cell r="A39">
            <v>31</v>
          </cell>
          <cell r="B39" t="str">
            <v>Cuadrilla 1 eléctricista 1 ayudante p.</v>
          </cell>
          <cell r="F39">
            <v>44757</v>
          </cell>
          <cell r="G39">
            <v>0.8</v>
          </cell>
          <cell r="H39">
            <v>80562.600000000006</v>
          </cell>
        </row>
        <row r="40">
          <cell r="A40">
            <v>32</v>
          </cell>
          <cell r="B40" t="str">
            <v>cuadrilla 1 of.+ 4 ayudantes</v>
          </cell>
          <cell r="F40">
            <v>72464</v>
          </cell>
          <cell r="G40">
            <v>0.8</v>
          </cell>
          <cell r="H40">
            <v>130435.20000000001</v>
          </cell>
        </row>
        <row r="41">
          <cell r="A41">
            <v>33</v>
          </cell>
          <cell r="B41" t="str">
            <v>Cuadrilla 1 oficial</v>
          </cell>
          <cell r="F41">
            <v>21313</v>
          </cell>
          <cell r="G41">
            <v>0.8</v>
          </cell>
          <cell r="H41">
            <v>38363.4</v>
          </cell>
        </row>
        <row r="42">
          <cell r="A42">
            <v>34</v>
          </cell>
          <cell r="B42" t="str">
            <v>Cuadrilla 1 oficial  1 Ayudante</v>
          </cell>
          <cell r="F42">
            <v>34101</v>
          </cell>
          <cell r="G42">
            <v>0.8</v>
          </cell>
          <cell r="H42">
            <v>61381.8</v>
          </cell>
        </row>
        <row r="43">
          <cell r="A43">
            <v>35</v>
          </cell>
          <cell r="B43" t="str">
            <v>Cuadrilla 1 oficial  2 ayudantes</v>
          </cell>
          <cell r="F43">
            <v>46889</v>
          </cell>
          <cell r="G43">
            <v>0.8</v>
          </cell>
          <cell r="H43">
            <v>84400.200000000012</v>
          </cell>
        </row>
        <row r="44">
          <cell r="A44">
            <v>36</v>
          </cell>
          <cell r="B44" t="str">
            <v>Cuadrilla 1 oficial  y ayudante</v>
          </cell>
          <cell r="F44">
            <v>34101</v>
          </cell>
          <cell r="G44">
            <v>0.8</v>
          </cell>
          <cell r="H44">
            <v>61381.8</v>
          </cell>
        </row>
        <row r="45">
          <cell r="A45">
            <v>37</v>
          </cell>
          <cell r="B45" t="str">
            <v>Cuadrilla 1 oficial + 2 ayudantes R</v>
          </cell>
          <cell r="F45">
            <v>42626</v>
          </cell>
          <cell r="G45">
            <v>0.8</v>
          </cell>
          <cell r="H45">
            <v>76726.8</v>
          </cell>
        </row>
        <row r="46">
          <cell r="A46">
            <v>38</v>
          </cell>
          <cell r="B46" t="str">
            <v>Cuadrilla 1 oficial + 3 ayudantes R</v>
          </cell>
          <cell r="F46">
            <v>53283</v>
          </cell>
          <cell r="G46">
            <v>0.8</v>
          </cell>
          <cell r="H46">
            <v>95909.4</v>
          </cell>
        </row>
        <row r="47">
          <cell r="A47">
            <v>39</v>
          </cell>
          <cell r="B47" t="str">
            <v>cuadrilla 1 oficial + 4 ayudantes p.</v>
          </cell>
          <cell r="F47">
            <v>72464</v>
          </cell>
          <cell r="G47">
            <v>0.8</v>
          </cell>
          <cell r="H47">
            <v>130435.20000000001</v>
          </cell>
        </row>
        <row r="48">
          <cell r="A48">
            <v>40</v>
          </cell>
          <cell r="B48" t="str">
            <v>Cuadrilla 1 oficial 1 ayu instalación</v>
          </cell>
          <cell r="F48">
            <v>34101</v>
          </cell>
          <cell r="G48">
            <v>0.8</v>
          </cell>
          <cell r="H48">
            <v>61381.8</v>
          </cell>
        </row>
        <row r="49">
          <cell r="A49">
            <v>41</v>
          </cell>
          <cell r="B49" t="str">
            <v>Cuadrilla 1 oficial 1 ayudante</v>
          </cell>
          <cell r="F49">
            <v>34101</v>
          </cell>
          <cell r="G49">
            <v>0.8</v>
          </cell>
          <cell r="H49">
            <v>61381.8</v>
          </cell>
        </row>
        <row r="50">
          <cell r="A50">
            <v>42</v>
          </cell>
          <cell r="B50" t="str">
            <v>Cuadrilla 1 oficial 1 ayudante</v>
          </cell>
          <cell r="F50">
            <v>39429</v>
          </cell>
          <cell r="G50">
            <v>0.8</v>
          </cell>
          <cell r="H50">
            <v>70972.2</v>
          </cell>
        </row>
        <row r="51">
          <cell r="A51">
            <v>43</v>
          </cell>
          <cell r="B51" t="str">
            <v>Cuadrilla 1 oficial 1 ayudante instalación</v>
          </cell>
          <cell r="F51">
            <v>34101</v>
          </cell>
          <cell r="G51">
            <v>0.8</v>
          </cell>
          <cell r="H51">
            <v>61381.8</v>
          </cell>
        </row>
        <row r="52">
          <cell r="A52">
            <v>44</v>
          </cell>
          <cell r="B52" t="str">
            <v>Cuadrilla 1 oficial 1 ayudante p.</v>
          </cell>
          <cell r="F52">
            <v>34101</v>
          </cell>
          <cell r="G52">
            <v>0.8</v>
          </cell>
          <cell r="H52">
            <v>61381.8</v>
          </cell>
        </row>
        <row r="53">
          <cell r="A53">
            <v>45</v>
          </cell>
          <cell r="B53" t="str">
            <v>Cuadrilla 1 oficial 2 ayu instalación</v>
          </cell>
          <cell r="F53">
            <v>46889</v>
          </cell>
          <cell r="G53">
            <v>0.8</v>
          </cell>
          <cell r="H53">
            <v>84400.200000000012</v>
          </cell>
        </row>
        <row r="54">
          <cell r="A54">
            <v>46</v>
          </cell>
          <cell r="B54" t="str">
            <v>Cuadrilla 1 oficial 2 ayudantes</v>
          </cell>
          <cell r="F54">
            <v>46889</v>
          </cell>
          <cell r="G54">
            <v>0.8</v>
          </cell>
          <cell r="H54">
            <v>84400.200000000012</v>
          </cell>
        </row>
        <row r="55">
          <cell r="A55">
            <v>47</v>
          </cell>
          <cell r="B55" t="str">
            <v>Cuadrilla 1 oficial 2 ayudantes p.</v>
          </cell>
          <cell r="F55">
            <v>46889</v>
          </cell>
          <cell r="G55">
            <v>0.8</v>
          </cell>
          <cell r="H55">
            <v>84400.200000000012</v>
          </cell>
        </row>
        <row r="56">
          <cell r="A56">
            <v>48</v>
          </cell>
          <cell r="B56" t="str">
            <v>Cuadrilla 1 oficial 3 ayudantes</v>
          </cell>
          <cell r="F56">
            <v>59676</v>
          </cell>
          <cell r="G56">
            <v>0.8</v>
          </cell>
          <cell r="H56">
            <v>107416.8</v>
          </cell>
        </row>
        <row r="57">
          <cell r="A57">
            <v>49</v>
          </cell>
          <cell r="B57" t="str">
            <v>Cuadrilla 1 oficial 3 ayudantes p.</v>
          </cell>
          <cell r="F57">
            <v>59676</v>
          </cell>
          <cell r="G57">
            <v>0.8</v>
          </cell>
          <cell r="H57">
            <v>107416.8</v>
          </cell>
        </row>
        <row r="58">
          <cell r="A58">
            <v>50</v>
          </cell>
          <cell r="B58" t="str">
            <v>Cuadrilla 1 oficial 4 ayudantes</v>
          </cell>
          <cell r="F58">
            <v>72464</v>
          </cell>
          <cell r="G58">
            <v>0.8</v>
          </cell>
          <cell r="H58">
            <v>130435.20000000001</v>
          </cell>
        </row>
        <row r="59">
          <cell r="A59">
            <v>51</v>
          </cell>
          <cell r="B59" t="str">
            <v>Cuadrilla 1 oficial 4 ayudantes p.</v>
          </cell>
          <cell r="F59">
            <v>72464</v>
          </cell>
          <cell r="G59">
            <v>0.8</v>
          </cell>
          <cell r="H59">
            <v>130435.20000000001</v>
          </cell>
        </row>
        <row r="60">
          <cell r="A60">
            <v>52</v>
          </cell>
          <cell r="B60" t="str">
            <v>Cuadrilla 1 oficial 5 Ayudantes</v>
          </cell>
          <cell r="F60">
            <v>85252</v>
          </cell>
          <cell r="G60">
            <v>0.8</v>
          </cell>
          <cell r="H60">
            <v>153453.6</v>
          </cell>
        </row>
        <row r="61">
          <cell r="A61">
            <v>53</v>
          </cell>
          <cell r="B61" t="str">
            <v>Cuadrilla 1 oficial elec 1 ayudante</v>
          </cell>
          <cell r="F61">
            <v>39429</v>
          </cell>
          <cell r="G61">
            <v>0.8</v>
          </cell>
          <cell r="H61">
            <v>70972.2</v>
          </cell>
        </row>
        <row r="62">
          <cell r="A62">
            <v>54</v>
          </cell>
          <cell r="B62" t="str">
            <v>Cuadrilla 1 oficial elect 1 ayudante</v>
          </cell>
          <cell r="F62">
            <v>42626</v>
          </cell>
          <cell r="G62">
            <v>0.8</v>
          </cell>
          <cell r="H62">
            <v>76726.8</v>
          </cell>
        </row>
        <row r="63">
          <cell r="A63">
            <v>55</v>
          </cell>
          <cell r="B63" t="str">
            <v>cuadrilla 1 oficial y 2 ayudantes</v>
          </cell>
          <cell r="F63">
            <v>46889</v>
          </cell>
          <cell r="G63">
            <v>0.8</v>
          </cell>
          <cell r="H63">
            <v>84400.200000000012</v>
          </cell>
        </row>
        <row r="64">
          <cell r="A64">
            <v>56</v>
          </cell>
          <cell r="B64" t="str">
            <v>cuadrilla 1 oficial y 3 ayudantes</v>
          </cell>
          <cell r="F64">
            <v>59676</v>
          </cell>
          <cell r="G64">
            <v>0.8</v>
          </cell>
          <cell r="H64">
            <v>107416.8</v>
          </cell>
        </row>
        <row r="65">
          <cell r="A65">
            <v>57</v>
          </cell>
          <cell r="B65" t="str">
            <v>Cuadrilla 1 oficiales 4 ayudantes p.</v>
          </cell>
          <cell r="F65">
            <v>72464</v>
          </cell>
          <cell r="G65">
            <v>0.8</v>
          </cell>
          <cell r="H65">
            <v>130435.20000000001</v>
          </cell>
        </row>
        <row r="66">
          <cell r="A66">
            <v>58</v>
          </cell>
          <cell r="B66" t="str">
            <v>Cuadrilla 1 oficial  1 Ayudante</v>
          </cell>
          <cell r="F66">
            <v>42626</v>
          </cell>
          <cell r="G66">
            <v>0.8</v>
          </cell>
          <cell r="H66">
            <v>76726.8</v>
          </cell>
        </row>
        <row r="67">
          <cell r="A67">
            <v>59</v>
          </cell>
          <cell r="B67" t="str">
            <v>Cuadrilla 1 topografo 2 cadeneros</v>
          </cell>
          <cell r="F67">
            <v>86318</v>
          </cell>
          <cell r="G67">
            <v>0.8</v>
          </cell>
          <cell r="H67">
            <v>155372.40000000002</v>
          </cell>
        </row>
        <row r="68">
          <cell r="A68">
            <v>60</v>
          </cell>
          <cell r="B68" t="str">
            <v>Cuadrilla 1oficial oficial elect 1 ayudante</v>
          </cell>
          <cell r="F68">
            <v>39429</v>
          </cell>
          <cell r="G68">
            <v>0.8</v>
          </cell>
          <cell r="H68">
            <v>70972.2</v>
          </cell>
        </row>
        <row r="69">
          <cell r="A69">
            <v>61</v>
          </cell>
          <cell r="B69" t="str">
            <v>cuadrilla 2 ayudantes</v>
          </cell>
          <cell r="F69">
            <v>25576</v>
          </cell>
          <cell r="G69">
            <v>0.8</v>
          </cell>
          <cell r="H69">
            <v>46036.800000000003</v>
          </cell>
        </row>
        <row r="70">
          <cell r="A70">
            <v>62</v>
          </cell>
          <cell r="B70" t="str">
            <v xml:space="preserve">cuadrilla 2 ayudantes p corte y figurada colocaciòn </v>
          </cell>
          <cell r="F70">
            <v>25576</v>
          </cell>
          <cell r="G70">
            <v>0.8</v>
          </cell>
          <cell r="H70">
            <v>46036.800000000003</v>
          </cell>
        </row>
        <row r="71">
          <cell r="A71">
            <v>63</v>
          </cell>
          <cell r="B71" t="str">
            <v>Cuadrilla 2 ayudantes p.</v>
          </cell>
          <cell r="F71">
            <v>25576</v>
          </cell>
          <cell r="G71">
            <v>0.8</v>
          </cell>
          <cell r="H71">
            <v>46036.800000000003</v>
          </cell>
        </row>
        <row r="72">
          <cell r="A72">
            <v>64</v>
          </cell>
          <cell r="B72" t="str">
            <v>Cuadrilla 2 ayudantes para extendida</v>
          </cell>
          <cell r="F72">
            <v>25576</v>
          </cell>
          <cell r="G72">
            <v>0.8</v>
          </cell>
          <cell r="H72">
            <v>46036.800000000003</v>
          </cell>
        </row>
        <row r="73">
          <cell r="A73">
            <v>65</v>
          </cell>
          <cell r="B73" t="str">
            <v>Cuadrilla 2 INSTALACION</v>
          </cell>
          <cell r="F73">
            <v>34101</v>
          </cell>
          <cell r="G73">
            <v>0.8</v>
          </cell>
          <cell r="H73">
            <v>61381.8</v>
          </cell>
        </row>
        <row r="74">
          <cell r="A74">
            <v>66</v>
          </cell>
          <cell r="B74" t="str">
            <v>cuadrilla 2 obreros</v>
          </cell>
          <cell r="F74">
            <v>25576</v>
          </cell>
          <cell r="G74">
            <v>0.8</v>
          </cell>
          <cell r="H74">
            <v>46036.800000000003</v>
          </cell>
        </row>
        <row r="75">
          <cell r="A75">
            <v>67</v>
          </cell>
          <cell r="B75" t="str">
            <v>Cuadrilla 2 ofial 1 ayudante</v>
          </cell>
          <cell r="F75">
            <v>34101</v>
          </cell>
          <cell r="G75">
            <v>0.8</v>
          </cell>
          <cell r="H75">
            <v>61381.8</v>
          </cell>
        </row>
        <row r="76">
          <cell r="A76">
            <v>68</v>
          </cell>
          <cell r="B76" t="str">
            <v>Cuadrilla 2 oficial</v>
          </cell>
          <cell r="F76">
            <v>21313</v>
          </cell>
          <cell r="G76">
            <v>0.8</v>
          </cell>
          <cell r="H76">
            <v>38363.4</v>
          </cell>
        </row>
        <row r="77">
          <cell r="A77">
            <v>69</v>
          </cell>
          <cell r="B77" t="str">
            <v>Cuadrilla 2 oficiales</v>
          </cell>
          <cell r="F77">
            <v>42626</v>
          </cell>
          <cell r="G77">
            <v>0.8</v>
          </cell>
          <cell r="H77">
            <v>76726.8</v>
          </cell>
        </row>
        <row r="78">
          <cell r="A78">
            <v>70</v>
          </cell>
          <cell r="B78" t="str">
            <v>Cuadrilla 2 oficiales 4 ayudantes p.</v>
          </cell>
          <cell r="F78">
            <v>93777</v>
          </cell>
          <cell r="G78">
            <v>0.8</v>
          </cell>
          <cell r="H78">
            <v>168798.6</v>
          </cell>
        </row>
        <row r="79">
          <cell r="A79">
            <v>71</v>
          </cell>
          <cell r="B79" t="str">
            <v>cuadrilla 3 ayudantes</v>
          </cell>
          <cell r="F79">
            <v>38364</v>
          </cell>
          <cell r="G79">
            <v>0.8</v>
          </cell>
          <cell r="H79">
            <v>69055.199999999997</v>
          </cell>
        </row>
        <row r="80">
          <cell r="A80">
            <v>72</v>
          </cell>
          <cell r="B80" t="str">
            <v>Cuadrilla 3 ayudantes p.</v>
          </cell>
          <cell r="F80">
            <v>38364</v>
          </cell>
          <cell r="G80">
            <v>0.8</v>
          </cell>
          <cell r="H80">
            <v>69055.199999999997</v>
          </cell>
        </row>
        <row r="81">
          <cell r="A81">
            <v>73</v>
          </cell>
          <cell r="B81" t="str">
            <v>cuadrilla 3 obreros</v>
          </cell>
          <cell r="F81">
            <v>38364</v>
          </cell>
          <cell r="G81">
            <v>0.8</v>
          </cell>
          <cell r="H81">
            <v>69055.199999999997</v>
          </cell>
        </row>
        <row r="82">
          <cell r="A82">
            <v>74</v>
          </cell>
          <cell r="B82" t="str">
            <v>cuadrilla 4 obreros</v>
          </cell>
          <cell r="F82">
            <v>51151</v>
          </cell>
          <cell r="G82">
            <v>0.8</v>
          </cell>
          <cell r="H82">
            <v>92071.8</v>
          </cell>
        </row>
        <row r="83">
          <cell r="A83">
            <v>75</v>
          </cell>
          <cell r="B83" t="str">
            <v>Cuadrilla armada encofrado y vaciado (1 of + 4 ayudantes p.)</v>
          </cell>
          <cell r="F83">
            <v>72464</v>
          </cell>
          <cell r="G83">
            <v>0.8</v>
          </cell>
          <cell r="H83">
            <v>130435.20000000001</v>
          </cell>
        </row>
        <row r="84">
          <cell r="A84">
            <v>76</v>
          </cell>
          <cell r="B84" t="str">
            <v>Cuadrilla de instalación  1 oficial + 1 ayudante</v>
          </cell>
          <cell r="F84">
            <v>34101</v>
          </cell>
          <cell r="G84">
            <v>0.8</v>
          </cell>
          <cell r="H84">
            <v>61381.8</v>
          </cell>
        </row>
        <row r="85">
          <cell r="A85">
            <v>77</v>
          </cell>
          <cell r="B85" t="str">
            <v>cuadrilla de topografia 1 topografo y 2 cadeneros</v>
          </cell>
          <cell r="F85">
            <v>86318</v>
          </cell>
          <cell r="G85">
            <v>0.8</v>
          </cell>
          <cell r="H85">
            <v>155372.40000000002</v>
          </cell>
        </row>
        <row r="86">
          <cell r="A86">
            <v>78</v>
          </cell>
          <cell r="B86" t="str">
            <v>cuadrilla de topografia 1 topografo y 3 cadeneros</v>
          </cell>
          <cell r="F86">
            <v>63939</v>
          </cell>
          <cell r="G86">
            <v>0.8</v>
          </cell>
          <cell r="H86">
            <v>115090.20000000001</v>
          </cell>
        </row>
        <row r="87">
          <cell r="A87">
            <v>79</v>
          </cell>
          <cell r="B87" t="str">
            <v>Cuadrilla de vaciado 1 of + 4 ayudan. P.</v>
          </cell>
          <cell r="F87">
            <v>72464</v>
          </cell>
          <cell r="G87">
            <v>0.8</v>
          </cell>
          <cell r="H87">
            <v>130435.20000000001</v>
          </cell>
        </row>
        <row r="88">
          <cell r="A88">
            <v>80</v>
          </cell>
          <cell r="B88" t="str">
            <v>Cuadrilla de vaciado 1 of. + 4 ayudantes</v>
          </cell>
          <cell r="F88">
            <v>72464</v>
          </cell>
          <cell r="G88">
            <v>0.8</v>
          </cell>
          <cell r="H88">
            <v>130435.20000000001</v>
          </cell>
        </row>
        <row r="89">
          <cell r="A89">
            <v>81</v>
          </cell>
          <cell r="B89" t="str">
            <v>Cuadrilla de vaciado 1 ofcial + 3 ayudantes</v>
          </cell>
          <cell r="F89">
            <v>59676</v>
          </cell>
          <cell r="G89">
            <v>0.8</v>
          </cell>
          <cell r="H89">
            <v>107416.8</v>
          </cell>
        </row>
        <row r="90">
          <cell r="A90">
            <v>82</v>
          </cell>
          <cell r="B90" t="str">
            <v>Cuadrilla Elab. 1 orna. + 1 ayudan</v>
          </cell>
          <cell r="F90">
            <v>47954</v>
          </cell>
          <cell r="G90">
            <v>0.8</v>
          </cell>
          <cell r="H90">
            <v>86317.200000000012</v>
          </cell>
        </row>
        <row r="91">
          <cell r="A91">
            <v>83</v>
          </cell>
          <cell r="B91" t="str">
            <v>Cuadrilla encrofado y vaciado 1 of + 2ay p.</v>
          </cell>
          <cell r="F91">
            <v>46889</v>
          </cell>
          <cell r="G91">
            <v>0.8</v>
          </cell>
          <cell r="H91">
            <v>84400.200000000012</v>
          </cell>
        </row>
        <row r="92">
          <cell r="A92">
            <v>84</v>
          </cell>
          <cell r="B92" t="str">
            <v>Cuadrilla inst 1 oficial 1 ayudante</v>
          </cell>
          <cell r="F92">
            <v>34101</v>
          </cell>
          <cell r="G92">
            <v>0.8</v>
          </cell>
          <cell r="H92">
            <v>61381.8</v>
          </cell>
        </row>
        <row r="93">
          <cell r="A93">
            <v>85</v>
          </cell>
          <cell r="B93" t="str">
            <v>Cuadrilla instal 1 oficial 1 ayudante</v>
          </cell>
          <cell r="F93">
            <v>34101</v>
          </cell>
          <cell r="G93">
            <v>0.8</v>
          </cell>
          <cell r="H93">
            <v>61381.8</v>
          </cell>
        </row>
        <row r="94">
          <cell r="A94">
            <v>86</v>
          </cell>
          <cell r="B94" t="str">
            <v>Cuadrilla instal. 1 oficial  2 ayudan</v>
          </cell>
          <cell r="F94">
            <v>46889</v>
          </cell>
          <cell r="G94">
            <v>0.8</v>
          </cell>
          <cell r="H94">
            <v>84400.200000000012</v>
          </cell>
        </row>
        <row r="95">
          <cell r="A95">
            <v>87</v>
          </cell>
          <cell r="B95" t="str">
            <v>Cuadrilla instal. 1 oficial  3 ayudan</v>
          </cell>
          <cell r="F95">
            <v>59676</v>
          </cell>
          <cell r="G95">
            <v>0.8</v>
          </cell>
          <cell r="H95">
            <v>107416.8</v>
          </cell>
        </row>
        <row r="96">
          <cell r="A96">
            <v>88</v>
          </cell>
          <cell r="B96" t="str">
            <v>cuadrilla of+ 4 ayudantes</v>
          </cell>
          <cell r="F96">
            <v>72464</v>
          </cell>
          <cell r="G96">
            <v>0.8</v>
          </cell>
          <cell r="H96">
            <v>130435.20000000001</v>
          </cell>
        </row>
        <row r="97">
          <cell r="A97">
            <v>89</v>
          </cell>
          <cell r="B97" t="str">
            <v>cuadrilla ofi+1 ayudante R.</v>
          </cell>
          <cell r="F97">
            <v>31970</v>
          </cell>
          <cell r="G97">
            <v>0.8</v>
          </cell>
          <cell r="H97">
            <v>57546</v>
          </cell>
        </row>
        <row r="98">
          <cell r="A98">
            <v>90</v>
          </cell>
          <cell r="B98" t="str">
            <v>cuadrilla ofi+1 ayudante R.</v>
          </cell>
          <cell r="F98">
            <v>53283</v>
          </cell>
          <cell r="G98">
            <v>0.8</v>
          </cell>
          <cell r="H98">
            <v>95909.4</v>
          </cell>
        </row>
        <row r="99">
          <cell r="A99">
            <v>91</v>
          </cell>
          <cell r="B99" t="str">
            <v>cuadrilla ofi+3 ayudantes R:</v>
          </cell>
          <cell r="F99">
            <v>53283</v>
          </cell>
          <cell r="G99">
            <v>0.8</v>
          </cell>
          <cell r="H99">
            <v>95909.4</v>
          </cell>
        </row>
        <row r="100">
          <cell r="A100">
            <v>92</v>
          </cell>
          <cell r="B100" t="str">
            <v xml:space="preserve">cuadrilla oficial </v>
          </cell>
          <cell r="F100">
            <v>21313</v>
          </cell>
          <cell r="G100">
            <v>0.8</v>
          </cell>
          <cell r="H100">
            <v>38363.4</v>
          </cell>
        </row>
        <row r="101">
          <cell r="A101">
            <v>93</v>
          </cell>
          <cell r="B101" t="str">
            <v>CUADRILLA OFICIAL + 3 AYUDANTES</v>
          </cell>
          <cell r="F101">
            <v>59676</v>
          </cell>
          <cell r="G101">
            <v>0.8</v>
          </cell>
          <cell r="H101">
            <v>107416.8</v>
          </cell>
        </row>
        <row r="102">
          <cell r="A102">
            <v>94</v>
          </cell>
          <cell r="B102" t="str">
            <v>Cuadrilla oficial +1 ayudante</v>
          </cell>
          <cell r="F102">
            <v>34101</v>
          </cell>
          <cell r="G102">
            <v>0.8</v>
          </cell>
          <cell r="H102">
            <v>61381.8</v>
          </cell>
        </row>
        <row r="103">
          <cell r="A103">
            <v>95</v>
          </cell>
          <cell r="B103" t="str">
            <v>Cuadrilla oficial 1 ayudante</v>
          </cell>
          <cell r="F103">
            <v>34101</v>
          </cell>
          <cell r="G103">
            <v>0.8</v>
          </cell>
          <cell r="H103">
            <v>61381.8</v>
          </cell>
        </row>
        <row r="104">
          <cell r="A104">
            <v>96</v>
          </cell>
          <cell r="B104" t="str">
            <v xml:space="preserve">cuadrilla oficial y 1 ayudante </v>
          </cell>
          <cell r="F104">
            <v>34101</v>
          </cell>
          <cell r="G104">
            <v>0.8</v>
          </cell>
          <cell r="H104">
            <v>61381.8</v>
          </cell>
        </row>
        <row r="105">
          <cell r="A105">
            <v>97</v>
          </cell>
          <cell r="B105" t="str">
            <v>cuadrilla oficial y 3 ayudantes</v>
          </cell>
          <cell r="F105">
            <v>59676</v>
          </cell>
          <cell r="G105">
            <v>0.8</v>
          </cell>
          <cell r="H105">
            <v>107416.8</v>
          </cell>
        </row>
        <row r="106">
          <cell r="A106">
            <v>98</v>
          </cell>
          <cell r="B106" t="str">
            <v>cuadrilla oficial y 4 ayudantes</v>
          </cell>
          <cell r="F106">
            <v>72464</v>
          </cell>
          <cell r="G106">
            <v>0.8</v>
          </cell>
          <cell r="H106">
            <v>130435.20000000001</v>
          </cell>
        </row>
        <row r="107">
          <cell r="A107">
            <v>99</v>
          </cell>
          <cell r="B107" t="str">
            <v>cuadrilla oficial y ayudante</v>
          </cell>
          <cell r="F107">
            <v>34101</v>
          </cell>
          <cell r="G107">
            <v>0.8</v>
          </cell>
          <cell r="H107">
            <v>61381.8</v>
          </cell>
        </row>
        <row r="108">
          <cell r="A108">
            <v>100</v>
          </cell>
          <cell r="B108" t="str">
            <v>cuadrilla oficial+3 ayudantes R.</v>
          </cell>
          <cell r="F108">
            <v>53283</v>
          </cell>
          <cell r="G108">
            <v>0.8</v>
          </cell>
          <cell r="H108">
            <v>95909.4</v>
          </cell>
        </row>
        <row r="109">
          <cell r="A109">
            <v>101</v>
          </cell>
          <cell r="B109" t="str">
            <v>Cuadrilla operario 1 ayudante</v>
          </cell>
          <cell r="F109">
            <v>42626</v>
          </cell>
          <cell r="G109">
            <v>0.8</v>
          </cell>
          <cell r="H109">
            <v>76726.8</v>
          </cell>
        </row>
        <row r="110">
          <cell r="A110">
            <v>102</v>
          </cell>
          <cell r="B110" t="str">
            <v>Cuadrilla vaciado 1 of + 4 ayudan. P.</v>
          </cell>
          <cell r="F110">
            <v>72464</v>
          </cell>
          <cell r="G110">
            <v>0.8</v>
          </cell>
          <cell r="H110">
            <v>130435.20000000001</v>
          </cell>
        </row>
        <row r="111">
          <cell r="A111">
            <v>103</v>
          </cell>
          <cell r="B111" t="str">
            <v>Cuadrilla vaciado 1 oficial 3 ayuda p.</v>
          </cell>
          <cell r="F111">
            <v>59676</v>
          </cell>
          <cell r="G111">
            <v>0.8</v>
          </cell>
          <cell r="H111">
            <v>107416.8</v>
          </cell>
        </row>
        <row r="112">
          <cell r="A112">
            <v>104</v>
          </cell>
          <cell r="B112" t="str">
            <v>cuadrulla 2 ayudantes</v>
          </cell>
          <cell r="F112">
            <v>25576</v>
          </cell>
          <cell r="G112">
            <v>0.8</v>
          </cell>
          <cell r="H112">
            <v>46036.800000000003</v>
          </cell>
        </row>
        <row r="113">
          <cell r="A113">
            <v>105</v>
          </cell>
          <cell r="B113" t="str">
            <v>Cuadrilla 1 oficial elect 3 ayud</v>
          </cell>
          <cell r="F113">
            <v>0</v>
          </cell>
          <cell r="G113">
            <v>0.8</v>
          </cell>
          <cell r="H113">
            <v>103700</v>
          </cell>
        </row>
        <row r="114">
          <cell r="A114">
            <v>106</v>
          </cell>
          <cell r="B114" t="str">
            <v>Cuadrilla 2 Operarios Martillos</v>
          </cell>
          <cell r="F114">
            <v>53283</v>
          </cell>
          <cell r="G114">
            <v>0.8</v>
          </cell>
          <cell r="H114">
            <v>95909.4</v>
          </cell>
        </row>
        <row r="115">
          <cell r="A115">
            <v>107</v>
          </cell>
          <cell r="B115" t="str">
            <v>CUADRILLA DE DIVULGACIÓN PUERTA A PUERTA</v>
          </cell>
          <cell r="F115">
            <v>48533.333333333314</v>
          </cell>
          <cell r="G115">
            <v>0.8</v>
          </cell>
          <cell r="H115">
            <v>87359.999999999971</v>
          </cell>
        </row>
        <row r="116">
          <cell r="A116">
            <v>108</v>
          </cell>
          <cell r="B116" t="str">
            <v>CUADRILLA DE APOYO</v>
          </cell>
          <cell r="F116">
            <v>48695.65217391304</v>
          </cell>
          <cell r="G116">
            <v>0.8</v>
          </cell>
          <cell r="H116">
            <v>87652.173913043473</v>
          </cell>
        </row>
        <row r="117">
          <cell r="A117">
            <v>109</v>
          </cell>
          <cell r="B117" t="str">
            <v>Trabajadora Social</v>
          </cell>
          <cell r="F117">
            <v>33333.333333333336</v>
          </cell>
          <cell r="G117">
            <v>0.8</v>
          </cell>
          <cell r="H117">
            <v>60000.000000000007</v>
          </cell>
        </row>
        <row r="118">
          <cell r="A118">
            <v>110</v>
          </cell>
          <cell r="B118" t="str">
            <v>Sicologa</v>
          </cell>
          <cell r="F118">
            <v>33333.333333333336</v>
          </cell>
          <cell r="G118">
            <v>0.8</v>
          </cell>
          <cell r="H118">
            <v>60000.000000000007</v>
          </cell>
        </row>
        <row r="119">
          <cell r="A119">
            <v>111</v>
          </cell>
          <cell r="B119" t="str">
            <v>Ingeniero Residente</v>
          </cell>
          <cell r="F119">
            <v>50000</v>
          </cell>
          <cell r="G119">
            <v>0.8</v>
          </cell>
          <cell r="H119">
            <v>90000</v>
          </cell>
        </row>
        <row r="120">
          <cell r="A120">
            <v>112</v>
          </cell>
          <cell r="B120" t="str">
            <v>Director de Obra</v>
          </cell>
          <cell r="F120">
            <v>100000</v>
          </cell>
          <cell r="G120">
            <v>0.8</v>
          </cell>
          <cell r="H120">
            <v>180000</v>
          </cell>
        </row>
        <row r="121">
          <cell r="A121">
            <v>113</v>
          </cell>
          <cell r="B121" t="str">
            <v>Secretaria</v>
          </cell>
          <cell r="F121">
            <v>15000</v>
          </cell>
          <cell r="G121">
            <v>0.8</v>
          </cell>
          <cell r="H121">
            <v>27000</v>
          </cell>
        </row>
        <row r="122">
          <cell r="A122">
            <v>114</v>
          </cell>
          <cell r="B122" t="str">
            <v>Mensajero</v>
          </cell>
          <cell r="F122">
            <v>15000</v>
          </cell>
          <cell r="G122">
            <v>0.8</v>
          </cell>
          <cell r="H122">
            <v>27000</v>
          </cell>
        </row>
        <row r="123">
          <cell r="A123">
            <v>115</v>
          </cell>
          <cell r="B123" t="str">
            <v>Ingeniero Ambiental</v>
          </cell>
          <cell r="F123">
            <v>50000</v>
          </cell>
          <cell r="G123">
            <v>0.8</v>
          </cell>
          <cell r="H123">
            <v>90000</v>
          </cell>
        </row>
        <row r="124">
          <cell r="A124">
            <v>116</v>
          </cell>
          <cell r="B124" t="str">
            <v>Ayudante</v>
          </cell>
          <cell r="F124">
            <v>12750</v>
          </cell>
          <cell r="G124">
            <v>0.8</v>
          </cell>
          <cell r="H124">
            <v>22950</v>
          </cell>
        </row>
        <row r="125">
          <cell r="A125">
            <v>117</v>
          </cell>
          <cell r="B125" t="str">
            <v>Oficial</v>
          </cell>
          <cell r="F125">
            <v>17000</v>
          </cell>
          <cell r="G125">
            <v>0.8</v>
          </cell>
          <cell r="H125">
            <v>30600</v>
          </cell>
        </row>
        <row r="126">
          <cell r="A126">
            <v>118</v>
          </cell>
          <cell r="B126" t="str">
            <v>Maestro</v>
          </cell>
          <cell r="F126">
            <v>30000</v>
          </cell>
          <cell r="G126">
            <v>0.8</v>
          </cell>
          <cell r="H126">
            <v>54000</v>
          </cell>
        </row>
        <row r="127">
          <cell r="A127">
            <v>119</v>
          </cell>
          <cell r="B127" t="str">
            <v>Topografo</v>
          </cell>
          <cell r="F127">
            <v>40000</v>
          </cell>
          <cell r="G127">
            <v>0.8</v>
          </cell>
          <cell r="H127">
            <v>72000</v>
          </cell>
        </row>
        <row r="128">
          <cell r="A128">
            <v>120</v>
          </cell>
          <cell r="B128" t="str">
            <v>Cadenero</v>
          </cell>
          <cell r="F128">
            <v>18000</v>
          </cell>
          <cell r="G128">
            <v>0.8</v>
          </cell>
          <cell r="H128">
            <v>32400</v>
          </cell>
        </row>
        <row r="129">
          <cell r="A129">
            <v>121</v>
          </cell>
          <cell r="G129">
            <v>0.8</v>
          </cell>
          <cell r="H129">
            <v>0</v>
          </cell>
        </row>
        <row r="130">
          <cell r="A130">
            <v>122</v>
          </cell>
          <cell r="G130">
            <v>0.8</v>
          </cell>
          <cell r="H130">
            <v>0</v>
          </cell>
        </row>
        <row r="131">
          <cell r="A131">
            <v>123</v>
          </cell>
          <cell r="G131">
            <v>0.8</v>
          </cell>
          <cell r="H131">
            <v>0</v>
          </cell>
        </row>
        <row r="132">
          <cell r="A132">
            <v>124</v>
          </cell>
          <cell r="G132">
            <v>0.8</v>
          </cell>
          <cell r="H132">
            <v>0</v>
          </cell>
        </row>
        <row r="133">
          <cell r="A133">
            <v>125</v>
          </cell>
          <cell r="G133">
            <v>0.8</v>
          </cell>
          <cell r="H133">
            <v>0</v>
          </cell>
        </row>
        <row r="134">
          <cell r="A134">
            <v>126</v>
          </cell>
          <cell r="G134">
            <v>0.8</v>
          </cell>
          <cell r="H134">
            <v>0</v>
          </cell>
        </row>
        <row r="135">
          <cell r="A135">
            <v>127</v>
          </cell>
          <cell r="G135">
            <v>0.8</v>
          </cell>
          <cell r="H135">
            <v>0</v>
          </cell>
        </row>
        <row r="136">
          <cell r="A136">
            <v>128</v>
          </cell>
          <cell r="G136">
            <v>0.8</v>
          </cell>
          <cell r="H136">
            <v>0</v>
          </cell>
        </row>
        <row r="137">
          <cell r="A137">
            <v>129</v>
          </cell>
          <cell r="G137">
            <v>0.8</v>
          </cell>
          <cell r="H137">
            <v>0</v>
          </cell>
        </row>
        <row r="138">
          <cell r="A138">
            <v>130</v>
          </cell>
          <cell r="G138">
            <v>0.8</v>
          </cell>
          <cell r="H138">
            <v>0</v>
          </cell>
        </row>
        <row r="139">
          <cell r="A139">
            <v>131</v>
          </cell>
          <cell r="G139">
            <v>0.8</v>
          </cell>
          <cell r="H139">
            <v>0</v>
          </cell>
        </row>
        <row r="140">
          <cell r="A140">
            <v>132</v>
          </cell>
          <cell r="G140">
            <v>0.8</v>
          </cell>
          <cell r="H140">
            <v>0</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row r="202">
          <cell r="A202">
            <v>194</v>
          </cell>
        </row>
        <row r="203">
          <cell r="A203">
            <v>195</v>
          </cell>
        </row>
        <row r="204">
          <cell r="A204">
            <v>196</v>
          </cell>
        </row>
        <row r="205">
          <cell r="A205">
            <v>197</v>
          </cell>
        </row>
        <row r="206">
          <cell r="A206">
            <v>198</v>
          </cell>
        </row>
        <row r="207">
          <cell r="A207">
            <v>199</v>
          </cell>
        </row>
        <row r="208">
          <cell r="A208">
            <v>200</v>
          </cell>
        </row>
        <row r="209">
          <cell r="A209">
            <v>201</v>
          </cell>
        </row>
        <row r="210">
          <cell r="A210">
            <v>202</v>
          </cell>
        </row>
        <row r="211">
          <cell r="A211">
            <v>203</v>
          </cell>
        </row>
        <row r="212">
          <cell r="A212">
            <v>204</v>
          </cell>
        </row>
        <row r="213">
          <cell r="A213">
            <v>205</v>
          </cell>
        </row>
        <row r="214">
          <cell r="A214">
            <v>206</v>
          </cell>
        </row>
        <row r="215">
          <cell r="A215">
            <v>207</v>
          </cell>
        </row>
        <row r="216">
          <cell r="A216">
            <v>208</v>
          </cell>
        </row>
        <row r="217">
          <cell r="A217">
            <v>209</v>
          </cell>
        </row>
        <row r="218">
          <cell r="A218">
            <v>210</v>
          </cell>
        </row>
        <row r="219">
          <cell r="A219">
            <v>211</v>
          </cell>
        </row>
        <row r="220">
          <cell r="A220">
            <v>212</v>
          </cell>
        </row>
        <row r="221">
          <cell r="A221">
            <v>213</v>
          </cell>
        </row>
        <row r="222">
          <cell r="A222">
            <v>214</v>
          </cell>
        </row>
        <row r="223">
          <cell r="A223">
            <v>215</v>
          </cell>
        </row>
        <row r="224">
          <cell r="A224">
            <v>216</v>
          </cell>
        </row>
        <row r="225">
          <cell r="A225">
            <v>217</v>
          </cell>
        </row>
        <row r="226">
          <cell r="A226">
            <v>218</v>
          </cell>
        </row>
        <row r="227">
          <cell r="A227">
            <v>219</v>
          </cell>
        </row>
        <row r="228">
          <cell r="A228">
            <v>220</v>
          </cell>
        </row>
        <row r="229">
          <cell r="A229">
            <v>221</v>
          </cell>
        </row>
        <row r="230">
          <cell r="A230">
            <v>222</v>
          </cell>
        </row>
        <row r="231">
          <cell r="A231">
            <v>223</v>
          </cell>
        </row>
        <row r="232">
          <cell r="A232">
            <v>224</v>
          </cell>
        </row>
        <row r="233">
          <cell r="A233">
            <v>225</v>
          </cell>
        </row>
        <row r="234">
          <cell r="A234">
            <v>226</v>
          </cell>
        </row>
        <row r="235">
          <cell r="A235">
            <v>227</v>
          </cell>
        </row>
        <row r="236">
          <cell r="A236">
            <v>228</v>
          </cell>
        </row>
        <row r="237">
          <cell r="A237">
            <v>229</v>
          </cell>
        </row>
        <row r="238">
          <cell r="A238">
            <v>230</v>
          </cell>
        </row>
        <row r="239">
          <cell r="A239">
            <v>231</v>
          </cell>
        </row>
        <row r="240">
          <cell r="A240">
            <v>232</v>
          </cell>
        </row>
        <row r="241">
          <cell r="A241">
            <v>233</v>
          </cell>
        </row>
        <row r="242">
          <cell r="A242">
            <v>234</v>
          </cell>
        </row>
        <row r="243">
          <cell r="A243">
            <v>235</v>
          </cell>
        </row>
        <row r="244">
          <cell r="A244">
            <v>236</v>
          </cell>
        </row>
        <row r="245">
          <cell r="A245">
            <v>237</v>
          </cell>
        </row>
        <row r="246">
          <cell r="A246">
            <v>238</v>
          </cell>
        </row>
        <row r="247">
          <cell r="A247">
            <v>239</v>
          </cell>
        </row>
        <row r="248">
          <cell r="A248">
            <v>240</v>
          </cell>
        </row>
        <row r="249">
          <cell r="A249">
            <v>241</v>
          </cell>
        </row>
        <row r="250">
          <cell r="A250">
            <v>242</v>
          </cell>
        </row>
        <row r="251">
          <cell r="A251">
            <v>243</v>
          </cell>
        </row>
        <row r="252">
          <cell r="A252">
            <v>244</v>
          </cell>
        </row>
        <row r="253">
          <cell r="A253">
            <v>245</v>
          </cell>
        </row>
        <row r="254">
          <cell r="A254">
            <v>246</v>
          </cell>
        </row>
        <row r="255">
          <cell r="A255">
            <v>247</v>
          </cell>
        </row>
        <row r="256">
          <cell r="A256">
            <v>248</v>
          </cell>
        </row>
        <row r="257">
          <cell r="A257">
            <v>249</v>
          </cell>
        </row>
        <row r="258">
          <cell r="A258">
            <v>250</v>
          </cell>
        </row>
        <row r="259">
          <cell r="A259">
            <v>251</v>
          </cell>
        </row>
        <row r="260">
          <cell r="A260">
            <v>252</v>
          </cell>
        </row>
        <row r="261">
          <cell r="A261">
            <v>253</v>
          </cell>
        </row>
        <row r="262">
          <cell r="A262">
            <v>254</v>
          </cell>
        </row>
        <row r="263">
          <cell r="A263">
            <v>255</v>
          </cell>
        </row>
        <row r="264">
          <cell r="A264">
            <v>256</v>
          </cell>
        </row>
        <row r="265">
          <cell r="A265">
            <v>257</v>
          </cell>
        </row>
        <row r="266">
          <cell r="A266">
            <v>258</v>
          </cell>
        </row>
        <row r="267">
          <cell r="A267">
            <v>259</v>
          </cell>
        </row>
        <row r="268">
          <cell r="A268">
            <v>260</v>
          </cell>
        </row>
        <row r="269">
          <cell r="A269">
            <v>261</v>
          </cell>
        </row>
        <row r="270">
          <cell r="A270">
            <v>262</v>
          </cell>
        </row>
        <row r="271">
          <cell r="A271">
            <v>263</v>
          </cell>
        </row>
        <row r="272">
          <cell r="A272">
            <v>264</v>
          </cell>
        </row>
        <row r="273">
          <cell r="A273">
            <v>265</v>
          </cell>
        </row>
        <row r="274">
          <cell r="A274">
            <v>266</v>
          </cell>
        </row>
        <row r="275">
          <cell r="A275">
            <v>267</v>
          </cell>
        </row>
        <row r="276">
          <cell r="A276">
            <v>268</v>
          </cell>
        </row>
        <row r="277">
          <cell r="A277">
            <v>269</v>
          </cell>
        </row>
        <row r="278">
          <cell r="A278">
            <v>270</v>
          </cell>
        </row>
        <row r="279">
          <cell r="A279">
            <v>271</v>
          </cell>
        </row>
        <row r="280">
          <cell r="A280">
            <v>272</v>
          </cell>
        </row>
        <row r="281">
          <cell r="A281">
            <v>273</v>
          </cell>
        </row>
        <row r="282">
          <cell r="A282">
            <v>274</v>
          </cell>
        </row>
        <row r="283">
          <cell r="A283">
            <v>275</v>
          </cell>
        </row>
        <row r="284">
          <cell r="A284">
            <v>276</v>
          </cell>
        </row>
        <row r="285">
          <cell r="A285">
            <v>277</v>
          </cell>
        </row>
        <row r="286">
          <cell r="A286">
            <v>278</v>
          </cell>
        </row>
        <row r="287">
          <cell r="A287">
            <v>279</v>
          </cell>
        </row>
        <row r="288">
          <cell r="A288">
            <v>280</v>
          </cell>
        </row>
        <row r="289">
          <cell r="A289">
            <v>281</v>
          </cell>
        </row>
        <row r="290">
          <cell r="A290">
            <v>282</v>
          </cell>
        </row>
        <row r="291">
          <cell r="A291">
            <v>283</v>
          </cell>
        </row>
        <row r="292">
          <cell r="A292">
            <v>284</v>
          </cell>
        </row>
        <row r="293">
          <cell r="A293">
            <v>285</v>
          </cell>
        </row>
        <row r="294">
          <cell r="A294">
            <v>286</v>
          </cell>
        </row>
        <row r="295">
          <cell r="A295">
            <v>287</v>
          </cell>
        </row>
        <row r="296">
          <cell r="A296">
            <v>288</v>
          </cell>
        </row>
        <row r="297">
          <cell r="A297">
            <v>289</v>
          </cell>
        </row>
        <row r="298">
          <cell r="A298">
            <v>290</v>
          </cell>
        </row>
        <row r="299">
          <cell r="A299">
            <v>291</v>
          </cell>
        </row>
        <row r="300">
          <cell r="A300">
            <v>292</v>
          </cell>
        </row>
        <row r="301">
          <cell r="A301">
            <v>293</v>
          </cell>
        </row>
        <row r="302">
          <cell r="A302">
            <v>294</v>
          </cell>
        </row>
        <row r="303">
          <cell r="A303">
            <v>295</v>
          </cell>
        </row>
        <row r="304">
          <cell r="A304">
            <v>296</v>
          </cell>
        </row>
        <row r="305">
          <cell r="A305">
            <v>297</v>
          </cell>
        </row>
        <row r="306">
          <cell r="A306">
            <v>298</v>
          </cell>
        </row>
        <row r="307">
          <cell r="A307">
            <v>299</v>
          </cell>
        </row>
        <row r="308">
          <cell r="A308">
            <v>300</v>
          </cell>
        </row>
        <row r="309">
          <cell r="A309">
            <v>301</v>
          </cell>
        </row>
        <row r="310">
          <cell r="A310">
            <v>302</v>
          </cell>
        </row>
        <row r="311">
          <cell r="A311">
            <v>303</v>
          </cell>
        </row>
        <row r="312">
          <cell r="A312">
            <v>304</v>
          </cell>
        </row>
        <row r="313">
          <cell r="A313">
            <v>305</v>
          </cell>
        </row>
        <row r="314">
          <cell r="A314">
            <v>306</v>
          </cell>
        </row>
        <row r="315">
          <cell r="A315">
            <v>307</v>
          </cell>
        </row>
        <row r="316">
          <cell r="A316">
            <v>308</v>
          </cell>
        </row>
        <row r="317">
          <cell r="A317">
            <v>309</v>
          </cell>
        </row>
        <row r="318">
          <cell r="A318">
            <v>310</v>
          </cell>
        </row>
        <row r="319">
          <cell r="A319">
            <v>311</v>
          </cell>
        </row>
        <row r="320">
          <cell r="A320">
            <v>312</v>
          </cell>
        </row>
        <row r="321">
          <cell r="A321">
            <v>313</v>
          </cell>
        </row>
        <row r="322">
          <cell r="A322">
            <v>314</v>
          </cell>
        </row>
        <row r="323">
          <cell r="A323">
            <v>315</v>
          </cell>
        </row>
        <row r="324">
          <cell r="A324">
            <v>316</v>
          </cell>
        </row>
        <row r="325">
          <cell r="A325">
            <v>317</v>
          </cell>
        </row>
        <row r="326">
          <cell r="A326">
            <v>318</v>
          </cell>
        </row>
        <row r="327">
          <cell r="A327">
            <v>319</v>
          </cell>
        </row>
        <row r="328">
          <cell r="A328">
            <v>320</v>
          </cell>
        </row>
        <row r="329">
          <cell r="A329">
            <v>321</v>
          </cell>
        </row>
        <row r="330">
          <cell r="A330">
            <v>322</v>
          </cell>
        </row>
        <row r="331">
          <cell r="A331">
            <v>323</v>
          </cell>
        </row>
        <row r="332">
          <cell r="A332">
            <v>324</v>
          </cell>
        </row>
        <row r="333">
          <cell r="A333">
            <v>325</v>
          </cell>
        </row>
        <row r="334">
          <cell r="A334">
            <v>326</v>
          </cell>
        </row>
        <row r="335">
          <cell r="A335">
            <v>327</v>
          </cell>
        </row>
        <row r="336">
          <cell r="A336">
            <v>328</v>
          </cell>
        </row>
        <row r="337">
          <cell r="A337">
            <v>329</v>
          </cell>
        </row>
        <row r="338">
          <cell r="A338">
            <v>330</v>
          </cell>
        </row>
        <row r="339">
          <cell r="A339">
            <v>331</v>
          </cell>
        </row>
        <row r="340">
          <cell r="A340">
            <v>332</v>
          </cell>
        </row>
        <row r="341">
          <cell r="A341">
            <v>333</v>
          </cell>
        </row>
        <row r="342">
          <cell r="A342">
            <v>334</v>
          </cell>
        </row>
        <row r="343">
          <cell r="A343">
            <v>335</v>
          </cell>
        </row>
        <row r="344">
          <cell r="A344">
            <v>336</v>
          </cell>
        </row>
        <row r="345">
          <cell r="A345">
            <v>337</v>
          </cell>
        </row>
        <row r="346">
          <cell r="A346">
            <v>338</v>
          </cell>
        </row>
        <row r="347">
          <cell r="A347">
            <v>339</v>
          </cell>
        </row>
        <row r="348">
          <cell r="A348">
            <v>340</v>
          </cell>
        </row>
        <row r="349">
          <cell r="A349">
            <v>341</v>
          </cell>
        </row>
        <row r="350">
          <cell r="A350">
            <v>342</v>
          </cell>
        </row>
        <row r="351">
          <cell r="A351">
            <v>343</v>
          </cell>
        </row>
        <row r="352">
          <cell r="A352">
            <v>344</v>
          </cell>
        </row>
        <row r="353">
          <cell r="A353">
            <v>345</v>
          </cell>
        </row>
        <row r="354">
          <cell r="A354">
            <v>346</v>
          </cell>
        </row>
        <row r="355">
          <cell r="A355">
            <v>347</v>
          </cell>
        </row>
        <row r="356">
          <cell r="A356">
            <v>348</v>
          </cell>
        </row>
        <row r="357">
          <cell r="A357">
            <v>349</v>
          </cell>
        </row>
        <row r="358">
          <cell r="A358">
            <v>350</v>
          </cell>
        </row>
        <row r="359">
          <cell r="A359">
            <v>351</v>
          </cell>
        </row>
        <row r="360">
          <cell r="A360">
            <v>352</v>
          </cell>
        </row>
        <row r="361">
          <cell r="A361">
            <v>353</v>
          </cell>
        </row>
        <row r="362">
          <cell r="A362">
            <v>354</v>
          </cell>
        </row>
        <row r="363">
          <cell r="A363">
            <v>355</v>
          </cell>
        </row>
        <row r="364">
          <cell r="A364">
            <v>356</v>
          </cell>
        </row>
        <row r="365">
          <cell r="A365">
            <v>357</v>
          </cell>
        </row>
        <row r="366">
          <cell r="A366">
            <v>358</v>
          </cell>
        </row>
        <row r="367">
          <cell r="A367">
            <v>359</v>
          </cell>
        </row>
        <row r="368">
          <cell r="A368">
            <v>360</v>
          </cell>
        </row>
        <row r="369">
          <cell r="A369">
            <v>361</v>
          </cell>
        </row>
        <row r="370">
          <cell r="A370">
            <v>362</v>
          </cell>
        </row>
        <row r="371">
          <cell r="A371">
            <v>363</v>
          </cell>
        </row>
        <row r="372">
          <cell r="A372">
            <v>364</v>
          </cell>
        </row>
        <row r="373">
          <cell r="A373">
            <v>365</v>
          </cell>
        </row>
        <row r="374">
          <cell r="A374">
            <v>366</v>
          </cell>
        </row>
        <row r="375">
          <cell r="A375">
            <v>367</v>
          </cell>
        </row>
        <row r="376">
          <cell r="A376">
            <v>368</v>
          </cell>
        </row>
        <row r="377">
          <cell r="A377">
            <v>369</v>
          </cell>
        </row>
        <row r="378">
          <cell r="A378">
            <v>370</v>
          </cell>
        </row>
        <row r="379">
          <cell r="A379">
            <v>371</v>
          </cell>
        </row>
        <row r="380">
          <cell r="A380">
            <v>372</v>
          </cell>
        </row>
        <row r="381">
          <cell r="A381">
            <v>373</v>
          </cell>
        </row>
        <row r="382">
          <cell r="A382">
            <v>374</v>
          </cell>
        </row>
        <row r="383">
          <cell r="A383">
            <v>375</v>
          </cell>
        </row>
        <row r="384">
          <cell r="A384">
            <v>376</v>
          </cell>
        </row>
        <row r="385">
          <cell r="A385">
            <v>377</v>
          </cell>
        </row>
        <row r="386">
          <cell r="A386">
            <v>378</v>
          </cell>
        </row>
        <row r="387">
          <cell r="A387">
            <v>379</v>
          </cell>
        </row>
        <row r="388">
          <cell r="A388">
            <v>380</v>
          </cell>
        </row>
        <row r="389">
          <cell r="A389">
            <v>381</v>
          </cell>
        </row>
        <row r="390">
          <cell r="A390">
            <v>382</v>
          </cell>
        </row>
        <row r="391">
          <cell r="A391">
            <v>383</v>
          </cell>
        </row>
        <row r="392">
          <cell r="A392">
            <v>384</v>
          </cell>
        </row>
        <row r="393">
          <cell r="A393">
            <v>385</v>
          </cell>
        </row>
        <row r="394">
          <cell r="A394">
            <v>386</v>
          </cell>
        </row>
        <row r="395">
          <cell r="A395">
            <v>387</v>
          </cell>
        </row>
        <row r="396">
          <cell r="A396">
            <v>388</v>
          </cell>
        </row>
        <row r="397">
          <cell r="A397">
            <v>389</v>
          </cell>
        </row>
        <row r="398">
          <cell r="A398">
            <v>390</v>
          </cell>
        </row>
        <row r="399">
          <cell r="A399">
            <v>391</v>
          </cell>
        </row>
        <row r="400">
          <cell r="A400">
            <v>392</v>
          </cell>
        </row>
        <row r="401">
          <cell r="A401">
            <v>393</v>
          </cell>
        </row>
        <row r="402">
          <cell r="A402">
            <v>394</v>
          </cell>
        </row>
        <row r="403">
          <cell r="A403">
            <v>395</v>
          </cell>
        </row>
        <row r="404">
          <cell r="A404">
            <v>396</v>
          </cell>
        </row>
        <row r="405">
          <cell r="A405">
            <v>397</v>
          </cell>
        </row>
        <row r="406">
          <cell r="A406">
            <v>398</v>
          </cell>
        </row>
        <row r="407">
          <cell r="A407">
            <v>399</v>
          </cell>
        </row>
        <row r="408">
          <cell r="A408">
            <v>400</v>
          </cell>
        </row>
        <row r="409">
          <cell r="A409">
            <v>401</v>
          </cell>
        </row>
        <row r="410">
          <cell r="A410">
            <v>402</v>
          </cell>
        </row>
        <row r="411">
          <cell r="A411">
            <v>403</v>
          </cell>
        </row>
        <row r="412">
          <cell r="A412">
            <v>404</v>
          </cell>
        </row>
        <row r="413">
          <cell r="A413">
            <v>405</v>
          </cell>
        </row>
        <row r="414">
          <cell r="A414">
            <v>406</v>
          </cell>
        </row>
        <row r="415">
          <cell r="A415">
            <v>407</v>
          </cell>
        </row>
        <row r="416">
          <cell r="A416">
            <v>408</v>
          </cell>
        </row>
        <row r="417">
          <cell r="A417">
            <v>409</v>
          </cell>
        </row>
        <row r="418">
          <cell r="A418">
            <v>410</v>
          </cell>
        </row>
        <row r="419">
          <cell r="A419">
            <v>411</v>
          </cell>
        </row>
        <row r="420">
          <cell r="A420">
            <v>412</v>
          </cell>
        </row>
        <row r="421">
          <cell r="A421">
            <v>413</v>
          </cell>
        </row>
        <row r="422">
          <cell r="A422">
            <v>414</v>
          </cell>
        </row>
        <row r="423">
          <cell r="A423">
            <v>415</v>
          </cell>
        </row>
        <row r="424">
          <cell r="A424">
            <v>416</v>
          </cell>
        </row>
        <row r="425">
          <cell r="A425">
            <v>417</v>
          </cell>
        </row>
        <row r="426">
          <cell r="A426">
            <v>418</v>
          </cell>
        </row>
        <row r="427">
          <cell r="A427">
            <v>419</v>
          </cell>
        </row>
        <row r="428">
          <cell r="A428">
            <v>420</v>
          </cell>
        </row>
        <row r="429">
          <cell r="A429">
            <v>421</v>
          </cell>
        </row>
        <row r="430">
          <cell r="A430">
            <v>422</v>
          </cell>
        </row>
        <row r="431">
          <cell r="A431">
            <v>423</v>
          </cell>
        </row>
        <row r="432">
          <cell r="A432">
            <v>424</v>
          </cell>
        </row>
        <row r="433">
          <cell r="A433">
            <v>425</v>
          </cell>
        </row>
        <row r="434">
          <cell r="A434">
            <v>426</v>
          </cell>
        </row>
        <row r="435">
          <cell r="A435">
            <v>427</v>
          </cell>
        </row>
        <row r="436">
          <cell r="A436">
            <v>428</v>
          </cell>
        </row>
        <row r="437">
          <cell r="A437">
            <v>429</v>
          </cell>
        </row>
        <row r="438">
          <cell r="A438">
            <v>430</v>
          </cell>
        </row>
        <row r="439">
          <cell r="A439">
            <v>431</v>
          </cell>
        </row>
        <row r="440">
          <cell r="A440">
            <v>432</v>
          </cell>
        </row>
        <row r="441">
          <cell r="A441">
            <v>433</v>
          </cell>
        </row>
        <row r="442">
          <cell r="A442">
            <v>434</v>
          </cell>
        </row>
        <row r="443">
          <cell r="A443">
            <v>435</v>
          </cell>
        </row>
        <row r="444">
          <cell r="A444">
            <v>436</v>
          </cell>
        </row>
        <row r="445">
          <cell r="A445">
            <v>437</v>
          </cell>
        </row>
        <row r="446">
          <cell r="A446">
            <v>438</v>
          </cell>
        </row>
        <row r="447">
          <cell r="A447">
            <v>439</v>
          </cell>
        </row>
        <row r="448">
          <cell r="A448">
            <v>440</v>
          </cell>
        </row>
        <row r="449">
          <cell r="A449">
            <v>441</v>
          </cell>
        </row>
        <row r="450">
          <cell r="A450">
            <v>442</v>
          </cell>
        </row>
        <row r="451">
          <cell r="A451">
            <v>443</v>
          </cell>
        </row>
        <row r="452">
          <cell r="A452">
            <v>444</v>
          </cell>
        </row>
        <row r="453">
          <cell r="A453">
            <v>445</v>
          </cell>
        </row>
        <row r="454">
          <cell r="A454">
            <v>446</v>
          </cell>
        </row>
        <row r="455">
          <cell r="A455">
            <v>447</v>
          </cell>
        </row>
        <row r="456">
          <cell r="A456">
            <v>448</v>
          </cell>
        </row>
        <row r="457">
          <cell r="A457">
            <v>449</v>
          </cell>
        </row>
        <row r="458">
          <cell r="A458">
            <v>450</v>
          </cell>
        </row>
        <row r="459">
          <cell r="A459">
            <v>451</v>
          </cell>
        </row>
        <row r="460">
          <cell r="A460">
            <v>452</v>
          </cell>
        </row>
        <row r="461">
          <cell r="A461">
            <v>453</v>
          </cell>
        </row>
        <row r="462">
          <cell r="A462">
            <v>454</v>
          </cell>
        </row>
        <row r="463">
          <cell r="A463">
            <v>455</v>
          </cell>
        </row>
        <row r="464">
          <cell r="A464">
            <v>456</v>
          </cell>
        </row>
        <row r="465">
          <cell r="A465">
            <v>457</v>
          </cell>
        </row>
        <row r="466">
          <cell r="A466">
            <v>458</v>
          </cell>
        </row>
        <row r="467">
          <cell r="A467">
            <v>459</v>
          </cell>
        </row>
        <row r="468">
          <cell r="A468">
            <v>460</v>
          </cell>
        </row>
        <row r="469">
          <cell r="A469">
            <v>461</v>
          </cell>
        </row>
        <row r="470">
          <cell r="A470">
            <v>462</v>
          </cell>
        </row>
        <row r="471">
          <cell r="A471">
            <v>463</v>
          </cell>
        </row>
        <row r="472">
          <cell r="A472">
            <v>464</v>
          </cell>
        </row>
        <row r="473">
          <cell r="A473">
            <v>465</v>
          </cell>
        </row>
        <row r="474">
          <cell r="A474">
            <v>466</v>
          </cell>
        </row>
        <row r="475">
          <cell r="A475">
            <v>467</v>
          </cell>
        </row>
        <row r="476">
          <cell r="A476">
            <v>468</v>
          </cell>
        </row>
        <row r="477">
          <cell r="A477">
            <v>469</v>
          </cell>
        </row>
        <row r="478">
          <cell r="A478">
            <v>470</v>
          </cell>
        </row>
        <row r="479">
          <cell r="A479">
            <v>471</v>
          </cell>
        </row>
        <row r="480">
          <cell r="A480">
            <v>472</v>
          </cell>
        </row>
        <row r="481">
          <cell r="A481">
            <v>473</v>
          </cell>
        </row>
        <row r="482">
          <cell r="A482">
            <v>474</v>
          </cell>
        </row>
        <row r="483">
          <cell r="A483">
            <v>475</v>
          </cell>
        </row>
        <row r="484">
          <cell r="A484">
            <v>476</v>
          </cell>
        </row>
        <row r="485">
          <cell r="A485">
            <v>477</v>
          </cell>
        </row>
        <row r="486">
          <cell r="A486">
            <v>478</v>
          </cell>
        </row>
        <row r="487">
          <cell r="A487">
            <v>479</v>
          </cell>
        </row>
        <row r="488">
          <cell r="A488">
            <v>480</v>
          </cell>
        </row>
        <row r="489">
          <cell r="A489">
            <v>481</v>
          </cell>
        </row>
        <row r="490">
          <cell r="A490">
            <v>482</v>
          </cell>
        </row>
        <row r="491">
          <cell r="A491">
            <v>483</v>
          </cell>
        </row>
        <row r="492">
          <cell r="A492">
            <v>484</v>
          </cell>
        </row>
        <row r="493">
          <cell r="A493">
            <v>485</v>
          </cell>
        </row>
        <row r="494">
          <cell r="A494">
            <v>486</v>
          </cell>
        </row>
        <row r="495">
          <cell r="A495">
            <v>487</v>
          </cell>
        </row>
        <row r="496">
          <cell r="A496">
            <v>488</v>
          </cell>
        </row>
        <row r="497">
          <cell r="A497">
            <v>489</v>
          </cell>
        </row>
        <row r="498">
          <cell r="A498">
            <v>490</v>
          </cell>
        </row>
        <row r="499">
          <cell r="A499">
            <v>491</v>
          </cell>
        </row>
        <row r="500">
          <cell r="A500">
            <v>492</v>
          </cell>
        </row>
        <row r="501">
          <cell r="A501">
            <v>493</v>
          </cell>
        </row>
        <row r="502">
          <cell r="A502">
            <v>494</v>
          </cell>
        </row>
        <row r="503">
          <cell r="A503">
            <v>495</v>
          </cell>
        </row>
        <row r="504">
          <cell r="A504">
            <v>496</v>
          </cell>
        </row>
        <row r="505">
          <cell r="A505">
            <v>497</v>
          </cell>
        </row>
        <row r="506">
          <cell r="A506">
            <v>498</v>
          </cell>
        </row>
        <row r="507">
          <cell r="A507">
            <v>499</v>
          </cell>
        </row>
        <row r="508">
          <cell r="A508">
            <v>500</v>
          </cell>
        </row>
        <row r="509">
          <cell r="A509">
            <v>501</v>
          </cell>
        </row>
        <row r="510">
          <cell r="A510">
            <v>502</v>
          </cell>
        </row>
        <row r="511">
          <cell r="A511">
            <v>503</v>
          </cell>
        </row>
        <row r="512">
          <cell r="A512">
            <v>504</v>
          </cell>
        </row>
        <row r="513">
          <cell r="A513">
            <v>505</v>
          </cell>
        </row>
        <row r="514">
          <cell r="A514">
            <v>506</v>
          </cell>
        </row>
        <row r="515">
          <cell r="A515">
            <v>507</v>
          </cell>
        </row>
        <row r="516">
          <cell r="A516">
            <v>508</v>
          </cell>
        </row>
        <row r="517">
          <cell r="A517">
            <v>509</v>
          </cell>
        </row>
        <row r="518">
          <cell r="A518">
            <v>510</v>
          </cell>
        </row>
        <row r="519">
          <cell r="A519">
            <v>511</v>
          </cell>
        </row>
        <row r="520">
          <cell r="A520">
            <v>512</v>
          </cell>
        </row>
        <row r="521">
          <cell r="A521">
            <v>513</v>
          </cell>
        </row>
        <row r="522">
          <cell r="A522">
            <v>514</v>
          </cell>
        </row>
        <row r="523">
          <cell r="A523">
            <v>515</v>
          </cell>
        </row>
        <row r="524">
          <cell r="A524">
            <v>516</v>
          </cell>
        </row>
        <row r="525">
          <cell r="A525">
            <v>517</v>
          </cell>
        </row>
        <row r="526">
          <cell r="A526">
            <v>518</v>
          </cell>
        </row>
        <row r="527">
          <cell r="A527">
            <v>519</v>
          </cell>
        </row>
        <row r="528">
          <cell r="A528">
            <v>520</v>
          </cell>
        </row>
        <row r="529">
          <cell r="A529">
            <v>521</v>
          </cell>
        </row>
        <row r="530">
          <cell r="A530">
            <v>522</v>
          </cell>
        </row>
        <row r="531">
          <cell r="A531">
            <v>523</v>
          </cell>
        </row>
        <row r="532">
          <cell r="A532">
            <v>524</v>
          </cell>
        </row>
        <row r="533">
          <cell r="A533">
            <v>525</v>
          </cell>
        </row>
        <row r="534">
          <cell r="A534">
            <v>526</v>
          </cell>
        </row>
        <row r="535">
          <cell r="A535">
            <v>527</v>
          </cell>
        </row>
        <row r="536">
          <cell r="A536">
            <v>528</v>
          </cell>
        </row>
        <row r="537">
          <cell r="A537">
            <v>529</v>
          </cell>
        </row>
        <row r="538">
          <cell r="A538">
            <v>530</v>
          </cell>
        </row>
        <row r="539">
          <cell r="A539">
            <v>531</v>
          </cell>
        </row>
        <row r="540">
          <cell r="A540">
            <v>532</v>
          </cell>
        </row>
        <row r="541">
          <cell r="A541">
            <v>533</v>
          </cell>
        </row>
        <row r="542">
          <cell r="A542">
            <v>534</v>
          </cell>
        </row>
        <row r="543">
          <cell r="A543">
            <v>535</v>
          </cell>
        </row>
        <row r="544">
          <cell r="A544">
            <v>536</v>
          </cell>
        </row>
        <row r="545">
          <cell r="A545">
            <v>537</v>
          </cell>
        </row>
        <row r="546">
          <cell r="A546">
            <v>538</v>
          </cell>
        </row>
        <row r="547">
          <cell r="A547">
            <v>539</v>
          </cell>
        </row>
        <row r="548">
          <cell r="A548">
            <v>540</v>
          </cell>
        </row>
        <row r="549">
          <cell r="A549">
            <v>541</v>
          </cell>
        </row>
        <row r="550">
          <cell r="A550">
            <v>542</v>
          </cell>
        </row>
        <row r="551">
          <cell r="A551">
            <v>543</v>
          </cell>
        </row>
        <row r="552">
          <cell r="A552">
            <v>544</v>
          </cell>
        </row>
        <row r="553">
          <cell r="A553">
            <v>545</v>
          </cell>
        </row>
        <row r="554">
          <cell r="A554">
            <v>546</v>
          </cell>
        </row>
        <row r="555">
          <cell r="A555">
            <v>547</v>
          </cell>
        </row>
        <row r="556">
          <cell r="A556">
            <v>548</v>
          </cell>
        </row>
        <row r="557">
          <cell r="A557">
            <v>549</v>
          </cell>
        </row>
        <row r="558">
          <cell r="A558">
            <v>550</v>
          </cell>
        </row>
        <row r="559">
          <cell r="A559">
            <v>551</v>
          </cell>
        </row>
        <row r="560">
          <cell r="A560">
            <v>552</v>
          </cell>
        </row>
        <row r="561">
          <cell r="A561">
            <v>553</v>
          </cell>
        </row>
        <row r="562">
          <cell r="A562">
            <v>554</v>
          </cell>
        </row>
        <row r="563">
          <cell r="A563">
            <v>555</v>
          </cell>
        </row>
        <row r="564">
          <cell r="A564">
            <v>556</v>
          </cell>
        </row>
        <row r="565">
          <cell r="A565">
            <v>557</v>
          </cell>
        </row>
        <row r="566">
          <cell r="A566">
            <v>558</v>
          </cell>
        </row>
        <row r="567">
          <cell r="A567">
            <v>559</v>
          </cell>
        </row>
        <row r="568">
          <cell r="A568">
            <v>560</v>
          </cell>
        </row>
        <row r="569">
          <cell r="A569">
            <v>561</v>
          </cell>
        </row>
        <row r="570">
          <cell r="A570">
            <v>562</v>
          </cell>
        </row>
        <row r="571">
          <cell r="A571">
            <v>563</v>
          </cell>
        </row>
        <row r="572">
          <cell r="A572">
            <v>564</v>
          </cell>
        </row>
        <row r="573">
          <cell r="A573">
            <v>565</v>
          </cell>
        </row>
        <row r="574">
          <cell r="A574">
            <v>566</v>
          </cell>
        </row>
        <row r="575">
          <cell r="A575">
            <v>567</v>
          </cell>
        </row>
        <row r="576">
          <cell r="A576">
            <v>568</v>
          </cell>
        </row>
        <row r="577">
          <cell r="A577">
            <v>569</v>
          </cell>
        </row>
        <row r="578">
          <cell r="A578">
            <v>570</v>
          </cell>
        </row>
        <row r="579">
          <cell r="A579">
            <v>571</v>
          </cell>
        </row>
        <row r="580">
          <cell r="A580">
            <v>572</v>
          </cell>
        </row>
        <row r="581">
          <cell r="A581">
            <v>573</v>
          </cell>
        </row>
        <row r="582">
          <cell r="A582">
            <v>574</v>
          </cell>
        </row>
        <row r="583">
          <cell r="A583">
            <v>575</v>
          </cell>
        </row>
        <row r="584">
          <cell r="A584">
            <v>576</v>
          </cell>
        </row>
        <row r="585">
          <cell r="A585">
            <v>577</v>
          </cell>
        </row>
        <row r="586">
          <cell r="A586">
            <v>578</v>
          </cell>
        </row>
        <row r="587">
          <cell r="A587">
            <v>579</v>
          </cell>
        </row>
        <row r="588">
          <cell r="A588">
            <v>580</v>
          </cell>
        </row>
        <row r="589">
          <cell r="A589">
            <v>581</v>
          </cell>
        </row>
        <row r="590">
          <cell r="A590">
            <v>582</v>
          </cell>
        </row>
        <row r="591">
          <cell r="A591">
            <v>583</v>
          </cell>
        </row>
        <row r="592">
          <cell r="A592">
            <v>584</v>
          </cell>
        </row>
        <row r="593">
          <cell r="A593">
            <v>585</v>
          </cell>
        </row>
        <row r="594">
          <cell r="A594">
            <v>586</v>
          </cell>
        </row>
        <row r="595">
          <cell r="A595">
            <v>587</v>
          </cell>
        </row>
        <row r="596">
          <cell r="A596">
            <v>588</v>
          </cell>
        </row>
        <row r="597">
          <cell r="A597">
            <v>589</v>
          </cell>
        </row>
        <row r="598">
          <cell r="A598">
            <v>590</v>
          </cell>
        </row>
        <row r="599">
          <cell r="A599">
            <v>591</v>
          </cell>
        </row>
        <row r="600">
          <cell r="A600">
            <v>592</v>
          </cell>
        </row>
        <row r="601">
          <cell r="A601">
            <v>593</v>
          </cell>
        </row>
        <row r="602">
          <cell r="A602">
            <v>594</v>
          </cell>
        </row>
        <row r="603">
          <cell r="A603">
            <v>595</v>
          </cell>
        </row>
        <row r="604">
          <cell r="A604">
            <v>596</v>
          </cell>
        </row>
        <row r="605">
          <cell r="A605">
            <v>597</v>
          </cell>
        </row>
        <row r="606">
          <cell r="A606">
            <v>598</v>
          </cell>
        </row>
        <row r="607">
          <cell r="A607">
            <v>599</v>
          </cell>
        </row>
        <row r="608">
          <cell r="A608">
            <v>600</v>
          </cell>
        </row>
        <row r="609">
          <cell r="A609">
            <v>601</v>
          </cell>
        </row>
        <row r="610">
          <cell r="A610">
            <v>602</v>
          </cell>
        </row>
        <row r="611">
          <cell r="A611">
            <v>603</v>
          </cell>
        </row>
        <row r="612">
          <cell r="A612">
            <v>604</v>
          </cell>
        </row>
        <row r="613">
          <cell r="A613">
            <v>605</v>
          </cell>
        </row>
        <row r="614">
          <cell r="A614">
            <v>606</v>
          </cell>
        </row>
        <row r="615">
          <cell r="A615">
            <v>607</v>
          </cell>
        </row>
        <row r="616">
          <cell r="A616">
            <v>608</v>
          </cell>
        </row>
        <row r="617">
          <cell r="A617">
            <v>609</v>
          </cell>
        </row>
        <row r="618">
          <cell r="A618">
            <v>610</v>
          </cell>
        </row>
        <row r="619">
          <cell r="A619">
            <v>611</v>
          </cell>
        </row>
        <row r="620">
          <cell r="A620">
            <v>612</v>
          </cell>
        </row>
        <row r="621">
          <cell r="A621">
            <v>613</v>
          </cell>
        </row>
        <row r="622">
          <cell r="A622">
            <v>614</v>
          </cell>
        </row>
        <row r="623">
          <cell r="A623">
            <v>615</v>
          </cell>
        </row>
        <row r="624">
          <cell r="A624">
            <v>616</v>
          </cell>
        </row>
        <row r="625">
          <cell r="A625">
            <v>617</v>
          </cell>
        </row>
        <row r="626">
          <cell r="A626">
            <v>618</v>
          </cell>
        </row>
        <row r="627">
          <cell r="A627">
            <v>619</v>
          </cell>
        </row>
        <row r="628">
          <cell r="A628">
            <v>620</v>
          </cell>
        </row>
        <row r="629">
          <cell r="A629">
            <v>621</v>
          </cell>
        </row>
        <row r="630">
          <cell r="A630">
            <v>622</v>
          </cell>
        </row>
        <row r="631">
          <cell r="A631">
            <v>623</v>
          </cell>
        </row>
        <row r="632">
          <cell r="A632">
            <v>624</v>
          </cell>
        </row>
        <row r="633">
          <cell r="A633">
            <v>625</v>
          </cell>
        </row>
        <row r="634">
          <cell r="A634">
            <v>626</v>
          </cell>
        </row>
        <row r="635">
          <cell r="A635">
            <v>627</v>
          </cell>
        </row>
        <row r="636">
          <cell r="A636">
            <v>628</v>
          </cell>
        </row>
        <row r="637">
          <cell r="A637">
            <v>629</v>
          </cell>
        </row>
        <row r="638">
          <cell r="A638">
            <v>630</v>
          </cell>
        </row>
        <row r="639">
          <cell r="A639">
            <v>631</v>
          </cell>
        </row>
        <row r="640">
          <cell r="A640">
            <v>632</v>
          </cell>
        </row>
        <row r="641">
          <cell r="A641">
            <v>633</v>
          </cell>
        </row>
        <row r="642">
          <cell r="A642">
            <v>634</v>
          </cell>
        </row>
        <row r="643">
          <cell r="A643">
            <v>635</v>
          </cell>
        </row>
        <row r="644">
          <cell r="A644">
            <v>636</v>
          </cell>
        </row>
        <row r="645">
          <cell r="A645">
            <v>637</v>
          </cell>
        </row>
        <row r="646">
          <cell r="A646">
            <v>638</v>
          </cell>
        </row>
        <row r="647">
          <cell r="A647">
            <v>639</v>
          </cell>
        </row>
        <row r="648">
          <cell r="A648">
            <v>640</v>
          </cell>
        </row>
        <row r="649">
          <cell r="A649">
            <v>641</v>
          </cell>
        </row>
        <row r="650">
          <cell r="A650">
            <v>642</v>
          </cell>
        </row>
        <row r="651">
          <cell r="A651">
            <v>643</v>
          </cell>
        </row>
        <row r="652">
          <cell r="A652">
            <v>644</v>
          </cell>
        </row>
        <row r="653">
          <cell r="A653">
            <v>645</v>
          </cell>
        </row>
        <row r="654">
          <cell r="A654">
            <v>646</v>
          </cell>
        </row>
        <row r="655">
          <cell r="A655">
            <v>647</v>
          </cell>
        </row>
        <row r="656">
          <cell r="A656">
            <v>648</v>
          </cell>
        </row>
        <row r="657">
          <cell r="A657">
            <v>649</v>
          </cell>
        </row>
        <row r="658">
          <cell r="A658">
            <v>650</v>
          </cell>
        </row>
        <row r="659">
          <cell r="A659">
            <v>651</v>
          </cell>
        </row>
        <row r="660">
          <cell r="A660">
            <v>652</v>
          </cell>
        </row>
        <row r="661">
          <cell r="A661">
            <v>653</v>
          </cell>
        </row>
        <row r="662">
          <cell r="A662">
            <v>654</v>
          </cell>
        </row>
        <row r="663">
          <cell r="A663">
            <v>655</v>
          </cell>
        </row>
        <row r="664">
          <cell r="A664">
            <v>656</v>
          </cell>
        </row>
        <row r="665">
          <cell r="A665">
            <v>657</v>
          </cell>
        </row>
        <row r="666">
          <cell r="A666">
            <v>658</v>
          </cell>
        </row>
        <row r="667">
          <cell r="A667">
            <v>659</v>
          </cell>
        </row>
        <row r="668">
          <cell r="A668">
            <v>660</v>
          </cell>
        </row>
        <row r="669">
          <cell r="A669">
            <v>661</v>
          </cell>
        </row>
        <row r="670">
          <cell r="A670">
            <v>662</v>
          </cell>
        </row>
        <row r="671">
          <cell r="A671">
            <v>663</v>
          </cell>
        </row>
        <row r="672">
          <cell r="A672">
            <v>664</v>
          </cell>
        </row>
        <row r="673">
          <cell r="A673">
            <v>665</v>
          </cell>
        </row>
        <row r="674">
          <cell r="A674">
            <v>666</v>
          </cell>
        </row>
        <row r="675">
          <cell r="A675">
            <v>667</v>
          </cell>
        </row>
        <row r="676">
          <cell r="A676">
            <v>668</v>
          </cell>
        </row>
        <row r="677">
          <cell r="A677">
            <v>669</v>
          </cell>
        </row>
        <row r="678">
          <cell r="A678">
            <v>670</v>
          </cell>
        </row>
        <row r="679">
          <cell r="A679">
            <v>671</v>
          </cell>
        </row>
        <row r="680">
          <cell r="A680">
            <v>672</v>
          </cell>
        </row>
        <row r="681">
          <cell r="A681">
            <v>673</v>
          </cell>
        </row>
        <row r="682">
          <cell r="A682">
            <v>674</v>
          </cell>
        </row>
        <row r="683">
          <cell r="A683">
            <v>675</v>
          </cell>
        </row>
        <row r="684">
          <cell r="A684">
            <v>676</v>
          </cell>
        </row>
        <row r="685">
          <cell r="A685">
            <v>677</v>
          </cell>
        </row>
        <row r="686">
          <cell r="A686">
            <v>678</v>
          </cell>
        </row>
        <row r="687">
          <cell r="A687">
            <v>679</v>
          </cell>
        </row>
        <row r="688">
          <cell r="A688">
            <v>680</v>
          </cell>
        </row>
        <row r="689">
          <cell r="A689">
            <v>681</v>
          </cell>
        </row>
        <row r="690">
          <cell r="A690">
            <v>682</v>
          </cell>
        </row>
        <row r="691">
          <cell r="A691">
            <v>683</v>
          </cell>
        </row>
        <row r="692">
          <cell r="A692">
            <v>684</v>
          </cell>
        </row>
        <row r="693">
          <cell r="A693">
            <v>685</v>
          </cell>
        </row>
        <row r="694">
          <cell r="A694">
            <v>686</v>
          </cell>
        </row>
        <row r="695">
          <cell r="A695">
            <v>687</v>
          </cell>
        </row>
        <row r="696">
          <cell r="A696">
            <v>688</v>
          </cell>
        </row>
        <row r="697">
          <cell r="A697">
            <v>689</v>
          </cell>
        </row>
        <row r="698">
          <cell r="A698">
            <v>690</v>
          </cell>
        </row>
        <row r="699">
          <cell r="A699">
            <v>691</v>
          </cell>
        </row>
        <row r="700">
          <cell r="A700">
            <v>692</v>
          </cell>
        </row>
        <row r="701">
          <cell r="A701">
            <v>693</v>
          </cell>
        </row>
        <row r="702">
          <cell r="A702">
            <v>694</v>
          </cell>
        </row>
        <row r="703">
          <cell r="A703">
            <v>695</v>
          </cell>
        </row>
        <row r="704">
          <cell r="A704">
            <v>696</v>
          </cell>
        </row>
        <row r="705">
          <cell r="A705">
            <v>697</v>
          </cell>
        </row>
        <row r="706">
          <cell r="A706">
            <v>698</v>
          </cell>
        </row>
        <row r="707">
          <cell r="A707">
            <v>699</v>
          </cell>
        </row>
        <row r="708">
          <cell r="A708">
            <v>700</v>
          </cell>
        </row>
        <row r="709">
          <cell r="A709">
            <v>701</v>
          </cell>
        </row>
        <row r="710">
          <cell r="A710">
            <v>702</v>
          </cell>
        </row>
        <row r="711">
          <cell r="A711">
            <v>703</v>
          </cell>
        </row>
        <row r="712">
          <cell r="A712">
            <v>704</v>
          </cell>
        </row>
        <row r="713">
          <cell r="A713">
            <v>705</v>
          </cell>
        </row>
        <row r="714">
          <cell r="A714">
            <v>706</v>
          </cell>
        </row>
        <row r="715">
          <cell r="A715">
            <v>707</v>
          </cell>
        </row>
        <row r="716">
          <cell r="A716">
            <v>708</v>
          </cell>
        </row>
        <row r="717">
          <cell r="A717">
            <v>709</v>
          </cell>
        </row>
        <row r="718">
          <cell r="A718">
            <v>710</v>
          </cell>
        </row>
        <row r="719">
          <cell r="A719">
            <v>711</v>
          </cell>
        </row>
        <row r="720">
          <cell r="A720">
            <v>712</v>
          </cell>
        </row>
        <row r="721">
          <cell r="A721">
            <v>713</v>
          </cell>
        </row>
        <row r="722">
          <cell r="A722">
            <v>714</v>
          </cell>
        </row>
        <row r="723">
          <cell r="A723">
            <v>715</v>
          </cell>
        </row>
        <row r="724">
          <cell r="A724">
            <v>716</v>
          </cell>
        </row>
        <row r="725">
          <cell r="A725">
            <v>717</v>
          </cell>
        </row>
        <row r="726">
          <cell r="A726">
            <v>718</v>
          </cell>
        </row>
        <row r="727">
          <cell r="A727">
            <v>719</v>
          </cell>
        </row>
        <row r="728">
          <cell r="A728">
            <v>720</v>
          </cell>
        </row>
        <row r="729">
          <cell r="A729">
            <v>721</v>
          </cell>
        </row>
        <row r="730">
          <cell r="A730">
            <v>722</v>
          </cell>
        </row>
        <row r="731">
          <cell r="A731">
            <v>723</v>
          </cell>
        </row>
        <row r="732">
          <cell r="A732">
            <v>724</v>
          </cell>
        </row>
        <row r="733">
          <cell r="A733">
            <v>725</v>
          </cell>
        </row>
        <row r="734">
          <cell r="A734">
            <v>726</v>
          </cell>
        </row>
        <row r="735">
          <cell r="A735">
            <v>727</v>
          </cell>
        </row>
        <row r="736">
          <cell r="A736">
            <v>728</v>
          </cell>
        </row>
        <row r="737">
          <cell r="A737">
            <v>729</v>
          </cell>
        </row>
        <row r="738">
          <cell r="A738">
            <v>730</v>
          </cell>
        </row>
        <row r="739">
          <cell r="A739">
            <v>731</v>
          </cell>
        </row>
        <row r="740">
          <cell r="A740">
            <v>732</v>
          </cell>
        </row>
        <row r="741">
          <cell r="A741">
            <v>733</v>
          </cell>
        </row>
        <row r="742">
          <cell r="A742">
            <v>734</v>
          </cell>
        </row>
        <row r="743">
          <cell r="A743">
            <v>735</v>
          </cell>
        </row>
        <row r="744">
          <cell r="A744">
            <v>736</v>
          </cell>
        </row>
        <row r="745">
          <cell r="A745">
            <v>737</v>
          </cell>
        </row>
        <row r="746">
          <cell r="A746">
            <v>738</v>
          </cell>
        </row>
        <row r="747">
          <cell r="A747">
            <v>739</v>
          </cell>
        </row>
        <row r="748">
          <cell r="A748">
            <v>740</v>
          </cell>
        </row>
        <row r="749">
          <cell r="A749">
            <v>741</v>
          </cell>
        </row>
        <row r="750">
          <cell r="A750">
            <v>742</v>
          </cell>
        </row>
        <row r="751">
          <cell r="A751">
            <v>743</v>
          </cell>
        </row>
        <row r="752">
          <cell r="A752">
            <v>744</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CITACIÓN"/>
      <sheetName val="APU"/>
      <sheetName val="EQUIPOS"/>
      <sheetName val="MATERIALES"/>
      <sheetName val="MANO_DE_OBRA"/>
      <sheetName val="TRANSPORTES"/>
      <sheetName val="CUADRO RENDIMIENTOS"/>
      <sheetName val="Hoja1"/>
      <sheetName val="AIU"/>
      <sheetName val="PROGRAMA DE INVERSIÓN"/>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otros"/>
    </sheetNames>
    <sheetDataSet>
      <sheetData sheetId="0" refreshError="1"/>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sheetData sheetId="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50000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21000</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900</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ábaco k subbase"/>
      <sheetName val="tramos MIXTAS"/>
      <sheetName val="ESP'S SOBRE PVTO EXISTENTE"/>
      <sheetName val="EST NUEVA Y CONECTANTES"/>
      <sheetName val="K promedio"/>
      <sheetName val="Ep promedio"/>
      <sheetName val="espesores promedio"/>
      <sheetName val="Mr promedio"/>
      <sheetName val="Resumen diseño MIXTAS"/>
      <sheetName val="TARIF2002"/>
    </sheetNames>
    <sheetDataSet>
      <sheetData sheetId="0" refreshError="1"/>
      <sheetData sheetId="1" refreshError="1"/>
      <sheetData sheetId="2" refreshError="1"/>
      <sheetData sheetId="3">
        <row r="21">
          <cell r="S21">
            <v>40</v>
          </cell>
        </row>
        <row r="29">
          <cell r="S29">
            <v>40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OMPARATIVO"/>
      <sheetName val="q. patas"/>
      <sheetName val="Hoja4"/>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glvc"/>
      <sheetName val="TARIF2002"/>
      <sheetName val="PR 1"/>
      <sheetName val="Listas"/>
      <sheetName val="Item"/>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REC-COD,"/>
      <sheetName val="PRESUPUESTO"/>
      <sheetName val="BASICAS"/>
      <sheetName val="PRECIOS"/>
      <sheetName val="Hoja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s>
    <sheetDataSet>
      <sheetData sheetId="0">
        <row r="9">
          <cell r="A9">
            <v>1</v>
          </cell>
          <cell r="B9" t="str">
            <v>Retiro de escombros inc cargue</v>
          </cell>
          <cell r="C9" t="str">
            <v>M3</v>
          </cell>
          <cell r="E9">
            <v>5700</v>
          </cell>
        </row>
        <row r="10">
          <cell r="A10">
            <v>2</v>
          </cell>
          <cell r="B10" t="str">
            <v>Retiro de escombros nc cargue</v>
          </cell>
          <cell r="C10" t="str">
            <v>m3</v>
          </cell>
          <cell r="E10">
            <v>2500</v>
          </cell>
        </row>
        <row r="11">
          <cell r="A11">
            <v>3</v>
          </cell>
          <cell r="B11" t="str">
            <v>servicio de volqueta Afirmado tamaño maximo 3"</v>
          </cell>
          <cell r="C11" t="str">
            <v>m3</v>
          </cell>
          <cell r="E11">
            <v>2200</v>
          </cell>
        </row>
        <row r="12">
          <cell r="A12">
            <v>4</v>
          </cell>
          <cell r="B12" t="str">
            <v>servicio de volqueta de 5 m3 distancia 5 Km</v>
          </cell>
          <cell r="C12" t="str">
            <v>m3</v>
          </cell>
          <cell r="E12">
            <v>6000</v>
          </cell>
        </row>
        <row r="13">
          <cell r="A13">
            <v>5</v>
          </cell>
          <cell r="B13" t="str">
            <v>servicio de volqueta para limpieza</v>
          </cell>
          <cell r="C13" t="str">
            <v>M3</v>
          </cell>
          <cell r="E13">
            <v>7000</v>
          </cell>
        </row>
        <row r="14">
          <cell r="A14">
            <v>6</v>
          </cell>
          <cell r="B14" t="str">
            <v>sobreacarreo</v>
          </cell>
          <cell r="C14" t="str">
            <v>m3</v>
          </cell>
          <cell r="E14">
            <v>325</v>
          </cell>
        </row>
        <row r="15">
          <cell r="A15">
            <v>7</v>
          </cell>
          <cell r="B15" t="str">
            <v>sobreacarreo material de afirmado o terralen</v>
          </cell>
          <cell r="C15" t="str">
            <v>m3-km</v>
          </cell>
          <cell r="E15">
            <v>560</v>
          </cell>
        </row>
        <row r="16">
          <cell r="A16">
            <v>8</v>
          </cell>
          <cell r="B16" t="str">
            <v>transporte tubo de 30"</v>
          </cell>
          <cell r="C16" t="str">
            <v>UNID</v>
          </cell>
          <cell r="E16">
            <v>25000</v>
          </cell>
        </row>
        <row r="17">
          <cell r="A17">
            <v>9</v>
          </cell>
          <cell r="B17" t="str">
            <v>transporte tubo de 36"</v>
          </cell>
          <cell r="C17" t="str">
            <v>UNID</v>
          </cell>
          <cell r="E17">
            <v>30000</v>
          </cell>
        </row>
        <row r="18">
          <cell r="A18">
            <v>10</v>
          </cell>
          <cell r="B18" t="str">
            <v>transporte volqueta 5 M3 para retiro</v>
          </cell>
          <cell r="C18" t="str">
            <v>m3</v>
          </cell>
          <cell r="E18">
            <v>6500</v>
          </cell>
        </row>
        <row r="19">
          <cell r="A19">
            <v>11</v>
          </cell>
          <cell r="B19" t="str">
            <v>Transporte mástil 12m</v>
          </cell>
          <cell r="C19" t="str">
            <v>UNID</v>
          </cell>
          <cell r="E19">
            <v>95000</v>
          </cell>
        </row>
        <row r="20">
          <cell r="A20">
            <v>12</v>
          </cell>
          <cell r="B20" t="str">
            <v xml:space="preserve">Transpote mástil 9m </v>
          </cell>
          <cell r="C20" t="str">
            <v>UNID</v>
          </cell>
          <cell r="E20">
            <v>60000</v>
          </cell>
        </row>
        <row r="21">
          <cell r="A21">
            <v>13</v>
          </cell>
          <cell r="B21" t="str">
            <v>Transporte luminaria sodio 250 W</v>
          </cell>
          <cell r="C21" t="str">
            <v>UNID</v>
          </cell>
          <cell r="E21">
            <v>2000</v>
          </cell>
        </row>
        <row r="22">
          <cell r="A22">
            <v>14</v>
          </cell>
          <cell r="B22" t="str">
            <v>Transporte luminaria sodio 150 W</v>
          </cell>
          <cell r="C22" t="str">
            <v>UNID</v>
          </cell>
          <cell r="E22">
            <v>2000</v>
          </cell>
        </row>
        <row r="23">
          <cell r="A23">
            <v>15</v>
          </cell>
          <cell r="B23" t="str">
            <v xml:space="preserve">Transporte poste </v>
          </cell>
          <cell r="C23" t="str">
            <v>UNID</v>
          </cell>
          <cell r="E23">
            <v>45000</v>
          </cell>
        </row>
        <row r="24">
          <cell r="A24">
            <v>16</v>
          </cell>
          <cell r="B24" t="str">
            <v>Transporte material</v>
          </cell>
          <cell r="C24" t="str">
            <v>UNID</v>
          </cell>
          <cell r="E24">
            <v>5000</v>
          </cell>
        </row>
        <row r="25">
          <cell r="A25">
            <v>17</v>
          </cell>
          <cell r="B25" t="str">
            <v>Transporte material</v>
          </cell>
          <cell r="C25" t="str">
            <v>UNID</v>
          </cell>
          <cell r="E25">
            <v>1500</v>
          </cell>
        </row>
        <row r="26">
          <cell r="A26">
            <v>18</v>
          </cell>
          <cell r="B26" t="str">
            <v>Transporte material</v>
          </cell>
          <cell r="C26" t="str">
            <v>UNID</v>
          </cell>
          <cell r="E26">
            <v>30000</v>
          </cell>
        </row>
        <row r="27">
          <cell r="A27">
            <v>19</v>
          </cell>
          <cell r="B27" t="str">
            <v>Servicio de Camion</v>
          </cell>
        </row>
        <row r="28">
          <cell r="A28">
            <v>20</v>
          </cell>
          <cell r="B28" t="str">
            <v>FLETE, CARGUE Y DESCARGUE</v>
          </cell>
          <cell r="C28" t="str">
            <v>GB</v>
          </cell>
          <cell r="E28">
            <v>224000</v>
          </cell>
        </row>
        <row r="29">
          <cell r="A29">
            <v>21</v>
          </cell>
          <cell r="B29" t="str">
            <v>VEHICULO PARA MOVILIZACIÓN DE PERSONAL</v>
          </cell>
          <cell r="C29" t="str">
            <v>DIA</v>
          </cell>
          <cell r="E29">
            <v>93000</v>
          </cell>
        </row>
        <row r="30">
          <cell r="A30">
            <v>22</v>
          </cell>
        </row>
        <row r="31">
          <cell r="A31">
            <v>23</v>
          </cell>
        </row>
        <row r="32">
          <cell r="A32">
            <v>24</v>
          </cell>
        </row>
        <row r="33">
          <cell r="A33">
            <v>25</v>
          </cell>
        </row>
        <row r="34">
          <cell r="A34">
            <v>26</v>
          </cell>
        </row>
        <row r="35">
          <cell r="A35">
            <v>27</v>
          </cell>
        </row>
        <row r="36">
          <cell r="A36">
            <v>28</v>
          </cell>
        </row>
        <row r="37">
          <cell r="A37">
            <v>29</v>
          </cell>
        </row>
        <row r="38">
          <cell r="A38">
            <v>30</v>
          </cell>
        </row>
        <row r="39">
          <cell r="A39">
            <v>31</v>
          </cell>
        </row>
        <row r="40">
          <cell r="A40">
            <v>32</v>
          </cell>
        </row>
        <row r="41">
          <cell r="A41">
            <v>33</v>
          </cell>
        </row>
        <row r="42">
          <cell r="A42">
            <v>34</v>
          </cell>
        </row>
        <row r="43">
          <cell r="A43">
            <v>35</v>
          </cell>
        </row>
        <row r="44">
          <cell r="A44">
            <v>36</v>
          </cell>
        </row>
        <row r="45">
          <cell r="A45">
            <v>37</v>
          </cell>
        </row>
        <row r="46">
          <cell r="A46">
            <v>38</v>
          </cell>
        </row>
        <row r="47">
          <cell r="A47">
            <v>39</v>
          </cell>
        </row>
        <row r="48">
          <cell r="A48">
            <v>40</v>
          </cell>
        </row>
        <row r="49">
          <cell r="A49">
            <v>41</v>
          </cell>
        </row>
        <row r="50">
          <cell r="A50">
            <v>42</v>
          </cell>
        </row>
        <row r="51">
          <cell r="A51">
            <v>43</v>
          </cell>
        </row>
        <row r="52">
          <cell r="A52">
            <v>44</v>
          </cell>
        </row>
        <row r="53">
          <cell r="A53">
            <v>45</v>
          </cell>
        </row>
        <row r="54">
          <cell r="A54">
            <v>46</v>
          </cell>
        </row>
        <row r="55">
          <cell r="A55">
            <v>47</v>
          </cell>
        </row>
        <row r="56">
          <cell r="A56">
            <v>48</v>
          </cell>
        </row>
        <row r="57">
          <cell r="A57">
            <v>49</v>
          </cell>
        </row>
        <row r="58">
          <cell r="A58">
            <v>50</v>
          </cell>
        </row>
        <row r="59">
          <cell r="A59">
            <v>51</v>
          </cell>
        </row>
        <row r="60">
          <cell r="A60">
            <v>52</v>
          </cell>
        </row>
        <row r="61">
          <cell r="A61">
            <v>53</v>
          </cell>
        </row>
        <row r="62">
          <cell r="A62">
            <v>54</v>
          </cell>
        </row>
        <row r="63">
          <cell r="A63">
            <v>55</v>
          </cell>
        </row>
        <row r="64">
          <cell r="A64">
            <v>56</v>
          </cell>
        </row>
        <row r="65">
          <cell r="A65">
            <v>57</v>
          </cell>
        </row>
        <row r="66">
          <cell r="A66">
            <v>58</v>
          </cell>
        </row>
        <row r="67">
          <cell r="A67">
            <v>59</v>
          </cell>
        </row>
        <row r="68">
          <cell r="A68">
            <v>60</v>
          </cell>
        </row>
        <row r="69">
          <cell r="A69">
            <v>61</v>
          </cell>
        </row>
        <row r="70">
          <cell r="A70">
            <v>62</v>
          </cell>
        </row>
        <row r="71">
          <cell r="A71">
            <v>63</v>
          </cell>
        </row>
        <row r="72">
          <cell r="A72">
            <v>64</v>
          </cell>
        </row>
        <row r="73">
          <cell r="A73">
            <v>65</v>
          </cell>
        </row>
        <row r="74">
          <cell r="A74">
            <v>66</v>
          </cell>
        </row>
        <row r="75">
          <cell r="A75">
            <v>67</v>
          </cell>
        </row>
        <row r="76">
          <cell r="A76">
            <v>68</v>
          </cell>
        </row>
        <row r="77">
          <cell r="A77">
            <v>69</v>
          </cell>
        </row>
        <row r="78">
          <cell r="A78">
            <v>70</v>
          </cell>
        </row>
        <row r="79">
          <cell r="A79">
            <v>71</v>
          </cell>
        </row>
        <row r="80">
          <cell r="A80">
            <v>72</v>
          </cell>
        </row>
        <row r="81">
          <cell r="A81">
            <v>73</v>
          </cell>
        </row>
        <row r="82">
          <cell r="A82">
            <v>74</v>
          </cell>
        </row>
        <row r="83">
          <cell r="A83">
            <v>75</v>
          </cell>
        </row>
        <row r="84">
          <cell r="A84">
            <v>76</v>
          </cell>
        </row>
        <row r="85">
          <cell r="A85">
            <v>77</v>
          </cell>
        </row>
        <row r="86">
          <cell r="A86">
            <v>78</v>
          </cell>
        </row>
        <row r="87">
          <cell r="A87">
            <v>79</v>
          </cell>
        </row>
        <row r="88">
          <cell r="A88">
            <v>80</v>
          </cell>
        </row>
        <row r="89">
          <cell r="A89">
            <v>81</v>
          </cell>
        </row>
        <row r="90">
          <cell r="A90">
            <v>82</v>
          </cell>
        </row>
        <row r="91">
          <cell r="A91">
            <v>83</v>
          </cell>
        </row>
        <row r="92">
          <cell r="A92">
            <v>84</v>
          </cell>
        </row>
        <row r="93">
          <cell r="A93">
            <v>85</v>
          </cell>
        </row>
        <row r="94">
          <cell r="A94">
            <v>86</v>
          </cell>
        </row>
        <row r="95">
          <cell r="A95">
            <v>87</v>
          </cell>
        </row>
        <row r="96">
          <cell r="A96">
            <v>88</v>
          </cell>
        </row>
        <row r="97">
          <cell r="A97">
            <v>89</v>
          </cell>
        </row>
        <row r="98">
          <cell r="A98">
            <v>90</v>
          </cell>
        </row>
        <row r="99">
          <cell r="A99">
            <v>91</v>
          </cell>
        </row>
        <row r="100">
          <cell r="A100">
            <v>92</v>
          </cell>
        </row>
        <row r="101">
          <cell r="A101">
            <v>93</v>
          </cell>
        </row>
        <row r="102">
          <cell r="A102">
            <v>94</v>
          </cell>
        </row>
        <row r="103">
          <cell r="A103">
            <v>95</v>
          </cell>
        </row>
        <row r="104">
          <cell r="A104">
            <v>96</v>
          </cell>
        </row>
        <row r="105">
          <cell r="A105">
            <v>97</v>
          </cell>
        </row>
        <row r="106">
          <cell r="A106">
            <v>98</v>
          </cell>
        </row>
        <row r="107">
          <cell r="A107">
            <v>99</v>
          </cell>
        </row>
        <row r="108">
          <cell r="A108">
            <v>100</v>
          </cell>
        </row>
        <row r="109">
          <cell r="A109">
            <v>101</v>
          </cell>
        </row>
        <row r="110">
          <cell r="A110">
            <v>102</v>
          </cell>
        </row>
        <row r="111">
          <cell r="A111">
            <v>103</v>
          </cell>
        </row>
        <row r="112">
          <cell r="A112">
            <v>104</v>
          </cell>
        </row>
        <row r="113">
          <cell r="A113">
            <v>105</v>
          </cell>
        </row>
        <row r="114">
          <cell r="A114">
            <v>106</v>
          </cell>
        </row>
        <row r="115">
          <cell r="A115">
            <v>107</v>
          </cell>
        </row>
        <row r="116">
          <cell r="A116">
            <v>108</v>
          </cell>
        </row>
        <row r="117">
          <cell r="A117">
            <v>109</v>
          </cell>
        </row>
        <row r="118">
          <cell r="A118">
            <v>110</v>
          </cell>
        </row>
        <row r="119">
          <cell r="A119">
            <v>111</v>
          </cell>
        </row>
        <row r="120">
          <cell r="A120">
            <v>112</v>
          </cell>
        </row>
        <row r="121">
          <cell r="A121">
            <v>113</v>
          </cell>
        </row>
        <row r="122">
          <cell r="A122">
            <v>114</v>
          </cell>
        </row>
        <row r="123">
          <cell r="A123">
            <v>115</v>
          </cell>
        </row>
        <row r="124">
          <cell r="A124">
            <v>116</v>
          </cell>
        </row>
        <row r="125">
          <cell r="A125">
            <v>117</v>
          </cell>
        </row>
        <row r="126">
          <cell r="A126">
            <v>118</v>
          </cell>
        </row>
        <row r="127">
          <cell r="A127">
            <v>119</v>
          </cell>
        </row>
        <row r="128">
          <cell r="A128">
            <v>120</v>
          </cell>
        </row>
        <row r="129">
          <cell r="A129">
            <v>121</v>
          </cell>
        </row>
        <row r="130">
          <cell r="A130">
            <v>122</v>
          </cell>
        </row>
        <row r="131">
          <cell r="A131">
            <v>123</v>
          </cell>
        </row>
        <row r="132">
          <cell r="A132">
            <v>124</v>
          </cell>
        </row>
        <row r="133">
          <cell r="A133">
            <v>125</v>
          </cell>
        </row>
        <row r="134">
          <cell r="A134">
            <v>126</v>
          </cell>
        </row>
        <row r="135">
          <cell r="A135">
            <v>127</v>
          </cell>
        </row>
        <row r="136">
          <cell r="A136">
            <v>128</v>
          </cell>
        </row>
        <row r="137">
          <cell r="A137">
            <v>129</v>
          </cell>
        </row>
        <row r="138">
          <cell r="A138">
            <v>130</v>
          </cell>
        </row>
        <row r="139">
          <cell r="A139">
            <v>131</v>
          </cell>
        </row>
        <row r="140">
          <cell r="A140">
            <v>132</v>
          </cell>
        </row>
        <row r="141">
          <cell r="A141">
            <v>133</v>
          </cell>
        </row>
        <row r="142">
          <cell r="A142">
            <v>134</v>
          </cell>
        </row>
        <row r="143">
          <cell r="A143">
            <v>135</v>
          </cell>
        </row>
        <row r="144">
          <cell r="A144">
            <v>136</v>
          </cell>
        </row>
        <row r="145">
          <cell r="A145">
            <v>137</v>
          </cell>
        </row>
        <row r="146">
          <cell r="A146">
            <v>138</v>
          </cell>
        </row>
        <row r="147">
          <cell r="A147">
            <v>139</v>
          </cell>
        </row>
        <row r="148">
          <cell r="A148">
            <v>140</v>
          </cell>
        </row>
        <row r="149">
          <cell r="A149">
            <v>141</v>
          </cell>
        </row>
        <row r="150">
          <cell r="A150">
            <v>142</v>
          </cell>
        </row>
        <row r="151">
          <cell r="A151">
            <v>143</v>
          </cell>
        </row>
        <row r="152">
          <cell r="A152">
            <v>144</v>
          </cell>
        </row>
        <row r="153">
          <cell r="A153">
            <v>145</v>
          </cell>
        </row>
        <row r="154">
          <cell r="A154">
            <v>146</v>
          </cell>
        </row>
        <row r="155">
          <cell r="A155">
            <v>147</v>
          </cell>
        </row>
        <row r="156">
          <cell r="A156">
            <v>148</v>
          </cell>
        </row>
        <row r="157">
          <cell r="A157">
            <v>149</v>
          </cell>
        </row>
        <row r="158">
          <cell r="A158">
            <v>150</v>
          </cell>
        </row>
        <row r="159">
          <cell r="A159">
            <v>151</v>
          </cell>
        </row>
        <row r="160">
          <cell r="A160">
            <v>152</v>
          </cell>
        </row>
        <row r="161">
          <cell r="A161">
            <v>153</v>
          </cell>
        </row>
        <row r="162">
          <cell r="A162">
            <v>154</v>
          </cell>
        </row>
        <row r="163">
          <cell r="A163">
            <v>155</v>
          </cell>
        </row>
        <row r="164">
          <cell r="A164">
            <v>156</v>
          </cell>
        </row>
        <row r="165">
          <cell r="A165">
            <v>157</v>
          </cell>
        </row>
        <row r="166">
          <cell r="A166">
            <v>158</v>
          </cell>
        </row>
        <row r="167">
          <cell r="A167">
            <v>159</v>
          </cell>
        </row>
        <row r="168">
          <cell r="A168">
            <v>160</v>
          </cell>
        </row>
        <row r="169">
          <cell r="A169">
            <v>161</v>
          </cell>
        </row>
        <row r="170">
          <cell r="A170">
            <v>162</v>
          </cell>
        </row>
        <row r="171">
          <cell r="A171">
            <v>163</v>
          </cell>
        </row>
        <row r="172">
          <cell r="A172">
            <v>164</v>
          </cell>
        </row>
        <row r="173">
          <cell r="A173">
            <v>165</v>
          </cell>
        </row>
        <row r="174">
          <cell r="A174">
            <v>166</v>
          </cell>
        </row>
        <row r="175">
          <cell r="A175">
            <v>167</v>
          </cell>
        </row>
        <row r="176">
          <cell r="A176">
            <v>168</v>
          </cell>
        </row>
        <row r="177">
          <cell r="A177">
            <v>169</v>
          </cell>
        </row>
        <row r="178">
          <cell r="A178">
            <v>170</v>
          </cell>
        </row>
        <row r="179">
          <cell r="A179">
            <v>171</v>
          </cell>
        </row>
        <row r="180">
          <cell r="A180">
            <v>172</v>
          </cell>
        </row>
        <row r="181">
          <cell r="A181">
            <v>173</v>
          </cell>
        </row>
        <row r="182">
          <cell r="A182">
            <v>174</v>
          </cell>
        </row>
        <row r="183">
          <cell r="A183">
            <v>175</v>
          </cell>
        </row>
        <row r="184">
          <cell r="A184">
            <v>176</v>
          </cell>
        </row>
        <row r="185">
          <cell r="A185">
            <v>177</v>
          </cell>
        </row>
        <row r="186">
          <cell r="A186">
            <v>178</v>
          </cell>
        </row>
        <row r="187">
          <cell r="A187">
            <v>179</v>
          </cell>
        </row>
        <row r="188">
          <cell r="A188">
            <v>180</v>
          </cell>
        </row>
        <row r="189">
          <cell r="A189">
            <v>181</v>
          </cell>
        </row>
        <row r="190">
          <cell r="A190">
            <v>182</v>
          </cell>
        </row>
        <row r="191">
          <cell r="A191">
            <v>183</v>
          </cell>
        </row>
        <row r="192">
          <cell r="A192">
            <v>184</v>
          </cell>
        </row>
        <row r="193">
          <cell r="A193">
            <v>185</v>
          </cell>
        </row>
        <row r="194">
          <cell r="A194">
            <v>186</v>
          </cell>
        </row>
        <row r="195">
          <cell r="A195">
            <v>187</v>
          </cell>
        </row>
        <row r="196">
          <cell r="A196">
            <v>188</v>
          </cell>
        </row>
        <row r="197">
          <cell r="A197">
            <v>189</v>
          </cell>
        </row>
        <row r="198">
          <cell r="A198">
            <v>190</v>
          </cell>
        </row>
        <row r="199">
          <cell r="A199">
            <v>191</v>
          </cell>
        </row>
        <row r="200">
          <cell r="A200">
            <v>192</v>
          </cell>
        </row>
        <row r="201">
          <cell r="A201">
            <v>193</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p"/>
      <sheetName val=" Liquidacion de Obra por Tramos"/>
      <sheetName val="LISTA DE PRECIOS"/>
      <sheetName val="062"/>
      <sheetName val="Listado"/>
      <sheetName val="Requisición1"/>
      <sheetName val="REC-COD,"/>
      <sheetName val="5. ELECTRICO"/>
      <sheetName val="BALANCE"/>
      <sheetName val="ITEMS NO REVISTOS"/>
      <sheetName val="APU ELECTRICOS"/>
      <sheetName val="Bajadas"/>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skj452"/>
      <sheetName val="ita878"/>
      <sheetName val="aea-944"/>
      <sheetName val="dub-823"/>
      <sheetName val="gpi 526"/>
      <sheetName val="xxj617"/>
      <sheetName val="sng_855"/>
      <sheetName val="vea 374"/>
      <sheetName val="hfb024"/>
      <sheetName val="paj825"/>
      <sheetName val="TRAPMO"/>
      <sheetName val="FINANC"/>
      <sheetName val="TODAS"/>
      <sheetName val="Summary"/>
      <sheetName val="CODCONST"/>
      <sheetName val="Poblacion"/>
      <sheetName val="OBRAS SES"/>
      <sheetName val="OCTUBRE"/>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2,2,6,1 Pilotes 0,30"/>
      <sheetName val="UNITARIOS"/>
      <sheetName val="THE"/>
      <sheetName val="ATHE"/>
      <sheetName val="A_P_U1"/>
      <sheetName val="SALARIOS"/>
      <sheetName val="APU NO PREVISTO"/>
      <sheetName val="PPTA (3)"/>
      <sheetName val="PPTA (2)"/>
      <sheetName val="PPTA"/>
      <sheetName val="mdo"/>
      <sheetName val="equip"/>
      <sheetName val="mat"/>
      <sheetName val="CIRCUITOS CODENSA"/>
      <sheetName val="ESTADO_RED_TEC14"/>
      <sheetName val="PUNITARIOS_PARA_241201_2S14"/>
      <sheetName val="PR_114"/>
      <sheetName val="PREACTA_1014"/>
      <sheetName val="PREACTA_914"/>
      <sheetName val="c2_5y2_614"/>
      <sheetName val="PREACTA_63"/>
      <sheetName val="TABLA_20083"/>
      <sheetName val="Proveedores y acreedores"/>
      <sheetName val="CONT_ADI"/>
      <sheetName val="Cuadr."/>
      <sheetName val="PERSONAL"/>
      <sheetName val="Tarifa MT"/>
      <sheetName val="CHINCHINA FINAL . A CEROS"/>
      <sheetName val="Memoria de calculo"/>
      <sheetName val="Hoja2"/>
      <sheetName val="PUNITARIOS PARA 241201 2S.xl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materiales"/>
      <sheetName val="otros"/>
      <sheetName val="glvc"/>
      <sheetName val="CURVA"/>
      <sheetName val="DEST. MEDIOS"/>
      <sheetName val="COMBUASF"/>
      <sheetName val="BALCRUDO"/>
      <sheetName val="CARGASPROC."/>
      <sheetName val="G L P  FINAL"/>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PREACTA_Y_CONTRATISTAS"/>
      <sheetName val="Tarifa_MT"/>
      <sheetName val="PUNITARIOS_PARA_241201_2S_xls"/>
      <sheetName val="MATERIAL"/>
      <sheetName val="CUMPLIMIENTO"/>
      <sheetName val="precios-básicos2002"/>
      <sheetName val="INDICE"/>
      <sheetName val="APU"/>
      <sheetName val="Input"/>
      <sheetName val="bd100-45-p1"/>
      <sheetName val="PTAR ANDES"/>
      <sheetName val="Estado Resumen"/>
      <sheetName val="gpi_5261"/>
      <sheetName val="vea_3741"/>
      <sheetName val="gpi_5262"/>
      <sheetName val="vea_3742"/>
      <sheetName val="gpi_5263"/>
      <sheetName val="vea_3743"/>
      <sheetName val="LISTA_DE_PRECIOS4"/>
      <sheetName val="_Liquidacion_de_Obra_por_Tramo4"/>
      <sheetName val="gpi_5264"/>
      <sheetName val="vea_3744"/>
      <sheetName val="for_6"/>
      <sheetName val="EMPRESA"/>
      <sheetName val="EVA"/>
      <sheetName val="AIU"/>
      <sheetName val="Program"/>
      <sheetName val="Viabilidad"/>
      <sheetName val="Proveedores_y_acreedores"/>
      <sheetName val="cronograma"/>
      <sheetName val="CÁLCUL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ow r="48">
          <cell r="E48">
            <v>0</v>
          </cell>
        </row>
      </sheetData>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refreshError="1"/>
      <sheetData sheetId="187">
        <row r="48">
          <cell r="E48">
            <v>0</v>
          </cell>
        </row>
      </sheetData>
      <sheetData sheetId="188">
        <row r="48">
          <cell r="E48">
            <v>0</v>
          </cell>
        </row>
      </sheetData>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sheetData sheetId="209">
        <row r="48">
          <cell r="E48">
            <v>0</v>
          </cell>
        </row>
      </sheetData>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refreshError="1"/>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sheetData sheetId="364" refreshError="1"/>
      <sheetData sheetId="36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CTA FINAL"/>
      <sheetName val="H1"/>
      <sheetName val="1,32 DESMO. APARA H 1"/>
      <sheetName val="5.25 MURO EN BLOQUE Nº 4 E= 0.1"/>
      <sheetName val="6.15 PAÑETE IMPERMEABILIZADO MU"/>
      <sheetName val="6.17 PAÑETE LISO MUROS H1 "/>
      <sheetName val="7.03 BAJANTE PVC AMAZONAS"/>
      <sheetName val="7.13 CANAL PVC (AMAZONAS, RAING"/>
      <sheetName val="12.02 SALIDA LAMPARA TOMA PVC"/>
      <sheetName val="12.09 SALIDA TOMA DOBLE PVC"/>
      <sheetName val="13.04 ALISTADO H 1 "/>
      <sheetName val="14.01 BALDOSCERAMICA PISO-PARED"/>
      <sheetName val="14.30 JUEGO DE INCRUSTAR"/>
      <sheetName val="17.01 SANITARIO H 1 "/>
      <sheetName val="17.04 LAVAMANOS H 1  "/>
      <sheetName val="17.11 SUMINISTRO E INSTALACIÓN "/>
      <sheetName val="18.23 VINILO H 1 "/>
      <sheetName val="15.10 CIELO RASO EN PVC e=8 mm"/>
      <sheetName val="H2"/>
      <sheetName val="1,26 DEMOLICIÓN PISO H 2"/>
      <sheetName val="4.23 REFUERZO MALLA ELECTROSOLD"/>
      <sheetName val="10.04 MARCO PARA PUERTA EN LÁMI"/>
      <sheetName val="10.07 PUERTA EN LÁMINA CAL 18 "/>
      <sheetName val="10.20 VENTANA LÁMINA CALIBR"/>
      <sheetName val="11.19 SALIDA SANITARIA PVC-S PA"/>
      <sheetName val="12.02 SALIDA LÁMPARA TOMA PVC "/>
      <sheetName val="12.09 SALIDA TOMA DOBLE PVC COM"/>
      <sheetName val="13.04 ALISTADO H 2"/>
      <sheetName val="13.12 PLACA BASE CONCRETO 0.08 "/>
      <sheetName val="14.01 BALDOSA CERÁMICA PISO-PA "/>
      <sheetName val="14.30 JUEGO DE INCRUSTAR H2"/>
      <sheetName val="16.08 RELLENO EN RECEBO COMÚN "/>
      <sheetName val="17.01 SANITARIO H2"/>
      <sheetName val="17.04 LAVAMANOS H2"/>
      <sheetName val="17.11 SUMINISTRO E INSTALAC H2"/>
      <sheetName val="18.23 VINILO H 2"/>
      <sheetName val="15.10 CIELORRASO PVC H2"/>
      <sheetName val="6.17 PAÑETE LISO MUROS H2"/>
      <sheetName val="H3"/>
      <sheetName val="1,32 DESMO. APARA H3"/>
      <sheetName val="5.25 MURO EN BLOQUE Nº 4 E= (2)"/>
      <sheetName val="6.17 PAÑETE LISO MUROS  H3"/>
      <sheetName val="10.20 VENTANA LÁMINA CALIB H3"/>
      <sheetName val="13.04 ALISTADO H3"/>
      <sheetName val="13.12 PLACA BASE CONCRETO H3"/>
      <sheetName val="14.01 BALDOSCERAMICA PISO-P H3"/>
      <sheetName val="14.30 JUEGO DE INCRUSTAR H3"/>
      <sheetName val="17.01 SANITARIO H3"/>
      <sheetName val="17.04 LAVAMANOS H3"/>
      <sheetName val="17.11 SUMINISTRO E INSTALAC H3"/>
      <sheetName val="18.23 VINILO H3"/>
      <sheetName val="15.10 CIELORRASO PVC H3"/>
      <sheetName val="H 4"/>
      <sheetName val="6.15 PAÑETE IMPERMEABILIZADO "/>
      <sheetName val="6.17 PAÑETE LISO MUROS H4"/>
      <sheetName val="12.02 SALIDA LÁMPARA TOMA H4"/>
      <sheetName val="13.04 ALISTADO H4"/>
      <sheetName val="14.01 BALDOSA CERÁMICA"/>
      <sheetName val="18.16 ESTUCO Y VINILO 3 MANOS"/>
      <sheetName val="18.23 VINILO M2 H 4"/>
      <sheetName val="15.10 CIELORRASO PVC H4"/>
      <sheetName val="H5"/>
      <sheetName val="1.12 DEMOLICIÓN ENCHAPE MURO "/>
      <sheetName val="1,32 DESMO. APARA H5"/>
      <sheetName val="6.15 PAÑETE IMPEREABILIZADO"/>
      <sheetName val="6.17 PAÑETE M2 H 5"/>
      <sheetName val="12.02 SALIDA LÁMPARA TOMA H5"/>
      <sheetName val="13.04 ALISTADO H 5"/>
      <sheetName val="13.12 PLACA BASE CONCRETO"/>
      <sheetName val="14.01 CERAMICA 20X20  H 5"/>
      <sheetName val="14.30 JUEGO DE INCRUSTAR (H5)"/>
      <sheetName val="17.01 SANITARIO H5"/>
      <sheetName val="17.04 LAVAMANOS H5"/>
      <sheetName val="17.11 SUMINISTRO E INSTALAC H5"/>
      <sheetName val="17.12 SUMINISTRO E INSTALACIÓN "/>
      <sheetName val="18.23 VINILO H 5"/>
      <sheetName val="15.10 CIELORRASO PVC H5"/>
    </sheetNames>
    <sheetDataSet>
      <sheetData sheetId="0"/>
      <sheetData sheetId="1">
        <row r="61">
          <cell r="E61" t="str">
            <v>UND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D18CB-6985-419A-92FD-7C201EA43330}">
  <dimension ref="A1:B12"/>
  <sheetViews>
    <sheetView workbookViewId="0">
      <selection activeCell="A7" sqref="A7"/>
    </sheetView>
  </sheetViews>
  <sheetFormatPr baseColWidth="10" defaultRowHeight="14.4" x14ac:dyDescent="0.3"/>
  <cols>
    <col min="1" max="1" width="18.33203125" bestFit="1" customWidth="1"/>
  </cols>
  <sheetData>
    <row r="1" spans="1:2" x14ac:dyDescent="0.3">
      <c r="A1" s="1">
        <v>38000000</v>
      </c>
      <c r="B1" s="2">
        <v>1</v>
      </c>
    </row>
    <row r="2" spans="1:2" x14ac:dyDescent="0.3">
      <c r="A2" s="1">
        <v>19520000</v>
      </c>
      <c r="B2" s="3">
        <f>+A2*B1/A1</f>
        <v>0.51368421052631574</v>
      </c>
    </row>
    <row r="3" spans="1:2" x14ac:dyDescent="0.3">
      <c r="A3" s="1">
        <v>18377000</v>
      </c>
      <c r="B3" s="3">
        <f>+A3*B1/A1</f>
        <v>0.48360526315789476</v>
      </c>
    </row>
    <row r="4" spans="1:2" x14ac:dyDescent="0.3">
      <c r="B4" s="4">
        <f>+B2+B3</f>
        <v>0.9972894736842105</v>
      </c>
    </row>
    <row r="7" spans="1:2" x14ac:dyDescent="0.3">
      <c r="A7" s="1">
        <f>2154056103+787610706</f>
        <v>2941666809</v>
      </c>
      <c r="B7" s="2">
        <v>1</v>
      </c>
    </row>
    <row r="8" spans="1:2" x14ac:dyDescent="0.3">
      <c r="A8" s="1"/>
      <c r="B8" s="2"/>
    </row>
    <row r="9" spans="1:2" x14ac:dyDescent="0.3">
      <c r="A9" s="1">
        <v>479333765</v>
      </c>
      <c r="B9" s="3">
        <f>+A9*B7/A7</f>
        <v>0.16294631449540212</v>
      </c>
    </row>
    <row r="10" spans="1:2" x14ac:dyDescent="0.3">
      <c r="A10" s="1">
        <v>696790082</v>
      </c>
      <c r="B10" s="3">
        <f>+A10*B7/A7</f>
        <v>0.23686913822740827</v>
      </c>
    </row>
    <row r="11" spans="1:2" x14ac:dyDescent="0.3">
      <c r="A11" s="1">
        <v>286694257</v>
      </c>
      <c r="B11" s="3">
        <f>+A11*B7/A7</f>
        <v>9.7459799363701499E-2</v>
      </c>
    </row>
    <row r="12" spans="1:2" x14ac:dyDescent="0.3">
      <c r="A12" s="1">
        <v>861643022</v>
      </c>
      <c r="B12" s="3">
        <f>+A12*B7/A7</f>
        <v>0.29290979500595099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ADBDB-B030-41BE-8E40-685D5E9D886A}">
  <sheetPr codeName="Sheet10"/>
  <dimension ref="A1:G647"/>
  <sheetViews>
    <sheetView showGridLines="0" view="pageBreakPreview" zoomScaleSheetLayoutView="100" workbookViewId="0">
      <pane ySplit="5" topLeftCell="A636" activePane="bottomLeft" state="frozen"/>
      <selection activeCell="E907" sqref="E907"/>
      <selection pane="bottomLeft" activeCell="P77" sqref="P77"/>
    </sheetView>
  </sheetViews>
  <sheetFormatPr baseColWidth="10" defaultColWidth="11.44140625" defaultRowHeight="12" x14ac:dyDescent="0.3"/>
  <cols>
    <col min="1" max="1" width="10.33203125" style="50" bestFit="1" customWidth="1"/>
    <col min="2" max="2" width="1.6640625" style="50" customWidth="1"/>
    <col min="3" max="3" width="46.44140625" style="51" customWidth="1"/>
    <col min="4" max="4" width="7.109375" style="52" customWidth="1"/>
    <col min="5" max="5" width="8.88671875" style="49" customWidth="1"/>
    <col min="6" max="6" width="8.44140625" style="53" customWidth="1"/>
    <col min="7" max="7" width="17.88671875" style="49" bestFit="1" customWidth="1"/>
    <col min="8" max="16384" width="11.44140625" style="37"/>
  </cols>
  <sheetData>
    <row r="1" spans="1:7" s="38" customFormat="1" ht="21.75" customHeight="1" x14ac:dyDescent="0.3">
      <c r="A1" s="352" t="s">
        <v>18</v>
      </c>
      <c r="B1" s="353"/>
      <c r="C1" s="353"/>
      <c r="D1" s="353"/>
      <c r="E1" s="353"/>
      <c r="F1" s="353"/>
      <c r="G1" s="353"/>
    </row>
    <row r="2" spans="1:7" s="38" customFormat="1" ht="12.75" customHeight="1" x14ac:dyDescent="0.3">
      <c r="A2" s="14" t="s">
        <v>644</v>
      </c>
      <c r="B2" s="354" t="s">
        <v>19</v>
      </c>
      <c r="C2" s="354"/>
      <c r="D2" s="354"/>
      <c r="E2" s="354"/>
      <c r="F2" s="354"/>
      <c r="G2" s="354"/>
    </row>
    <row r="3" spans="1:7" s="38" customFormat="1" ht="12.75" customHeight="1" x14ac:dyDescent="0.3">
      <c r="A3" s="14" t="s">
        <v>0</v>
      </c>
      <c r="B3" s="354" t="s">
        <v>20</v>
      </c>
      <c r="C3" s="354"/>
      <c r="D3" s="354"/>
      <c r="E3" s="354"/>
      <c r="F3" s="354"/>
      <c r="G3" s="354"/>
    </row>
    <row r="4" spans="1:7" s="38" customFormat="1" ht="14.4" thickBot="1" x14ac:dyDescent="0.35">
      <c r="A4" s="363"/>
      <c r="B4" s="363"/>
      <c r="C4" s="363"/>
      <c r="D4" s="363"/>
      <c r="E4" s="363"/>
      <c r="F4" s="363"/>
      <c r="G4" s="363"/>
    </row>
    <row r="5" spans="1:7" ht="18" customHeight="1" thickBot="1" x14ac:dyDescent="0.35">
      <c r="A5" s="364" t="s">
        <v>1</v>
      </c>
      <c r="B5" s="365"/>
      <c r="C5" s="39" t="s">
        <v>642</v>
      </c>
      <c r="D5" s="39" t="s">
        <v>2</v>
      </c>
      <c r="E5" s="41" t="s">
        <v>4</v>
      </c>
      <c r="F5" s="40" t="s">
        <v>3</v>
      </c>
      <c r="G5" s="42" t="s">
        <v>5</v>
      </c>
    </row>
    <row r="6" spans="1:7" s="14" customFormat="1" ht="16.5" customHeight="1" thickBot="1" x14ac:dyDescent="0.35">
      <c r="A6" s="366" t="s">
        <v>643</v>
      </c>
      <c r="B6" s="367"/>
      <c r="C6" s="367"/>
      <c r="D6" s="367"/>
      <c r="E6" s="367"/>
      <c r="F6" s="367"/>
      <c r="G6" s="368"/>
    </row>
    <row r="7" spans="1:7" s="14" customFormat="1" x14ac:dyDescent="0.3">
      <c r="A7" s="369">
        <v>1</v>
      </c>
      <c r="B7" s="370"/>
      <c r="C7" s="9" t="s">
        <v>21</v>
      </c>
      <c r="D7" s="10"/>
      <c r="E7" s="12"/>
      <c r="F7" s="11"/>
      <c r="G7" s="13"/>
    </row>
    <row r="8" spans="1:7" s="14" customFormat="1" x14ac:dyDescent="0.3">
      <c r="A8" s="359">
        <v>1.1000000000000001</v>
      </c>
      <c r="B8" s="360"/>
      <c r="C8" s="15" t="s">
        <v>22</v>
      </c>
      <c r="D8" s="16" t="s">
        <v>23</v>
      </c>
      <c r="E8" s="44">
        <v>2893745</v>
      </c>
      <c r="F8" s="43"/>
      <c r="G8" s="45">
        <v>2880450</v>
      </c>
    </row>
    <row r="9" spans="1:7" s="14" customFormat="1" x14ac:dyDescent="0.3">
      <c r="A9" s="359">
        <v>1.2</v>
      </c>
      <c r="B9" s="360"/>
      <c r="C9" s="15" t="s">
        <v>24</v>
      </c>
      <c r="D9" s="16" t="s">
        <v>23</v>
      </c>
      <c r="E9" s="44">
        <v>1695673</v>
      </c>
      <c r="F9" s="43"/>
      <c r="G9" s="45">
        <v>1689026</v>
      </c>
    </row>
    <row r="10" spans="1:7" s="14" customFormat="1" x14ac:dyDescent="0.3">
      <c r="A10" s="359">
        <v>1.3</v>
      </c>
      <c r="B10" s="360"/>
      <c r="C10" s="17" t="s">
        <v>25</v>
      </c>
      <c r="D10" s="18" t="s">
        <v>17</v>
      </c>
      <c r="E10" s="44">
        <v>23037</v>
      </c>
      <c r="F10" s="43"/>
      <c r="G10" s="45">
        <v>23037</v>
      </c>
    </row>
    <row r="11" spans="1:7" s="14" customFormat="1" x14ac:dyDescent="0.3">
      <c r="A11" s="359">
        <v>1.4</v>
      </c>
      <c r="B11" s="360"/>
      <c r="C11" s="17" t="s">
        <v>26</v>
      </c>
      <c r="D11" s="16" t="s">
        <v>17</v>
      </c>
      <c r="E11" s="44">
        <v>25876</v>
      </c>
      <c r="F11" s="43"/>
      <c r="G11" s="45">
        <v>25876</v>
      </c>
    </row>
    <row r="12" spans="1:7" s="14" customFormat="1" x14ac:dyDescent="0.3">
      <c r="A12" s="359">
        <v>1.5</v>
      </c>
      <c r="B12" s="360"/>
      <c r="C12" s="17" t="s">
        <v>27</v>
      </c>
      <c r="D12" s="16" t="s">
        <v>17</v>
      </c>
      <c r="E12" s="44">
        <v>30132</v>
      </c>
      <c r="F12" s="43"/>
      <c r="G12" s="45">
        <v>30132</v>
      </c>
    </row>
    <row r="13" spans="1:7" s="14" customFormat="1" x14ac:dyDescent="0.3">
      <c r="A13" s="359">
        <v>1.6</v>
      </c>
      <c r="B13" s="360"/>
      <c r="C13" s="15" t="s">
        <v>28</v>
      </c>
      <c r="D13" s="16" t="s">
        <v>17</v>
      </c>
      <c r="E13" s="44">
        <v>92528</v>
      </c>
      <c r="F13" s="43"/>
      <c r="G13" s="45">
        <v>92528</v>
      </c>
    </row>
    <row r="14" spans="1:7" s="14" customFormat="1" x14ac:dyDescent="0.3">
      <c r="A14" s="359">
        <v>1.7</v>
      </c>
      <c r="B14" s="360"/>
      <c r="C14" s="17" t="s">
        <v>29</v>
      </c>
      <c r="D14" s="18" t="s">
        <v>17</v>
      </c>
      <c r="E14" s="44">
        <v>64671</v>
      </c>
      <c r="F14" s="43"/>
      <c r="G14" s="45">
        <v>64525</v>
      </c>
    </row>
    <row r="15" spans="1:7" s="14" customFormat="1" x14ac:dyDescent="0.3">
      <c r="A15" s="359">
        <v>1.8</v>
      </c>
      <c r="B15" s="360"/>
      <c r="C15" s="17" t="s">
        <v>30</v>
      </c>
      <c r="D15" s="18" t="s">
        <v>17</v>
      </c>
      <c r="E15" s="44">
        <v>30607</v>
      </c>
      <c r="F15" s="43"/>
      <c r="G15" s="45">
        <v>30461</v>
      </c>
    </row>
    <row r="16" spans="1:7" s="14" customFormat="1" x14ac:dyDescent="0.3">
      <c r="A16" s="359">
        <v>1.9</v>
      </c>
      <c r="B16" s="360"/>
      <c r="C16" s="17" t="s">
        <v>31</v>
      </c>
      <c r="D16" s="18" t="s">
        <v>9</v>
      </c>
      <c r="E16" s="44">
        <v>142372</v>
      </c>
      <c r="F16" s="43"/>
      <c r="G16" s="45">
        <v>142372</v>
      </c>
    </row>
    <row r="17" spans="1:7" s="14" customFormat="1" x14ac:dyDescent="0.3">
      <c r="A17" s="355">
        <v>1.1000000000000001</v>
      </c>
      <c r="B17" s="356"/>
      <c r="C17" s="17" t="s">
        <v>32</v>
      </c>
      <c r="D17" s="18" t="s">
        <v>9</v>
      </c>
      <c r="E17" s="44">
        <v>11256</v>
      </c>
      <c r="F17" s="43"/>
      <c r="G17" s="45">
        <v>11256</v>
      </c>
    </row>
    <row r="18" spans="1:7" s="14" customFormat="1" x14ac:dyDescent="0.3">
      <c r="A18" s="359">
        <v>1.1100000000000001</v>
      </c>
      <c r="B18" s="360"/>
      <c r="C18" s="17" t="s">
        <v>33</v>
      </c>
      <c r="D18" s="18" t="s">
        <v>9</v>
      </c>
      <c r="E18" s="44">
        <v>15877</v>
      </c>
      <c r="F18" s="43"/>
      <c r="G18" s="45">
        <v>15877</v>
      </c>
    </row>
    <row r="19" spans="1:7" s="14" customFormat="1" x14ac:dyDescent="0.3">
      <c r="A19" s="355">
        <v>1.1200000000000001</v>
      </c>
      <c r="B19" s="356"/>
      <c r="C19" s="17" t="s">
        <v>34</v>
      </c>
      <c r="D19" s="18" t="s">
        <v>9</v>
      </c>
      <c r="E19" s="44">
        <v>12107</v>
      </c>
      <c r="F19" s="43"/>
      <c r="G19" s="45">
        <v>12107</v>
      </c>
    </row>
    <row r="20" spans="1:7" s="14" customFormat="1" x14ac:dyDescent="0.3">
      <c r="A20" s="359">
        <v>1.1299999999999999</v>
      </c>
      <c r="B20" s="360"/>
      <c r="C20" s="19" t="s">
        <v>35</v>
      </c>
      <c r="D20" s="18" t="s">
        <v>9</v>
      </c>
      <c r="E20" s="44">
        <v>12905</v>
      </c>
      <c r="F20" s="43"/>
      <c r="G20" s="45">
        <v>12905</v>
      </c>
    </row>
    <row r="21" spans="1:7" s="14" customFormat="1" x14ac:dyDescent="0.3">
      <c r="A21" s="355">
        <v>1.1399999999999999</v>
      </c>
      <c r="B21" s="356"/>
      <c r="C21" s="19" t="s">
        <v>7</v>
      </c>
      <c r="D21" s="18" t="s">
        <v>9</v>
      </c>
      <c r="E21" s="44">
        <v>15566</v>
      </c>
      <c r="F21" s="43"/>
      <c r="G21" s="45">
        <v>15566</v>
      </c>
    </row>
    <row r="22" spans="1:7" s="14" customFormat="1" x14ac:dyDescent="0.3">
      <c r="A22" s="359">
        <v>1.1499999999999999</v>
      </c>
      <c r="B22" s="360"/>
      <c r="C22" s="19" t="s">
        <v>36</v>
      </c>
      <c r="D22" s="18" t="s">
        <v>9</v>
      </c>
      <c r="E22" s="44">
        <v>14746</v>
      </c>
      <c r="F22" s="43"/>
      <c r="G22" s="45">
        <v>14746</v>
      </c>
    </row>
    <row r="23" spans="1:7" s="14" customFormat="1" x14ac:dyDescent="0.3">
      <c r="A23" s="355">
        <v>1.1599999999999999</v>
      </c>
      <c r="B23" s="356"/>
      <c r="C23" s="19" t="s">
        <v>37</v>
      </c>
      <c r="D23" s="18" t="s">
        <v>9</v>
      </c>
      <c r="E23" s="44">
        <v>22788</v>
      </c>
      <c r="F23" s="43"/>
      <c r="G23" s="45">
        <v>22788</v>
      </c>
    </row>
    <row r="24" spans="1:7" s="14" customFormat="1" x14ac:dyDescent="0.3">
      <c r="A24" s="359">
        <v>1.17</v>
      </c>
      <c r="B24" s="360"/>
      <c r="C24" s="19" t="s">
        <v>38</v>
      </c>
      <c r="D24" s="18" t="s">
        <v>9</v>
      </c>
      <c r="E24" s="44">
        <v>30598</v>
      </c>
      <c r="F24" s="43"/>
      <c r="G24" s="45">
        <v>30598</v>
      </c>
    </row>
    <row r="25" spans="1:7" s="14" customFormat="1" x14ac:dyDescent="0.3">
      <c r="A25" s="355">
        <v>1.18</v>
      </c>
      <c r="B25" s="356"/>
      <c r="C25" s="19" t="s">
        <v>39</v>
      </c>
      <c r="D25" s="18" t="s">
        <v>9</v>
      </c>
      <c r="E25" s="44">
        <v>46163</v>
      </c>
      <c r="F25" s="43"/>
      <c r="G25" s="45">
        <v>46163</v>
      </c>
    </row>
    <row r="26" spans="1:7" s="14" customFormat="1" x14ac:dyDescent="0.3">
      <c r="A26" s="359">
        <v>1.19</v>
      </c>
      <c r="B26" s="360"/>
      <c r="C26" s="20" t="s">
        <v>40</v>
      </c>
      <c r="D26" s="18" t="s">
        <v>9</v>
      </c>
      <c r="E26" s="44">
        <v>67582</v>
      </c>
      <c r="F26" s="43"/>
      <c r="G26" s="45">
        <v>67582</v>
      </c>
    </row>
    <row r="27" spans="1:7" s="14" customFormat="1" x14ac:dyDescent="0.3">
      <c r="A27" s="355">
        <v>1.2</v>
      </c>
      <c r="B27" s="356"/>
      <c r="C27" s="20" t="s">
        <v>41</v>
      </c>
      <c r="D27" s="18" t="s">
        <v>9</v>
      </c>
      <c r="E27" s="44">
        <v>83813</v>
      </c>
      <c r="F27" s="43"/>
      <c r="G27" s="45">
        <v>83813</v>
      </c>
    </row>
    <row r="28" spans="1:7" s="14" customFormat="1" x14ac:dyDescent="0.3">
      <c r="A28" s="359">
        <v>1.21</v>
      </c>
      <c r="B28" s="360"/>
      <c r="C28" s="15" t="s">
        <v>42</v>
      </c>
      <c r="D28" s="18" t="s">
        <v>9</v>
      </c>
      <c r="E28" s="44">
        <v>72547</v>
      </c>
      <c r="F28" s="43"/>
      <c r="G28" s="45">
        <v>72547</v>
      </c>
    </row>
    <row r="29" spans="1:7" s="14" customFormat="1" x14ac:dyDescent="0.3">
      <c r="A29" s="355">
        <v>1.22</v>
      </c>
      <c r="B29" s="356"/>
      <c r="C29" s="15" t="s">
        <v>43</v>
      </c>
      <c r="D29" s="18" t="s">
        <v>9</v>
      </c>
      <c r="E29" s="44">
        <v>101883</v>
      </c>
      <c r="F29" s="43"/>
      <c r="G29" s="45">
        <v>101883</v>
      </c>
    </row>
    <row r="30" spans="1:7" s="14" customFormat="1" x14ac:dyDescent="0.3">
      <c r="A30" s="359">
        <v>1.23</v>
      </c>
      <c r="B30" s="360"/>
      <c r="C30" s="15" t="s">
        <v>44</v>
      </c>
      <c r="D30" s="18" t="s">
        <v>9</v>
      </c>
      <c r="E30" s="44">
        <v>120600</v>
      </c>
      <c r="F30" s="43"/>
      <c r="G30" s="45">
        <v>120600</v>
      </c>
    </row>
    <row r="31" spans="1:7" s="14" customFormat="1" x14ac:dyDescent="0.3">
      <c r="A31" s="355">
        <v>1.24</v>
      </c>
      <c r="B31" s="356"/>
      <c r="C31" s="15" t="s">
        <v>45</v>
      </c>
      <c r="D31" s="18" t="s">
        <v>9</v>
      </c>
      <c r="E31" s="44">
        <v>147748</v>
      </c>
      <c r="F31" s="43"/>
      <c r="G31" s="45">
        <v>147748</v>
      </c>
    </row>
    <row r="32" spans="1:7" s="14" customFormat="1" x14ac:dyDescent="0.3">
      <c r="A32" s="359">
        <v>1.25</v>
      </c>
      <c r="B32" s="360"/>
      <c r="C32" s="15" t="s">
        <v>46</v>
      </c>
      <c r="D32" s="18" t="s">
        <v>9</v>
      </c>
      <c r="E32" s="44">
        <v>15947</v>
      </c>
      <c r="F32" s="43"/>
      <c r="G32" s="45">
        <v>15947</v>
      </c>
    </row>
    <row r="33" spans="1:7" s="14" customFormat="1" x14ac:dyDescent="0.3">
      <c r="A33" s="355">
        <v>1.26</v>
      </c>
      <c r="B33" s="356"/>
      <c r="C33" s="15" t="s">
        <v>47</v>
      </c>
      <c r="D33" s="18" t="s">
        <v>9</v>
      </c>
      <c r="E33" s="44">
        <v>25572</v>
      </c>
      <c r="F33" s="43"/>
      <c r="G33" s="45">
        <v>25572</v>
      </c>
    </row>
    <row r="34" spans="1:7" s="14" customFormat="1" x14ac:dyDescent="0.3">
      <c r="A34" s="359">
        <v>1.27</v>
      </c>
      <c r="B34" s="360"/>
      <c r="C34" s="15" t="s">
        <v>48</v>
      </c>
      <c r="D34" s="18" t="s">
        <v>9</v>
      </c>
      <c r="E34" s="44">
        <v>39050</v>
      </c>
      <c r="F34" s="43"/>
      <c r="G34" s="45">
        <v>39050</v>
      </c>
    </row>
    <row r="35" spans="1:7" s="14" customFormat="1" x14ac:dyDescent="0.3">
      <c r="A35" s="355">
        <v>1.28</v>
      </c>
      <c r="B35" s="356"/>
      <c r="C35" s="20" t="s">
        <v>49</v>
      </c>
      <c r="D35" s="18" t="s">
        <v>9</v>
      </c>
      <c r="E35" s="44">
        <v>64397</v>
      </c>
      <c r="F35" s="43"/>
      <c r="G35" s="45">
        <v>64397</v>
      </c>
    </row>
    <row r="36" spans="1:7" s="14" customFormat="1" x14ac:dyDescent="0.3">
      <c r="A36" s="359">
        <v>1.29</v>
      </c>
      <c r="B36" s="360"/>
      <c r="C36" s="20" t="s">
        <v>50</v>
      </c>
      <c r="D36" s="18" t="s">
        <v>51</v>
      </c>
      <c r="E36" s="44">
        <v>386724</v>
      </c>
      <c r="F36" s="43"/>
      <c r="G36" s="45">
        <v>386724</v>
      </c>
    </row>
    <row r="37" spans="1:7" s="14" customFormat="1" x14ac:dyDescent="0.3">
      <c r="A37" s="355">
        <v>1.3</v>
      </c>
      <c r="B37" s="356"/>
      <c r="C37" s="20" t="s">
        <v>52</v>
      </c>
      <c r="D37" s="18" t="s">
        <v>9</v>
      </c>
      <c r="E37" s="44">
        <v>2038</v>
      </c>
      <c r="F37" s="43"/>
      <c r="G37" s="45">
        <v>2038</v>
      </c>
    </row>
    <row r="38" spans="1:7" s="14" customFormat="1" x14ac:dyDescent="0.3">
      <c r="A38" s="359">
        <v>1.31</v>
      </c>
      <c r="B38" s="360"/>
      <c r="C38" s="20" t="s">
        <v>53</v>
      </c>
      <c r="D38" s="18" t="s">
        <v>9</v>
      </c>
      <c r="E38" s="44">
        <v>10198</v>
      </c>
      <c r="F38" s="43"/>
      <c r="G38" s="45">
        <v>10198</v>
      </c>
    </row>
    <row r="39" spans="1:7" s="14" customFormat="1" x14ac:dyDescent="0.3">
      <c r="A39" s="355">
        <v>1.32</v>
      </c>
      <c r="B39" s="356"/>
      <c r="C39" s="20" t="s">
        <v>54</v>
      </c>
      <c r="D39" s="18" t="s">
        <v>23</v>
      </c>
      <c r="E39" s="44">
        <v>35121</v>
      </c>
      <c r="F39" s="43"/>
      <c r="G39" s="45">
        <v>35121</v>
      </c>
    </row>
    <row r="40" spans="1:7" s="14" customFormat="1" x14ac:dyDescent="0.3">
      <c r="A40" s="359">
        <v>1.33</v>
      </c>
      <c r="B40" s="360"/>
      <c r="C40" s="20" t="s">
        <v>55</v>
      </c>
      <c r="D40" s="18" t="s">
        <v>9</v>
      </c>
      <c r="E40" s="44">
        <v>18891</v>
      </c>
      <c r="F40" s="43"/>
      <c r="G40" s="45">
        <v>18891</v>
      </c>
    </row>
    <row r="41" spans="1:7" s="14" customFormat="1" x14ac:dyDescent="0.3">
      <c r="A41" s="355">
        <v>1.34</v>
      </c>
      <c r="B41" s="356"/>
      <c r="C41" s="20" t="s">
        <v>56</v>
      </c>
      <c r="D41" s="18" t="s">
        <v>9</v>
      </c>
      <c r="E41" s="44">
        <v>19068</v>
      </c>
      <c r="F41" s="43"/>
      <c r="G41" s="45">
        <v>19068</v>
      </c>
    </row>
    <row r="42" spans="1:7" s="14" customFormat="1" x14ac:dyDescent="0.3">
      <c r="A42" s="359">
        <v>1.35</v>
      </c>
      <c r="B42" s="360"/>
      <c r="C42" s="20" t="s">
        <v>57</v>
      </c>
      <c r="D42" s="18" t="s">
        <v>9</v>
      </c>
      <c r="E42" s="44">
        <v>17561</v>
      </c>
      <c r="F42" s="43"/>
      <c r="G42" s="45">
        <v>17561</v>
      </c>
    </row>
    <row r="43" spans="1:7" s="14" customFormat="1" x14ac:dyDescent="0.3">
      <c r="A43" s="355">
        <v>1.36</v>
      </c>
      <c r="B43" s="356"/>
      <c r="C43" s="20" t="s">
        <v>58</v>
      </c>
      <c r="D43" s="18" t="s">
        <v>9</v>
      </c>
      <c r="E43" s="44">
        <v>16327</v>
      </c>
      <c r="F43" s="43"/>
      <c r="G43" s="45">
        <v>16327</v>
      </c>
    </row>
    <row r="44" spans="1:7" s="14" customFormat="1" x14ac:dyDescent="0.3">
      <c r="A44" s="359">
        <v>1.37</v>
      </c>
      <c r="B44" s="360"/>
      <c r="C44" s="20" t="s">
        <v>59</v>
      </c>
      <c r="D44" s="18" t="s">
        <v>9</v>
      </c>
      <c r="E44" s="44">
        <v>26941</v>
      </c>
      <c r="F44" s="43"/>
      <c r="G44" s="45">
        <v>26941</v>
      </c>
    </row>
    <row r="45" spans="1:7" s="14" customFormat="1" x14ac:dyDescent="0.3">
      <c r="A45" s="355">
        <v>1.38</v>
      </c>
      <c r="B45" s="356"/>
      <c r="C45" s="20" t="s">
        <v>60</v>
      </c>
      <c r="D45" s="18" t="s">
        <v>23</v>
      </c>
      <c r="E45" s="44">
        <v>21550</v>
      </c>
      <c r="F45" s="43"/>
      <c r="G45" s="45">
        <v>21550</v>
      </c>
    </row>
    <row r="46" spans="1:7" s="14" customFormat="1" x14ac:dyDescent="0.3">
      <c r="A46" s="359">
        <v>1.39</v>
      </c>
      <c r="B46" s="360"/>
      <c r="C46" s="20" t="s">
        <v>61</v>
      </c>
      <c r="D46" s="18" t="s">
        <v>9</v>
      </c>
      <c r="E46" s="44">
        <v>18891</v>
      </c>
      <c r="F46" s="43"/>
      <c r="G46" s="45">
        <v>18891</v>
      </c>
    </row>
    <row r="47" spans="1:7" s="14" customFormat="1" x14ac:dyDescent="0.3">
      <c r="A47" s="355">
        <v>1.4</v>
      </c>
      <c r="B47" s="356"/>
      <c r="C47" s="20" t="s">
        <v>62</v>
      </c>
      <c r="D47" s="18" t="s">
        <v>23</v>
      </c>
      <c r="E47" s="44">
        <v>1240113</v>
      </c>
      <c r="F47" s="43"/>
      <c r="G47" s="45">
        <v>1239152</v>
      </c>
    </row>
    <row r="48" spans="1:7" s="14" customFormat="1" ht="20.399999999999999" x14ac:dyDescent="0.3">
      <c r="A48" s="359">
        <v>1.41</v>
      </c>
      <c r="B48" s="360"/>
      <c r="C48" s="20" t="s">
        <v>63</v>
      </c>
      <c r="D48" s="18" t="s">
        <v>9</v>
      </c>
      <c r="E48" s="44">
        <v>13496</v>
      </c>
      <c r="F48" s="43"/>
      <c r="G48" s="45">
        <v>13496</v>
      </c>
    </row>
    <row r="49" spans="1:7" s="14" customFormat="1" x14ac:dyDescent="0.3">
      <c r="A49" s="355">
        <v>1.42</v>
      </c>
      <c r="B49" s="356"/>
      <c r="C49" s="20" t="s">
        <v>64</v>
      </c>
      <c r="D49" s="18" t="s">
        <v>9</v>
      </c>
      <c r="E49" s="44">
        <v>5310</v>
      </c>
      <c r="F49" s="43"/>
      <c r="G49" s="45">
        <v>5310</v>
      </c>
    </row>
    <row r="50" spans="1:7" s="14" customFormat="1" x14ac:dyDescent="0.3">
      <c r="A50" s="359">
        <v>1.43</v>
      </c>
      <c r="B50" s="360"/>
      <c r="C50" s="15" t="s">
        <v>65</v>
      </c>
      <c r="D50" s="18" t="s">
        <v>23</v>
      </c>
      <c r="E50" s="44">
        <v>3689492</v>
      </c>
      <c r="F50" s="43"/>
      <c r="G50" s="45">
        <v>3689492</v>
      </c>
    </row>
    <row r="51" spans="1:7" s="14" customFormat="1" x14ac:dyDescent="0.3">
      <c r="A51" s="355">
        <v>1.44</v>
      </c>
      <c r="B51" s="356"/>
      <c r="C51" s="15" t="s">
        <v>66</v>
      </c>
      <c r="D51" s="18" t="s">
        <v>23</v>
      </c>
      <c r="E51" s="44">
        <v>353556</v>
      </c>
      <c r="F51" s="43"/>
      <c r="G51" s="45">
        <v>353556</v>
      </c>
    </row>
    <row r="52" spans="1:7" s="14" customFormat="1" x14ac:dyDescent="0.3">
      <c r="A52" s="359">
        <v>1.45</v>
      </c>
      <c r="B52" s="360"/>
      <c r="C52" s="15" t="s">
        <v>67</v>
      </c>
      <c r="D52" s="18" t="s">
        <v>51</v>
      </c>
      <c r="E52" s="44">
        <v>12143</v>
      </c>
      <c r="F52" s="43"/>
      <c r="G52" s="45">
        <v>12143</v>
      </c>
    </row>
    <row r="53" spans="1:7" s="14" customFormat="1" ht="20.399999999999999" x14ac:dyDescent="0.3">
      <c r="A53" s="359">
        <v>1.46</v>
      </c>
      <c r="B53" s="360"/>
      <c r="C53" s="15" t="s">
        <v>68</v>
      </c>
      <c r="D53" s="18" t="s">
        <v>51</v>
      </c>
      <c r="E53" s="44">
        <v>17343</v>
      </c>
      <c r="F53" s="43"/>
      <c r="G53" s="45">
        <v>17343</v>
      </c>
    </row>
    <row r="54" spans="1:7" s="14" customFormat="1" x14ac:dyDescent="0.3">
      <c r="A54" s="361">
        <v>2</v>
      </c>
      <c r="B54" s="362"/>
      <c r="C54" s="21" t="s">
        <v>69</v>
      </c>
      <c r="D54" s="22"/>
      <c r="E54" s="24"/>
      <c r="F54" s="23"/>
      <c r="G54" s="25"/>
    </row>
    <row r="55" spans="1:7" s="14" customFormat="1" x14ac:dyDescent="0.3">
      <c r="A55" s="359">
        <v>2.1</v>
      </c>
      <c r="B55" s="360"/>
      <c r="C55" s="20" t="s">
        <v>70</v>
      </c>
      <c r="D55" s="18" t="s">
        <v>51</v>
      </c>
      <c r="E55" s="44">
        <v>88733</v>
      </c>
      <c r="F55" s="43"/>
      <c r="G55" s="45">
        <v>100010</v>
      </c>
    </row>
    <row r="56" spans="1:7" s="14" customFormat="1" x14ac:dyDescent="0.3">
      <c r="A56" s="359">
        <v>2.2000000000000002</v>
      </c>
      <c r="B56" s="360"/>
      <c r="C56" s="15" t="s">
        <v>71</v>
      </c>
      <c r="D56" s="18" t="s">
        <v>51</v>
      </c>
      <c r="E56" s="44">
        <v>182788</v>
      </c>
      <c r="F56" s="43"/>
      <c r="G56" s="45">
        <v>174833</v>
      </c>
    </row>
    <row r="57" spans="1:7" s="14" customFormat="1" x14ac:dyDescent="0.3">
      <c r="A57" s="359">
        <v>2.2999999999999998</v>
      </c>
      <c r="B57" s="360"/>
      <c r="C57" s="15" t="s">
        <v>72</v>
      </c>
      <c r="D57" s="18" t="s">
        <v>51</v>
      </c>
      <c r="E57" s="44">
        <v>488198</v>
      </c>
      <c r="F57" s="43"/>
      <c r="G57" s="45">
        <v>488198</v>
      </c>
    </row>
    <row r="58" spans="1:7" s="14" customFormat="1" x14ac:dyDescent="0.3">
      <c r="A58" s="359">
        <v>2.4</v>
      </c>
      <c r="B58" s="360"/>
      <c r="C58" s="15" t="s">
        <v>73</v>
      </c>
      <c r="D58" s="18" t="s">
        <v>51</v>
      </c>
      <c r="E58" s="44">
        <v>337196</v>
      </c>
      <c r="F58" s="43"/>
      <c r="G58" s="45">
        <v>337196</v>
      </c>
    </row>
    <row r="59" spans="1:7" s="14" customFormat="1" x14ac:dyDescent="0.3">
      <c r="A59" s="359">
        <v>2.5</v>
      </c>
      <c r="B59" s="360"/>
      <c r="C59" s="17" t="s">
        <v>74</v>
      </c>
      <c r="D59" s="18" t="s">
        <v>9</v>
      </c>
      <c r="E59" s="44">
        <v>51006</v>
      </c>
      <c r="F59" s="43"/>
      <c r="G59" s="45">
        <v>51006</v>
      </c>
    </row>
    <row r="60" spans="1:7" s="14" customFormat="1" x14ac:dyDescent="0.3">
      <c r="A60" s="359">
        <v>2.6</v>
      </c>
      <c r="B60" s="360"/>
      <c r="C60" s="15" t="s">
        <v>75</v>
      </c>
      <c r="D60" s="18" t="s">
        <v>51</v>
      </c>
      <c r="E60" s="44">
        <v>841038</v>
      </c>
      <c r="F60" s="43"/>
      <c r="G60" s="45">
        <v>826761</v>
      </c>
    </row>
    <row r="61" spans="1:7" s="14" customFormat="1" x14ac:dyDescent="0.3">
      <c r="A61" s="359">
        <v>2.7</v>
      </c>
      <c r="B61" s="360"/>
      <c r="C61" s="20" t="s">
        <v>76</v>
      </c>
      <c r="D61" s="18" t="s">
        <v>51</v>
      </c>
      <c r="E61" s="44">
        <v>842411</v>
      </c>
      <c r="F61" s="43"/>
      <c r="G61" s="45">
        <v>827551</v>
      </c>
    </row>
    <row r="62" spans="1:7" s="14" customFormat="1" x14ac:dyDescent="0.3">
      <c r="A62" s="359">
        <v>2.8</v>
      </c>
      <c r="B62" s="360"/>
      <c r="C62" s="20" t="s">
        <v>77</v>
      </c>
      <c r="D62" s="18" t="s">
        <v>51</v>
      </c>
      <c r="E62" s="44">
        <v>790258</v>
      </c>
      <c r="F62" s="43"/>
      <c r="G62" s="45">
        <v>776343</v>
      </c>
    </row>
    <row r="63" spans="1:7" s="14" customFormat="1" x14ac:dyDescent="0.3">
      <c r="A63" s="359">
        <v>2.9</v>
      </c>
      <c r="B63" s="360"/>
      <c r="C63" s="20" t="s">
        <v>78</v>
      </c>
      <c r="D63" s="18" t="s">
        <v>17</v>
      </c>
      <c r="E63" s="44">
        <v>66992</v>
      </c>
      <c r="F63" s="43"/>
      <c r="G63" s="45">
        <v>66992</v>
      </c>
    </row>
    <row r="64" spans="1:7" s="14" customFormat="1" ht="20.399999999999999" x14ac:dyDescent="0.3">
      <c r="A64" s="355">
        <v>2.1</v>
      </c>
      <c r="B64" s="356"/>
      <c r="C64" s="20" t="s">
        <v>79</v>
      </c>
      <c r="D64" s="18" t="s">
        <v>17</v>
      </c>
      <c r="E64" s="44">
        <v>209544</v>
      </c>
      <c r="F64" s="43"/>
      <c r="G64" s="45">
        <v>209544</v>
      </c>
    </row>
    <row r="65" spans="1:7" s="14" customFormat="1" ht="20.399999999999999" x14ac:dyDescent="0.3">
      <c r="A65" s="359">
        <v>2.11</v>
      </c>
      <c r="B65" s="360"/>
      <c r="C65" s="20" t="s">
        <v>80</v>
      </c>
      <c r="D65" s="18" t="s">
        <v>17</v>
      </c>
      <c r="E65" s="44">
        <v>259294</v>
      </c>
      <c r="F65" s="43"/>
      <c r="G65" s="45">
        <v>259294</v>
      </c>
    </row>
    <row r="66" spans="1:7" s="14" customFormat="1" ht="20.399999999999999" x14ac:dyDescent="0.3">
      <c r="A66" s="355">
        <v>2.12</v>
      </c>
      <c r="B66" s="356"/>
      <c r="C66" s="20" t="s">
        <v>81</v>
      </c>
      <c r="D66" s="18" t="s">
        <v>17</v>
      </c>
      <c r="E66" s="44">
        <v>319457</v>
      </c>
      <c r="F66" s="43"/>
      <c r="G66" s="45">
        <v>319457</v>
      </c>
    </row>
    <row r="67" spans="1:7" s="14" customFormat="1" ht="20.399999999999999" x14ac:dyDescent="0.3">
      <c r="A67" s="359">
        <v>2.13</v>
      </c>
      <c r="B67" s="360"/>
      <c r="C67" s="20" t="s">
        <v>82</v>
      </c>
      <c r="D67" s="18" t="s">
        <v>17</v>
      </c>
      <c r="E67" s="44">
        <v>400445</v>
      </c>
      <c r="F67" s="43"/>
      <c r="G67" s="45">
        <v>400445</v>
      </c>
    </row>
    <row r="68" spans="1:7" s="14" customFormat="1" x14ac:dyDescent="0.3">
      <c r="A68" s="355">
        <v>2.14</v>
      </c>
      <c r="B68" s="356"/>
      <c r="C68" s="20" t="s">
        <v>83</v>
      </c>
      <c r="D68" s="18" t="s">
        <v>17</v>
      </c>
      <c r="E68" s="44">
        <v>147329</v>
      </c>
      <c r="F68" s="43"/>
      <c r="G68" s="45">
        <v>146310</v>
      </c>
    </row>
    <row r="69" spans="1:7" s="14" customFormat="1" x14ac:dyDescent="0.3">
      <c r="A69" s="359">
        <v>2.15</v>
      </c>
      <c r="B69" s="360"/>
      <c r="C69" s="20" t="s">
        <v>84</v>
      </c>
      <c r="D69" s="18" t="s">
        <v>17</v>
      </c>
      <c r="E69" s="44">
        <v>181641</v>
      </c>
      <c r="F69" s="43"/>
      <c r="G69" s="45">
        <v>180164</v>
      </c>
    </row>
    <row r="70" spans="1:7" s="14" customFormat="1" x14ac:dyDescent="0.3">
      <c r="A70" s="355">
        <v>2.16</v>
      </c>
      <c r="B70" s="356"/>
      <c r="C70" s="20" t="s">
        <v>85</v>
      </c>
      <c r="D70" s="18" t="s">
        <v>51</v>
      </c>
      <c r="E70" s="44">
        <v>764476</v>
      </c>
      <c r="F70" s="43"/>
      <c r="G70" s="45">
        <v>750562</v>
      </c>
    </row>
    <row r="71" spans="1:7" s="14" customFormat="1" ht="20.399999999999999" x14ac:dyDescent="0.3">
      <c r="A71" s="359">
        <v>2.17</v>
      </c>
      <c r="B71" s="360"/>
      <c r="C71" s="20" t="s">
        <v>86</v>
      </c>
      <c r="D71" s="18" t="s">
        <v>17</v>
      </c>
      <c r="E71" s="44">
        <v>127102</v>
      </c>
      <c r="F71" s="43"/>
      <c r="G71" s="45">
        <v>127102</v>
      </c>
    </row>
    <row r="72" spans="1:7" s="14" customFormat="1" x14ac:dyDescent="0.3">
      <c r="A72" s="361">
        <v>3</v>
      </c>
      <c r="B72" s="362"/>
      <c r="C72" s="21" t="s">
        <v>87</v>
      </c>
      <c r="D72" s="22"/>
      <c r="E72" s="24"/>
      <c r="F72" s="23"/>
      <c r="G72" s="25"/>
    </row>
    <row r="73" spans="1:7" s="14" customFormat="1" x14ac:dyDescent="0.3">
      <c r="A73" s="359">
        <v>3.1</v>
      </c>
      <c r="B73" s="360"/>
      <c r="C73" s="20" t="s">
        <v>88</v>
      </c>
      <c r="D73" s="16" t="s">
        <v>23</v>
      </c>
      <c r="E73" s="44">
        <v>56165</v>
      </c>
      <c r="F73" s="43"/>
      <c r="G73" s="45">
        <v>56116</v>
      </c>
    </row>
    <row r="74" spans="1:7" s="14" customFormat="1" x14ac:dyDescent="0.3">
      <c r="A74" s="359">
        <v>3.2</v>
      </c>
      <c r="B74" s="360"/>
      <c r="C74" s="20" t="s">
        <v>89</v>
      </c>
      <c r="D74" s="16" t="s">
        <v>23</v>
      </c>
      <c r="E74" s="44">
        <v>268949</v>
      </c>
      <c r="F74" s="43"/>
      <c r="G74" s="45">
        <v>268899</v>
      </c>
    </row>
    <row r="75" spans="1:7" s="14" customFormat="1" x14ac:dyDescent="0.3">
      <c r="A75" s="359">
        <v>3.3</v>
      </c>
      <c r="B75" s="360"/>
      <c r="C75" s="20" t="s">
        <v>90</v>
      </c>
      <c r="D75" s="16" t="s">
        <v>23</v>
      </c>
      <c r="E75" s="44">
        <v>625899</v>
      </c>
      <c r="F75" s="43"/>
      <c r="G75" s="45">
        <v>625364</v>
      </c>
    </row>
    <row r="76" spans="1:7" s="14" customFormat="1" x14ac:dyDescent="0.3">
      <c r="A76" s="359">
        <v>3.4</v>
      </c>
      <c r="B76" s="360"/>
      <c r="C76" s="15" t="s">
        <v>91</v>
      </c>
      <c r="D76" s="16" t="s">
        <v>23</v>
      </c>
      <c r="E76" s="44">
        <v>324536</v>
      </c>
      <c r="F76" s="43"/>
      <c r="G76" s="45">
        <v>323288</v>
      </c>
    </row>
    <row r="77" spans="1:7" s="14" customFormat="1" x14ac:dyDescent="0.3">
      <c r="A77" s="359">
        <v>3.5</v>
      </c>
      <c r="B77" s="360"/>
      <c r="C77" s="15" t="s">
        <v>92</v>
      </c>
      <c r="D77" s="16" t="s">
        <v>23</v>
      </c>
      <c r="E77" s="44">
        <v>370262</v>
      </c>
      <c r="F77" s="43"/>
      <c r="G77" s="45">
        <v>368294</v>
      </c>
    </row>
    <row r="78" spans="1:7" s="14" customFormat="1" x14ac:dyDescent="0.3">
      <c r="A78" s="359">
        <v>3.6</v>
      </c>
      <c r="B78" s="360"/>
      <c r="C78" s="15" t="s">
        <v>93</v>
      </c>
      <c r="D78" s="16" t="s">
        <v>23</v>
      </c>
      <c r="E78" s="44">
        <v>469834</v>
      </c>
      <c r="F78" s="43"/>
      <c r="G78" s="45">
        <v>466123</v>
      </c>
    </row>
    <row r="79" spans="1:7" s="14" customFormat="1" x14ac:dyDescent="0.3">
      <c r="A79" s="359">
        <v>3.7</v>
      </c>
      <c r="B79" s="360"/>
      <c r="C79" s="15" t="s">
        <v>94</v>
      </c>
      <c r="D79" s="16" t="s">
        <v>17</v>
      </c>
      <c r="E79" s="44">
        <v>175253</v>
      </c>
      <c r="F79" s="43"/>
      <c r="G79" s="45">
        <v>175303</v>
      </c>
    </row>
    <row r="80" spans="1:7" s="14" customFormat="1" x14ac:dyDescent="0.3">
      <c r="A80" s="359">
        <v>3.8</v>
      </c>
      <c r="B80" s="360"/>
      <c r="C80" s="15" t="s">
        <v>95</v>
      </c>
      <c r="D80" s="16" t="s">
        <v>23</v>
      </c>
      <c r="E80" s="44">
        <v>1730516</v>
      </c>
      <c r="F80" s="43"/>
      <c r="G80" s="45">
        <v>1731013</v>
      </c>
    </row>
    <row r="81" spans="1:7" s="14" customFormat="1" x14ac:dyDescent="0.3">
      <c r="A81" s="359">
        <v>3.9</v>
      </c>
      <c r="B81" s="360"/>
      <c r="C81" s="15" t="s">
        <v>96</v>
      </c>
      <c r="D81" s="16" t="s">
        <v>17</v>
      </c>
      <c r="E81" s="44">
        <v>164680</v>
      </c>
      <c r="F81" s="43"/>
      <c r="G81" s="45">
        <v>164134</v>
      </c>
    </row>
    <row r="82" spans="1:7" s="14" customFormat="1" x14ac:dyDescent="0.3">
      <c r="A82" s="355">
        <v>3.1</v>
      </c>
      <c r="B82" s="356"/>
      <c r="C82" s="15" t="s">
        <v>97</v>
      </c>
      <c r="D82" s="16" t="s">
        <v>17</v>
      </c>
      <c r="E82" s="44">
        <v>100516</v>
      </c>
      <c r="F82" s="43"/>
      <c r="G82" s="45">
        <v>100228</v>
      </c>
    </row>
    <row r="83" spans="1:7" s="14" customFormat="1" x14ac:dyDescent="0.3">
      <c r="A83" s="359">
        <v>3.11</v>
      </c>
      <c r="B83" s="360"/>
      <c r="C83" s="15" t="s">
        <v>98</v>
      </c>
      <c r="D83" s="16" t="s">
        <v>17</v>
      </c>
      <c r="E83" s="44">
        <v>40782</v>
      </c>
      <c r="F83" s="43"/>
      <c r="G83" s="45">
        <v>40516</v>
      </c>
    </row>
    <row r="84" spans="1:7" s="14" customFormat="1" x14ac:dyDescent="0.3">
      <c r="A84" s="355">
        <v>3.12</v>
      </c>
      <c r="B84" s="356"/>
      <c r="C84" s="15" t="s">
        <v>99</v>
      </c>
      <c r="D84" s="16" t="s">
        <v>17</v>
      </c>
      <c r="E84" s="44">
        <v>63648</v>
      </c>
      <c r="F84" s="43"/>
      <c r="G84" s="45">
        <v>63382</v>
      </c>
    </row>
    <row r="85" spans="1:7" s="14" customFormat="1" x14ac:dyDescent="0.3">
      <c r="A85" s="359">
        <v>3.13</v>
      </c>
      <c r="B85" s="360"/>
      <c r="C85" s="20" t="s">
        <v>100</v>
      </c>
      <c r="D85" s="16" t="s">
        <v>17</v>
      </c>
      <c r="E85" s="44">
        <v>82469</v>
      </c>
      <c r="F85" s="43"/>
      <c r="G85" s="45">
        <v>82096</v>
      </c>
    </row>
    <row r="86" spans="1:7" s="14" customFormat="1" x14ac:dyDescent="0.3">
      <c r="A86" s="355">
        <v>3.14</v>
      </c>
      <c r="B86" s="356"/>
      <c r="C86" s="20" t="s">
        <v>101</v>
      </c>
      <c r="D86" s="16" t="s">
        <v>17</v>
      </c>
      <c r="E86" s="44">
        <v>111240</v>
      </c>
      <c r="F86" s="43"/>
      <c r="G86" s="45">
        <v>110814</v>
      </c>
    </row>
    <row r="87" spans="1:7" s="14" customFormat="1" x14ac:dyDescent="0.3">
      <c r="A87" s="359">
        <v>3.15</v>
      </c>
      <c r="B87" s="360"/>
      <c r="C87" s="20" t="s">
        <v>102</v>
      </c>
      <c r="D87" s="16" t="s">
        <v>17</v>
      </c>
      <c r="E87" s="44">
        <v>151931</v>
      </c>
      <c r="F87" s="43"/>
      <c r="G87" s="45">
        <v>151558</v>
      </c>
    </row>
    <row r="88" spans="1:7" s="14" customFormat="1" ht="23.25" customHeight="1" x14ac:dyDescent="0.3">
      <c r="A88" s="355">
        <v>3.16</v>
      </c>
      <c r="B88" s="356"/>
      <c r="C88" s="20" t="s">
        <v>103</v>
      </c>
      <c r="D88" s="18" t="s">
        <v>23</v>
      </c>
      <c r="E88" s="44">
        <v>1295101</v>
      </c>
      <c r="F88" s="43"/>
      <c r="G88" s="45">
        <v>1290842</v>
      </c>
    </row>
    <row r="89" spans="1:7" s="14" customFormat="1" ht="23.25" customHeight="1" x14ac:dyDescent="0.3">
      <c r="A89" s="359">
        <v>3.17</v>
      </c>
      <c r="B89" s="360"/>
      <c r="C89" s="20" t="s">
        <v>104</v>
      </c>
      <c r="D89" s="18" t="s">
        <v>23</v>
      </c>
      <c r="E89" s="44">
        <v>1805337</v>
      </c>
      <c r="F89" s="43"/>
      <c r="G89" s="45">
        <v>1796818</v>
      </c>
    </row>
    <row r="90" spans="1:7" s="14" customFormat="1" ht="23.25" customHeight="1" x14ac:dyDescent="0.3">
      <c r="A90" s="355">
        <v>3.18</v>
      </c>
      <c r="B90" s="356"/>
      <c r="C90" s="20" t="s">
        <v>105</v>
      </c>
      <c r="D90" s="18" t="s">
        <v>23</v>
      </c>
      <c r="E90" s="44">
        <v>2323676</v>
      </c>
      <c r="F90" s="43"/>
      <c r="G90" s="45">
        <v>2306638</v>
      </c>
    </row>
    <row r="91" spans="1:7" s="14" customFormat="1" x14ac:dyDescent="0.3">
      <c r="A91" s="361">
        <v>4</v>
      </c>
      <c r="B91" s="362"/>
      <c r="C91" s="21" t="s">
        <v>106</v>
      </c>
      <c r="D91" s="22"/>
      <c r="E91" s="24"/>
      <c r="F91" s="23"/>
      <c r="G91" s="25"/>
    </row>
    <row r="92" spans="1:7" s="14" customFormat="1" x14ac:dyDescent="0.3">
      <c r="A92" s="359">
        <v>4.0999999999999996</v>
      </c>
      <c r="B92" s="360"/>
      <c r="C92" s="26" t="s">
        <v>107</v>
      </c>
      <c r="D92" s="18" t="s">
        <v>9</v>
      </c>
      <c r="E92" s="44">
        <v>60233</v>
      </c>
      <c r="F92" s="43"/>
      <c r="G92" s="45">
        <v>60233</v>
      </c>
    </row>
    <row r="93" spans="1:7" s="14" customFormat="1" x14ac:dyDescent="0.3">
      <c r="A93" s="359">
        <v>4.2</v>
      </c>
      <c r="B93" s="360"/>
      <c r="C93" s="20" t="s">
        <v>108</v>
      </c>
      <c r="D93" s="18" t="s">
        <v>9</v>
      </c>
      <c r="E93" s="44">
        <v>77979</v>
      </c>
      <c r="F93" s="43"/>
      <c r="G93" s="45">
        <v>77979</v>
      </c>
    </row>
    <row r="94" spans="1:7" s="14" customFormat="1" x14ac:dyDescent="0.3">
      <c r="A94" s="359">
        <v>4.3</v>
      </c>
      <c r="B94" s="360"/>
      <c r="C94" s="20" t="s">
        <v>109</v>
      </c>
      <c r="D94" s="18" t="s">
        <v>51</v>
      </c>
      <c r="E94" s="44">
        <v>1110705</v>
      </c>
      <c r="F94" s="43"/>
      <c r="G94" s="45">
        <v>1096791</v>
      </c>
    </row>
    <row r="95" spans="1:7" s="14" customFormat="1" x14ac:dyDescent="0.3">
      <c r="A95" s="359">
        <v>4.4000000000000004</v>
      </c>
      <c r="B95" s="360"/>
      <c r="C95" s="20" t="s">
        <v>110</v>
      </c>
      <c r="D95" s="18" t="s">
        <v>51</v>
      </c>
      <c r="E95" s="44">
        <v>283865</v>
      </c>
      <c r="F95" s="43"/>
      <c r="G95" s="45">
        <v>274420</v>
      </c>
    </row>
    <row r="96" spans="1:7" s="14" customFormat="1" ht="20.399999999999999" x14ac:dyDescent="0.3">
      <c r="A96" s="359">
        <v>4.5</v>
      </c>
      <c r="B96" s="360"/>
      <c r="C96" s="20" t="s">
        <v>111</v>
      </c>
      <c r="D96" s="18" t="s">
        <v>9</v>
      </c>
      <c r="E96" s="44">
        <v>179251</v>
      </c>
      <c r="F96" s="43"/>
      <c r="G96" s="45">
        <v>177900</v>
      </c>
    </row>
    <row r="97" spans="1:7" s="14" customFormat="1" ht="20.399999999999999" x14ac:dyDescent="0.3">
      <c r="A97" s="359">
        <v>4.5999999999999996</v>
      </c>
      <c r="B97" s="360"/>
      <c r="C97" s="20" t="s">
        <v>112</v>
      </c>
      <c r="D97" s="18" t="s">
        <v>9</v>
      </c>
      <c r="E97" s="44">
        <v>161719</v>
      </c>
      <c r="F97" s="43"/>
      <c r="G97" s="45">
        <v>160098</v>
      </c>
    </row>
    <row r="98" spans="1:7" s="14" customFormat="1" ht="13.5" customHeight="1" x14ac:dyDescent="0.3">
      <c r="A98" s="359">
        <v>4.7</v>
      </c>
      <c r="B98" s="360"/>
      <c r="C98" s="20" t="s">
        <v>113</v>
      </c>
      <c r="D98" s="18" t="s">
        <v>9</v>
      </c>
      <c r="E98" s="44">
        <v>178280</v>
      </c>
      <c r="F98" s="43"/>
      <c r="G98" s="45">
        <v>176118</v>
      </c>
    </row>
    <row r="99" spans="1:7" s="14" customFormat="1" x14ac:dyDescent="0.3">
      <c r="A99" s="359">
        <v>4.8</v>
      </c>
      <c r="B99" s="360"/>
      <c r="C99" s="20" t="s">
        <v>114</v>
      </c>
      <c r="D99" s="18" t="s">
        <v>9</v>
      </c>
      <c r="E99" s="44">
        <v>187878</v>
      </c>
      <c r="F99" s="43"/>
      <c r="G99" s="45">
        <v>185582</v>
      </c>
    </row>
    <row r="100" spans="1:7" s="14" customFormat="1" x14ac:dyDescent="0.3">
      <c r="A100" s="359">
        <v>4.9000000000000004</v>
      </c>
      <c r="B100" s="360"/>
      <c r="C100" s="20" t="s">
        <v>115</v>
      </c>
      <c r="D100" s="18" t="s">
        <v>9</v>
      </c>
      <c r="E100" s="44">
        <v>211879</v>
      </c>
      <c r="F100" s="43"/>
      <c r="G100" s="45">
        <v>209042</v>
      </c>
    </row>
    <row r="101" spans="1:7" s="14" customFormat="1" x14ac:dyDescent="0.3">
      <c r="A101" s="355">
        <v>4.0999999999999996</v>
      </c>
      <c r="B101" s="356"/>
      <c r="C101" s="20" t="s">
        <v>116</v>
      </c>
      <c r="D101" s="18" t="s">
        <v>9</v>
      </c>
      <c r="E101" s="44">
        <v>234307</v>
      </c>
      <c r="F101" s="43"/>
      <c r="G101" s="45">
        <v>231065</v>
      </c>
    </row>
    <row r="102" spans="1:7" s="14" customFormat="1" ht="11.25" customHeight="1" x14ac:dyDescent="0.3">
      <c r="A102" s="359">
        <v>4.1100000000000003</v>
      </c>
      <c r="B102" s="360"/>
      <c r="C102" s="20" t="s">
        <v>117</v>
      </c>
      <c r="D102" s="18" t="s">
        <v>9</v>
      </c>
      <c r="E102" s="44">
        <v>259765</v>
      </c>
      <c r="F102" s="43"/>
      <c r="G102" s="45">
        <v>256118</v>
      </c>
    </row>
    <row r="103" spans="1:7" s="14" customFormat="1" x14ac:dyDescent="0.3">
      <c r="A103" s="355">
        <v>4.12</v>
      </c>
      <c r="B103" s="356"/>
      <c r="C103" s="20" t="s">
        <v>118</v>
      </c>
      <c r="D103" s="18" t="s">
        <v>9</v>
      </c>
      <c r="E103" s="44">
        <v>142010</v>
      </c>
      <c r="F103" s="43"/>
      <c r="G103" s="45">
        <v>141822</v>
      </c>
    </row>
    <row r="104" spans="1:7" s="14" customFormat="1" x14ac:dyDescent="0.3">
      <c r="A104" s="359">
        <v>4.13</v>
      </c>
      <c r="B104" s="360"/>
      <c r="C104" s="20" t="s">
        <v>119</v>
      </c>
      <c r="D104" s="18" t="s">
        <v>51</v>
      </c>
      <c r="E104" s="44">
        <v>1328187</v>
      </c>
      <c r="F104" s="43"/>
      <c r="G104" s="45">
        <v>1314272</v>
      </c>
    </row>
    <row r="105" spans="1:7" s="14" customFormat="1" x14ac:dyDescent="0.3">
      <c r="A105" s="355">
        <v>4.1399999999999997</v>
      </c>
      <c r="B105" s="356"/>
      <c r="C105" s="20" t="s">
        <v>120</v>
      </c>
      <c r="D105" s="18" t="s">
        <v>9</v>
      </c>
      <c r="E105" s="44">
        <v>131305</v>
      </c>
      <c r="F105" s="43"/>
      <c r="G105" s="45">
        <v>131098</v>
      </c>
    </row>
    <row r="106" spans="1:7" s="14" customFormat="1" x14ac:dyDescent="0.3">
      <c r="A106" s="359">
        <v>4.1500000000000004</v>
      </c>
      <c r="B106" s="360"/>
      <c r="C106" s="20" t="s">
        <v>121</v>
      </c>
      <c r="D106" s="18" t="s">
        <v>9</v>
      </c>
      <c r="E106" s="44">
        <v>104085</v>
      </c>
      <c r="F106" s="43"/>
      <c r="G106" s="45">
        <v>102694</v>
      </c>
    </row>
    <row r="107" spans="1:7" s="14" customFormat="1" x14ac:dyDescent="0.3">
      <c r="A107" s="355">
        <v>4.16</v>
      </c>
      <c r="B107" s="356"/>
      <c r="C107" s="20" t="s">
        <v>122</v>
      </c>
      <c r="D107" s="18" t="s">
        <v>9</v>
      </c>
      <c r="E107" s="44">
        <v>115702</v>
      </c>
      <c r="F107" s="43"/>
      <c r="G107" s="45">
        <v>114000</v>
      </c>
    </row>
    <row r="108" spans="1:7" s="14" customFormat="1" x14ac:dyDescent="0.3">
      <c r="A108" s="359">
        <v>4.17</v>
      </c>
      <c r="B108" s="360"/>
      <c r="C108" s="20" t="s">
        <v>123</v>
      </c>
      <c r="D108" s="18" t="s">
        <v>9</v>
      </c>
      <c r="E108" s="44">
        <v>132708</v>
      </c>
      <c r="F108" s="43"/>
      <c r="G108" s="45">
        <v>130573</v>
      </c>
    </row>
    <row r="109" spans="1:7" s="14" customFormat="1" x14ac:dyDescent="0.3">
      <c r="A109" s="355">
        <v>4.1800000000000104</v>
      </c>
      <c r="B109" s="356"/>
      <c r="C109" s="20" t="s">
        <v>124</v>
      </c>
      <c r="D109" s="18" t="s">
        <v>51</v>
      </c>
      <c r="E109" s="44">
        <v>969137</v>
      </c>
      <c r="F109" s="43"/>
      <c r="G109" s="45">
        <v>955223</v>
      </c>
    </row>
    <row r="110" spans="1:7" s="14" customFormat="1" x14ac:dyDescent="0.3">
      <c r="A110" s="359">
        <v>4.1900000000000102</v>
      </c>
      <c r="B110" s="360"/>
      <c r="C110" s="20" t="s">
        <v>125</v>
      </c>
      <c r="D110" s="18" t="s">
        <v>23</v>
      </c>
      <c r="E110" s="44">
        <v>82286</v>
      </c>
      <c r="F110" s="43"/>
      <c r="G110" s="45">
        <v>81855</v>
      </c>
    </row>
    <row r="111" spans="1:7" s="14" customFormat="1" x14ac:dyDescent="0.3">
      <c r="A111" s="355">
        <v>4.2000000000000099</v>
      </c>
      <c r="B111" s="356"/>
      <c r="C111" s="20" t="s">
        <v>126</v>
      </c>
      <c r="D111" s="18" t="s">
        <v>9</v>
      </c>
      <c r="E111" s="44">
        <v>359690</v>
      </c>
      <c r="F111" s="43"/>
      <c r="G111" s="45">
        <v>353476</v>
      </c>
    </row>
    <row r="112" spans="1:7" s="14" customFormat="1" x14ac:dyDescent="0.3">
      <c r="A112" s="359">
        <v>4.2100000000000097</v>
      </c>
      <c r="B112" s="360"/>
      <c r="C112" s="20" t="s">
        <v>127</v>
      </c>
      <c r="D112" s="18" t="s">
        <v>128</v>
      </c>
      <c r="E112" s="44">
        <v>7643</v>
      </c>
      <c r="F112" s="43"/>
      <c r="G112" s="45">
        <v>7643</v>
      </c>
    </row>
    <row r="113" spans="1:7" s="14" customFormat="1" x14ac:dyDescent="0.3">
      <c r="A113" s="355">
        <v>4.2200000000000104</v>
      </c>
      <c r="B113" s="356"/>
      <c r="C113" s="20" t="s">
        <v>129</v>
      </c>
      <c r="D113" s="18" t="s">
        <v>128</v>
      </c>
      <c r="E113" s="44">
        <v>7900</v>
      </c>
      <c r="F113" s="43"/>
      <c r="G113" s="45">
        <v>7900</v>
      </c>
    </row>
    <row r="114" spans="1:7" s="14" customFormat="1" x14ac:dyDescent="0.3">
      <c r="A114" s="359">
        <v>4.2300000000000102</v>
      </c>
      <c r="B114" s="360"/>
      <c r="C114" s="20" t="s">
        <v>130</v>
      </c>
      <c r="D114" s="27" t="s">
        <v>128</v>
      </c>
      <c r="E114" s="44">
        <v>10391</v>
      </c>
      <c r="F114" s="43"/>
      <c r="G114" s="45">
        <v>10391</v>
      </c>
    </row>
    <row r="115" spans="1:7" s="14" customFormat="1" x14ac:dyDescent="0.3">
      <c r="A115" s="355">
        <v>4.24000000000001</v>
      </c>
      <c r="B115" s="356"/>
      <c r="C115" s="20" t="s">
        <v>131</v>
      </c>
      <c r="D115" s="27" t="s">
        <v>51</v>
      </c>
      <c r="E115" s="44">
        <v>1225530</v>
      </c>
      <c r="F115" s="43"/>
      <c r="G115" s="45">
        <v>1211616</v>
      </c>
    </row>
    <row r="116" spans="1:7" s="14" customFormat="1" x14ac:dyDescent="0.3">
      <c r="A116" s="359">
        <v>4.2500000000000098</v>
      </c>
      <c r="B116" s="360"/>
      <c r="C116" s="20" t="s">
        <v>132</v>
      </c>
      <c r="D116" s="27" t="s">
        <v>51</v>
      </c>
      <c r="E116" s="44">
        <v>1071973</v>
      </c>
      <c r="F116" s="43"/>
      <c r="G116" s="45">
        <v>1056746</v>
      </c>
    </row>
    <row r="117" spans="1:7" s="14" customFormat="1" x14ac:dyDescent="0.3">
      <c r="A117" s="355">
        <v>4.2600000000000096</v>
      </c>
      <c r="B117" s="356"/>
      <c r="C117" s="20" t="s">
        <v>133</v>
      </c>
      <c r="D117" s="27" t="s">
        <v>51</v>
      </c>
      <c r="E117" s="44">
        <v>1189489</v>
      </c>
      <c r="F117" s="43"/>
      <c r="G117" s="45">
        <v>1175575</v>
      </c>
    </row>
    <row r="118" spans="1:7" s="14" customFormat="1" x14ac:dyDescent="0.3">
      <c r="A118" s="359">
        <v>4.2700000000000102</v>
      </c>
      <c r="B118" s="360"/>
      <c r="C118" s="20" t="s">
        <v>134</v>
      </c>
      <c r="D118" s="27" t="s">
        <v>51</v>
      </c>
      <c r="E118" s="44">
        <v>1152676</v>
      </c>
      <c r="F118" s="43"/>
      <c r="G118" s="45">
        <v>1138761</v>
      </c>
    </row>
    <row r="119" spans="1:7" s="14" customFormat="1" x14ac:dyDescent="0.3">
      <c r="A119" s="355">
        <v>4.28000000000001</v>
      </c>
      <c r="B119" s="356"/>
      <c r="C119" s="20" t="s">
        <v>135</v>
      </c>
      <c r="D119" s="27" t="s">
        <v>51</v>
      </c>
      <c r="E119" s="44">
        <v>1530953</v>
      </c>
      <c r="F119" s="43"/>
      <c r="G119" s="45">
        <v>1517039</v>
      </c>
    </row>
    <row r="120" spans="1:7" s="14" customFormat="1" x14ac:dyDescent="0.3">
      <c r="A120" s="359">
        <v>4.2900000000000098</v>
      </c>
      <c r="B120" s="360"/>
      <c r="C120" s="20" t="s">
        <v>136</v>
      </c>
      <c r="D120" s="27" t="s">
        <v>51</v>
      </c>
      <c r="E120" s="44">
        <v>365213</v>
      </c>
      <c r="F120" s="43"/>
      <c r="G120" s="45">
        <v>349997</v>
      </c>
    </row>
    <row r="121" spans="1:7" s="14" customFormat="1" x14ac:dyDescent="0.3">
      <c r="A121" s="361">
        <v>5</v>
      </c>
      <c r="B121" s="362"/>
      <c r="C121" s="21" t="s">
        <v>137</v>
      </c>
      <c r="D121" s="22"/>
      <c r="E121" s="24"/>
      <c r="F121" s="23"/>
      <c r="G121" s="25"/>
    </row>
    <row r="122" spans="1:7" s="14" customFormat="1" x14ac:dyDescent="0.3">
      <c r="A122" s="359">
        <v>5.0999999999999996</v>
      </c>
      <c r="B122" s="360"/>
      <c r="C122" s="15" t="s">
        <v>138</v>
      </c>
      <c r="D122" s="18" t="s">
        <v>17</v>
      </c>
      <c r="E122" s="44">
        <v>47477</v>
      </c>
      <c r="F122" s="43"/>
      <c r="G122" s="45">
        <v>47140</v>
      </c>
    </row>
    <row r="123" spans="1:7" s="14" customFormat="1" x14ac:dyDescent="0.3">
      <c r="A123" s="359">
        <v>5.2</v>
      </c>
      <c r="B123" s="360"/>
      <c r="C123" s="15" t="s">
        <v>139</v>
      </c>
      <c r="D123" s="18" t="s">
        <v>17</v>
      </c>
      <c r="E123" s="44">
        <v>84404</v>
      </c>
      <c r="F123" s="43"/>
      <c r="G123" s="45">
        <v>84067</v>
      </c>
    </row>
    <row r="124" spans="1:7" s="14" customFormat="1" x14ac:dyDescent="0.3">
      <c r="A124" s="359">
        <v>5.3</v>
      </c>
      <c r="B124" s="360"/>
      <c r="C124" s="15" t="s">
        <v>140</v>
      </c>
      <c r="D124" s="18" t="s">
        <v>17</v>
      </c>
      <c r="E124" s="44">
        <v>55567</v>
      </c>
      <c r="F124" s="43"/>
      <c r="G124" s="45">
        <v>55518</v>
      </c>
    </row>
    <row r="125" spans="1:7" s="14" customFormat="1" x14ac:dyDescent="0.3">
      <c r="A125" s="359">
        <v>5.4</v>
      </c>
      <c r="B125" s="360"/>
      <c r="C125" s="15" t="s">
        <v>141</v>
      </c>
      <c r="D125" s="18" t="s">
        <v>17</v>
      </c>
      <c r="E125" s="44">
        <v>261769</v>
      </c>
      <c r="F125" s="43"/>
      <c r="G125" s="45">
        <v>261670</v>
      </c>
    </row>
    <row r="126" spans="1:7" s="14" customFormat="1" x14ac:dyDescent="0.3">
      <c r="A126" s="359">
        <v>5.5</v>
      </c>
      <c r="B126" s="360"/>
      <c r="C126" s="20" t="s">
        <v>142</v>
      </c>
      <c r="D126" s="27" t="s">
        <v>17</v>
      </c>
      <c r="E126" s="44">
        <v>72963</v>
      </c>
      <c r="F126" s="43"/>
      <c r="G126" s="45">
        <v>72532</v>
      </c>
    </row>
    <row r="127" spans="1:7" s="14" customFormat="1" x14ac:dyDescent="0.3">
      <c r="A127" s="359">
        <v>5.6</v>
      </c>
      <c r="B127" s="360"/>
      <c r="C127" s="20" t="s">
        <v>143</v>
      </c>
      <c r="D127" s="18" t="s">
        <v>17</v>
      </c>
      <c r="E127" s="44">
        <v>43725</v>
      </c>
      <c r="F127" s="43"/>
      <c r="G127" s="45">
        <v>43517</v>
      </c>
    </row>
    <row r="128" spans="1:7" s="14" customFormat="1" x14ac:dyDescent="0.3">
      <c r="A128" s="359">
        <v>5.7</v>
      </c>
      <c r="B128" s="360"/>
      <c r="C128" s="20" t="s">
        <v>144</v>
      </c>
      <c r="D128" s="18" t="s">
        <v>9</v>
      </c>
      <c r="E128" s="44">
        <v>138430</v>
      </c>
      <c r="F128" s="43"/>
      <c r="G128" s="45">
        <v>138233</v>
      </c>
    </row>
    <row r="129" spans="1:7" s="14" customFormat="1" x14ac:dyDescent="0.3">
      <c r="A129" s="359">
        <v>5.8</v>
      </c>
      <c r="B129" s="360"/>
      <c r="C129" s="20" t="s">
        <v>145</v>
      </c>
      <c r="D129" s="18" t="s">
        <v>9</v>
      </c>
      <c r="E129" s="44">
        <v>138102</v>
      </c>
      <c r="F129" s="43"/>
      <c r="G129" s="45">
        <v>136665</v>
      </c>
    </row>
    <row r="130" spans="1:7" s="14" customFormat="1" x14ac:dyDescent="0.3">
      <c r="A130" s="359">
        <v>5.9</v>
      </c>
      <c r="B130" s="360"/>
      <c r="C130" s="20" t="s">
        <v>146</v>
      </c>
      <c r="D130" s="18" t="s">
        <v>9</v>
      </c>
      <c r="E130" s="44">
        <v>137629</v>
      </c>
      <c r="F130" s="43"/>
      <c r="G130" s="45">
        <v>137629</v>
      </c>
    </row>
    <row r="131" spans="1:7" s="14" customFormat="1" x14ac:dyDescent="0.3">
      <c r="A131" s="355">
        <v>5.0999999999999996</v>
      </c>
      <c r="B131" s="356"/>
      <c r="C131" s="20" t="s">
        <v>147</v>
      </c>
      <c r="D131" s="18" t="s">
        <v>17</v>
      </c>
      <c r="E131" s="44">
        <v>83252</v>
      </c>
      <c r="F131" s="43"/>
      <c r="G131" s="45">
        <v>83252</v>
      </c>
    </row>
    <row r="132" spans="1:7" s="14" customFormat="1" x14ac:dyDescent="0.3">
      <c r="A132" s="359">
        <v>5.1100000000000003</v>
      </c>
      <c r="B132" s="360"/>
      <c r="C132" s="20" t="s">
        <v>148</v>
      </c>
      <c r="D132" s="18" t="s">
        <v>9</v>
      </c>
      <c r="E132" s="44">
        <v>133185</v>
      </c>
      <c r="F132" s="43"/>
      <c r="G132" s="45">
        <v>133185</v>
      </c>
    </row>
    <row r="133" spans="1:7" s="14" customFormat="1" x14ac:dyDescent="0.3">
      <c r="A133" s="355">
        <v>5.12</v>
      </c>
      <c r="B133" s="356"/>
      <c r="C133" s="20" t="s">
        <v>149</v>
      </c>
      <c r="D133" s="18" t="s">
        <v>17</v>
      </c>
      <c r="E133" s="44">
        <v>81030</v>
      </c>
      <c r="F133" s="43"/>
      <c r="G133" s="45">
        <v>81030</v>
      </c>
    </row>
    <row r="134" spans="1:7" s="14" customFormat="1" x14ac:dyDescent="0.3">
      <c r="A134" s="359">
        <v>5.13</v>
      </c>
      <c r="B134" s="360"/>
      <c r="C134" s="20" t="s">
        <v>150</v>
      </c>
      <c r="D134" s="18" t="s">
        <v>9</v>
      </c>
      <c r="E134" s="44">
        <v>155497</v>
      </c>
      <c r="F134" s="43"/>
      <c r="G134" s="45">
        <v>155497</v>
      </c>
    </row>
    <row r="135" spans="1:7" s="14" customFormat="1" x14ac:dyDescent="0.3">
      <c r="A135" s="355">
        <v>5.14</v>
      </c>
      <c r="B135" s="356"/>
      <c r="C135" s="20" t="s">
        <v>151</v>
      </c>
      <c r="D135" s="18" t="s">
        <v>17</v>
      </c>
      <c r="E135" s="44">
        <v>94594</v>
      </c>
      <c r="F135" s="43"/>
      <c r="G135" s="45">
        <v>94594</v>
      </c>
    </row>
    <row r="136" spans="1:7" s="14" customFormat="1" x14ac:dyDescent="0.3">
      <c r="A136" s="359">
        <v>5.15</v>
      </c>
      <c r="B136" s="360"/>
      <c r="C136" s="20" t="s">
        <v>152</v>
      </c>
      <c r="D136" s="18" t="s">
        <v>9</v>
      </c>
      <c r="E136" s="44">
        <v>170574</v>
      </c>
      <c r="F136" s="43"/>
      <c r="G136" s="45">
        <v>170574</v>
      </c>
    </row>
    <row r="137" spans="1:7" s="14" customFormat="1" x14ac:dyDescent="0.3">
      <c r="A137" s="355">
        <v>5.16</v>
      </c>
      <c r="B137" s="356"/>
      <c r="C137" s="20" t="s">
        <v>153</v>
      </c>
      <c r="D137" s="18" t="s">
        <v>17</v>
      </c>
      <c r="E137" s="44">
        <v>102132</v>
      </c>
      <c r="F137" s="43"/>
      <c r="G137" s="45">
        <v>102132</v>
      </c>
    </row>
    <row r="138" spans="1:7" s="14" customFormat="1" x14ac:dyDescent="0.3">
      <c r="A138" s="359">
        <v>5.17</v>
      </c>
      <c r="B138" s="360"/>
      <c r="C138" s="20" t="s">
        <v>154</v>
      </c>
      <c r="D138" s="18" t="s">
        <v>9</v>
      </c>
      <c r="E138" s="44">
        <v>59729</v>
      </c>
      <c r="F138" s="43"/>
      <c r="G138" s="45">
        <v>59629</v>
      </c>
    </row>
    <row r="139" spans="1:7" s="14" customFormat="1" x14ac:dyDescent="0.3">
      <c r="A139" s="355">
        <v>5.1800000000000104</v>
      </c>
      <c r="B139" s="356"/>
      <c r="C139" s="20" t="s">
        <v>155</v>
      </c>
      <c r="D139" s="18" t="s">
        <v>17</v>
      </c>
      <c r="E139" s="44">
        <v>37724</v>
      </c>
      <c r="F139" s="43"/>
      <c r="G139" s="45">
        <v>37675</v>
      </c>
    </row>
    <row r="140" spans="1:7" s="14" customFormat="1" x14ac:dyDescent="0.3">
      <c r="A140" s="359">
        <v>5.1900000000000102</v>
      </c>
      <c r="B140" s="360"/>
      <c r="C140" s="20" t="s">
        <v>156</v>
      </c>
      <c r="D140" s="18" t="s">
        <v>9</v>
      </c>
      <c r="E140" s="44">
        <v>75971</v>
      </c>
      <c r="F140" s="43"/>
      <c r="G140" s="45">
        <v>75904</v>
      </c>
    </row>
    <row r="141" spans="1:7" s="14" customFormat="1" x14ac:dyDescent="0.3">
      <c r="A141" s="355">
        <v>5.2000000000000099</v>
      </c>
      <c r="B141" s="356"/>
      <c r="C141" s="20" t="s">
        <v>157</v>
      </c>
      <c r="D141" s="18" t="s">
        <v>17</v>
      </c>
      <c r="E141" s="44">
        <v>47787</v>
      </c>
      <c r="F141" s="43"/>
      <c r="G141" s="45">
        <v>47754</v>
      </c>
    </row>
    <row r="142" spans="1:7" s="14" customFormat="1" x14ac:dyDescent="0.3">
      <c r="A142" s="359">
        <v>5.2100000000000097</v>
      </c>
      <c r="B142" s="360"/>
      <c r="C142" s="20" t="s">
        <v>158</v>
      </c>
      <c r="D142" s="18" t="s">
        <v>9</v>
      </c>
      <c r="E142" s="44">
        <v>85834</v>
      </c>
      <c r="F142" s="43"/>
      <c r="G142" s="45">
        <v>85768</v>
      </c>
    </row>
    <row r="143" spans="1:7" s="14" customFormat="1" x14ac:dyDescent="0.3">
      <c r="A143" s="355">
        <v>5.2200000000000104</v>
      </c>
      <c r="B143" s="356"/>
      <c r="C143" s="20" t="s">
        <v>159</v>
      </c>
      <c r="D143" s="18" t="s">
        <v>17</v>
      </c>
      <c r="E143" s="44">
        <v>53946</v>
      </c>
      <c r="F143" s="43"/>
      <c r="G143" s="45">
        <v>53913</v>
      </c>
    </row>
    <row r="144" spans="1:7" s="14" customFormat="1" x14ac:dyDescent="0.3">
      <c r="A144" s="359">
        <v>5.2300000000000102</v>
      </c>
      <c r="B144" s="360"/>
      <c r="C144" s="20" t="s">
        <v>160</v>
      </c>
      <c r="D144" s="18" t="s">
        <v>9</v>
      </c>
      <c r="E144" s="44">
        <v>139059</v>
      </c>
      <c r="F144" s="43"/>
      <c r="G144" s="45">
        <v>138728</v>
      </c>
    </row>
    <row r="145" spans="1:7" s="14" customFormat="1" x14ac:dyDescent="0.3">
      <c r="A145" s="355">
        <v>5.24000000000001</v>
      </c>
      <c r="B145" s="356"/>
      <c r="C145" s="20" t="s">
        <v>161</v>
      </c>
      <c r="D145" s="18" t="s">
        <v>17</v>
      </c>
      <c r="E145" s="44">
        <v>86072</v>
      </c>
      <c r="F145" s="43"/>
      <c r="G145" s="45">
        <v>85907</v>
      </c>
    </row>
    <row r="146" spans="1:7" s="14" customFormat="1" x14ac:dyDescent="0.3">
      <c r="A146" s="359">
        <v>5.2500000000000098</v>
      </c>
      <c r="B146" s="360"/>
      <c r="C146" s="20" t="s">
        <v>162</v>
      </c>
      <c r="D146" s="18" t="s">
        <v>9</v>
      </c>
      <c r="E146" s="44">
        <v>55606</v>
      </c>
      <c r="F146" s="43"/>
      <c r="G146" s="45">
        <v>55540</v>
      </c>
    </row>
    <row r="147" spans="1:7" s="14" customFormat="1" x14ac:dyDescent="0.3">
      <c r="A147" s="355">
        <v>5.2600000000000096</v>
      </c>
      <c r="B147" s="356"/>
      <c r="C147" s="20" t="s">
        <v>163</v>
      </c>
      <c r="D147" s="18" t="s">
        <v>17</v>
      </c>
      <c r="E147" s="44">
        <v>35057</v>
      </c>
      <c r="F147" s="43"/>
      <c r="G147" s="45">
        <v>35023</v>
      </c>
    </row>
    <row r="148" spans="1:7" s="14" customFormat="1" x14ac:dyDescent="0.3">
      <c r="A148" s="359">
        <v>5.2700000000000102</v>
      </c>
      <c r="B148" s="360"/>
      <c r="C148" s="20" t="s">
        <v>164</v>
      </c>
      <c r="D148" s="18" t="s">
        <v>9</v>
      </c>
      <c r="E148" s="44">
        <v>108300</v>
      </c>
      <c r="F148" s="43"/>
      <c r="G148" s="45">
        <v>108167</v>
      </c>
    </row>
    <row r="149" spans="1:7" s="14" customFormat="1" x14ac:dyDescent="0.3">
      <c r="A149" s="355">
        <v>5.28000000000001</v>
      </c>
      <c r="B149" s="356"/>
      <c r="C149" s="20" t="s">
        <v>165</v>
      </c>
      <c r="D149" s="18" t="s">
        <v>17</v>
      </c>
      <c r="E149" s="44">
        <v>68109</v>
      </c>
      <c r="F149" s="43"/>
      <c r="G149" s="45">
        <v>68043</v>
      </c>
    </row>
    <row r="150" spans="1:7" s="14" customFormat="1" x14ac:dyDescent="0.3">
      <c r="A150" s="359">
        <v>5.2900000000000098</v>
      </c>
      <c r="B150" s="360"/>
      <c r="C150" s="20" t="s">
        <v>166</v>
      </c>
      <c r="D150" s="18" t="s">
        <v>9</v>
      </c>
      <c r="E150" s="44">
        <v>123656</v>
      </c>
      <c r="F150" s="43"/>
      <c r="G150" s="45">
        <v>123448</v>
      </c>
    </row>
    <row r="151" spans="1:7" s="14" customFormat="1" x14ac:dyDescent="0.3">
      <c r="A151" s="355">
        <v>5.3000000000000096</v>
      </c>
      <c r="B151" s="356"/>
      <c r="C151" s="20" t="s">
        <v>167</v>
      </c>
      <c r="D151" s="18" t="s">
        <v>17</v>
      </c>
      <c r="E151" s="44">
        <v>78844</v>
      </c>
      <c r="F151" s="43"/>
      <c r="G151" s="45">
        <v>78740</v>
      </c>
    </row>
    <row r="152" spans="1:7" s="14" customFormat="1" x14ac:dyDescent="0.3">
      <c r="A152" s="359">
        <v>5.3100000000000103</v>
      </c>
      <c r="B152" s="360"/>
      <c r="C152" s="20" t="s">
        <v>168</v>
      </c>
      <c r="D152" s="18" t="s">
        <v>9</v>
      </c>
      <c r="E152" s="44">
        <v>250776</v>
      </c>
      <c r="F152" s="43"/>
      <c r="G152" s="45">
        <v>250312</v>
      </c>
    </row>
    <row r="153" spans="1:7" s="14" customFormat="1" x14ac:dyDescent="0.3">
      <c r="A153" s="355">
        <v>5.3200000000000101</v>
      </c>
      <c r="B153" s="356"/>
      <c r="C153" s="20" t="s">
        <v>169</v>
      </c>
      <c r="D153" s="18" t="s">
        <v>17</v>
      </c>
      <c r="E153" s="44">
        <v>158903</v>
      </c>
      <c r="F153" s="43"/>
      <c r="G153" s="45">
        <v>158672</v>
      </c>
    </row>
    <row r="154" spans="1:7" s="14" customFormat="1" x14ac:dyDescent="0.3">
      <c r="A154" s="359">
        <v>5.3300000000000196</v>
      </c>
      <c r="B154" s="360"/>
      <c r="C154" s="20" t="s">
        <v>170</v>
      </c>
      <c r="D154" s="18" t="s">
        <v>9</v>
      </c>
      <c r="E154" s="44">
        <v>125738</v>
      </c>
      <c r="F154" s="43"/>
      <c r="G154" s="45">
        <v>125532</v>
      </c>
    </row>
    <row r="155" spans="1:7" s="14" customFormat="1" x14ac:dyDescent="0.3">
      <c r="A155" s="355">
        <v>5.3400000000000203</v>
      </c>
      <c r="B155" s="356"/>
      <c r="C155" s="20" t="s">
        <v>171</v>
      </c>
      <c r="D155" s="18" t="s">
        <v>17</v>
      </c>
      <c r="E155" s="44">
        <v>79885</v>
      </c>
      <c r="F155" s="43"/>
      <c r="G155" s="45">
        <v>79782</v>
      </c>
    </row>
    <row r="156" spans="1:7" s="14" customFormat="1" x14ac:dyDescent="0.3">
      <c r="A156" s="359">
        <v>5.3500000000000201</v>
      </c>
      <c r="B156" s="360"/>
      <c r="C156" s="20" t="s">
        <v>172</v>
      </c>
      <c r="D156" s="18" t="s">
        <v>9</v>
      </c>
      <c r="E156" s="44">
        <v>67338</v>
      </c>
      <c r="F156" s="43"/>
      <c r="G156" s="45">
        <v>67190</v>
      </c>
    </row>
    <row r="157" spans="1:7" s="14" customFormat="1" x14ac:dyDescent="0.3">
      <c r="A157" s="355">
        <v>5.3600000000000199</v>
      </c>
      <c r="B157" s="356"/>
      <c r="C157" s="20" t="s">
        <v>173</v>
      </c>
      <c r="D157" s="18" t="s">
        <v>17</v>
      </c>
      <c r="E157" s="44">
        <v>42959</v>
      </c>
      <c r="F157" s="43"/>
      <c r="G157" s="45">
        <v>42885</v>
      </c>
    </row>
    <row r="158" spans="1:7" s="14" customFormat="1" x14ac:dyDescent="0.3">
      <c r="A158" s="359">
        <v>5.3700000000000196</v>
      </c>
      <c r="B158" s="360"/>
      <c r="C158" s="20" t="s">
        <v>174</v>
      </c>
      <c r="D158" s="18" t="s">
        <v>9</v>
      </c>
      <c r="E158" s="44">
        <v>50622</v>
      </c>
      <c r="F158" s="43"/>
      <c r="G158" s="45">
        <v>50556</v>
      </c>
    </row>
    <row r="159" spans="1:7" s="14" customFormat="1" x14ac:dyDescent="0.3">
      <c r="A159" s="355">
        <v>5.3800000000000203</v>
      </c>
      <c r="B159" s="356"/>
      <c r="C159" s="20" t="s">
        <v>175</v>
      </c>
      <c r="D159" s="18" t="s">
        <v>17</v>
      </c>
      <c r="E159" s="44">
        <v>32063</v>
      </c>
      <c r="F159" s="43"/>
      <c r="G159" s="45">
        <v>32030</v>
      </c>
    </row>
    <row r="160" spans="1:7" s="14" customFormat="1" x14ac:dyDescent="0.3">
      <c r="A160" s="359">
        <v>5.3900000000000201</v>
      </c>
      <c r="B160" s="360"/>
      <c r="C160" s="20" t="s">
        <v>176</v>
      </c>
      <c r="D160" s="18" t="s">
        <v>9</v>
      </c>
      <c r="E160" s="44">
        <v>72665</v>
      </c>
      <c r="F160" s="43"/>
      <c r="G160" s="45">
        <v>72533</v>
      </c>
    </row>
    <row r="161" spans="1:7" s="14" customFormat="1" x14ac:dyDescent="0.3">
      <c r="A161" s="355">
        <v>5.4000000000000199</v>
      </c>
      <c r="B161" s="356"/>
      <c r="C161" s="20" t="s">
        <v>177</v>
      </c>
      <c r="D161" s="18" t="s">
        <v>17</v>
      </c>
      <c r="E161" s="44">
        <v>46866</v>
      </c>
      <c r="F161" s="43"/>
      <c r="G161" s="45">
        <v>46800</v>
      </c>
    </row>
    <row r="162" spans="1:7" s="14" customFormat="1" x14ac:dyDescent="0.3">
      <c r="A162" s="359">
        <v>5.4100000000000197</v>
      </c>
      <c r="B162" s="360"/>
      <c r="C162" s="20" t="s">
        <v>178</v>
      </c>
      <c r="D162" s="18" t="s">
        <v>9</v>
      </c>
      <c r="E162" s="44">
        <v>139534</v>
      </c>
      <c r="F162" s="43"/>
      <c r="G162" s="45">
        <v>139335</v>
      </c>
    </row>
    <row r="163" spans="1:7" s="14" customFormat="1" x14ac:dyDescent="0.3">
      <c r="A163" s="355">
        <v>5.4200000000000204</v>
      </c>
      <c r="B163" s="356"/>
      <c r="C163" s="20" t="s">
        <v>179</v>
      </c>
      <c r="D163" s="18" t="s">
        <v>17</v>
      </c>
      <c r="E163" s="44">
        <v>89351</v>
      </c>
      <c r="F163" s="43"/>
      <c r="G163" s="45">
        <v>89252</v>
      </c>
    </row>
    <row r="164" spans="1:7" s="14" customFormat="1" x14ac:dyDescent="0.3">
      <c r="A164" s="359">
        <v>5.4300000000000201</v>
      </c>
      <c r="B164" s="360"/>
      <c r="C164" s="20" t="s">
        <v>180</v>
      </c>
      <c r="D164" s="18" t="s">
        <v>9</v>
      </c>
      <c r="E164" s="44">
        <v>102853</v>
      </c>
      <c r="F164" s="43"/>
      <c r="G164" s="45">
        <v>102721</v>
      </c>
    </row>
    <row r="165" spans="1:7" s="14" customFormat="1" x14ac:dyDescent="0.3">
      <c r="A165" s="355">
        <v>5.4400000000000199</v>
      </c>
      <c r="B165" s="356"/>
      <c r="C165" s="20" t="s">
        <v>181</v>
      </c>
      <c r="D165" s="18" t="s">
        <v>17</v>
      </c>
      <c r="E165" s="44">
        <v>64769</v>
      </c>
      <c r="F165" s="43"/>
      <c r="G165" s="45">
        <v>64703</v>
      </c>
    </row>
    <row r="166" spans="1:7" s="14" customFormat="1" x14ac:dyDescent="0.3">
      <c r="A166" s="359">
        <v>5.4500000000000197</v>
      </c>
      <c r="B166" s="360"/>
      <c r="C166" s="20" t="s">
        <v>182</v>
      </c>
      <c r="D166" s="18" t="s">
        <v>9</v>
      </c>
      <c r="E166" s="44">
        <v>210178</v>
      </c>
      <c r="F166" s="43"/>
      <c r="G166" s="45">
        <v>209714</v>
      </c>
    </row>
    <row r="167" spans="1:7" s="14" customFormat="1" x14ac:dyDescent="0.3">
      <c r="A167" s="355">
        <v>5.4600000000000204</v>
      </c>
      <c r="B167" s="356"/>
      <c r="C167" s="20" t="s">
        <v>183</v>
      </c>
      <c r="D167" s="18" t="s">
        <v>17</v>
      </c>
      <c r="E167" s="44">
        <v>134542</v>
      </c>
      <c r="F167" s="43"/>
      <c r="G167" s="45">
        <v>134310</v>
      </c>
    </row>
    <row r="168" spans="1:7" s="14" customFormat="1" x14ac:dyDescent="0.3">
      <c r="A168" s="359">
        <v>5.4700000000000202</v>
      </c>
      <c r="B168" s="360"/>
      <c r="C168" s="20" t="s">
        <v>184</v>
      </c>
      <c r="D168" s="18" t="s">
        <v>17</v>
      </c>
      <c r="E168" s="44">
        <v>47796</v>
      </c>
      <c r="F168" s="43"/>
      <c r="G168" s="45">
        <v>47746</v>
      </c>
    </row>
    <row r="169" spans="1:7" s="14" customFormat="1" x14ac:dyDescent="0.3">
      <c r="A169" s="355">
        <v>5.4800000000000297</v>
      </c>
      <c r="B169" s="356"/>
      <c r="C169" s="20" t="s">
        <v>185</v>
      </c>
      <c r="D169" s="18" t="s">
        <v>17</v>
      </c>
      <c r="E169" s="44">
        <v>51621</v>
      </c>
      <c r="F169" s="43"/>
      <c r="G169" s="45">
        <v>51473</v>
      </c>
    </row>
    <row r="170" spans="1:7" s="14" customFormat="1" x14ac:dyDescent="0.3">
      <c r="A170" s="359">
        <v>5.4900000000000304</v>
      </c>
      <c r="B170" s="360"/>
      <c r="C170" s="20" t="s">
        <v>186</v>
      </c>
      <c r="D170" s="18" t="s">
        <v>17</v>
      </c>
      <c r="E170" s="44">
        <v>88406</v>
      </c>
      <c r="F170" s="43"/>
      <c r="G170" s="45">
        <v>88208</v>
      </c>
    </row>
    <row r="171" spans="1:7" s="14" customFormat="1" x14ac:dyDescent="0.3">
      <c r="A171" s="355">
        <v>5.5000000000000302</v>
      </c>
      <c r="B171" s="356"/>
      <c r="C171" s="20" t="s">
        <v>187</v>
      </c>
      <c r="D171" s="18" t="s">
        <v>9</v>
      </c>
      <c r="E171" s="44">
        <v>9600</v>
      </c>
      <c r="F171" s="43"/>
      <c r="G171" s="45">
        <v>9600</v>
      </c>
    </row>
    <row r="172" spans="1:7" s="14" customFormat="1" x14ac:dyDescent="0.3">
      <c r="A172" s="359">
        <v>5.51000000000003</v>
      </c>
      <c r="B172" s="360"/>
      <c r="C172" s="20" t="s">
        <v>188</v>
      </c>
      <c r="D172" s="18" t="s">
        <v>17</v>
      </c>
      <c r="E172" s="44">
        <v>84992</v>
      </c>
      <c r="F172" s="43"/>
      <c r="G172" s="45">
        <v>84656</v>
      </c>
    </row>
    <row r="173" spans="1:7" s="14" customFormat="1" x14ac:dyDescent="0.3">
      <c r="A173" s="355">
        <v>5.5200000000000298</v>
      </c>
      <c r="B173" s="356"/>
      <c r="C173" s="20" t="s">
        <v>189</v>
      </c>
      <c r="D173" s="18" t="s">
        <v>17</v>
      </c>
      <c r="E173" s="44">
        <v>6895</v>
      </c>
      <c r="F173" s="43"/>
      <c r="G173" s="45">
        <v>6792</v>
      </c>
    </row>
    <row r="174" spans="1:7" s="14" customFormat="1" x14ac:dyDescent="0.3">
      <c r="A174" s="359">
        <v>5.5300000000000296</v>
      </c>
      <c r="B174" s="360"/>
      <c r="C174" s="20" t="s">
        <v>190</v>
      </c>
      <c r="D174" s="18" t="s">
        <v>23</v>
      </c>
      <c r="E174" s="44">
        <v>18308</v>
      </c>
      <c r="F174" s="43"/>
      <c r="G174" s="45">
        <v>18308</v>
      </c>
    </row>
    <row r="175" spans="1:7" s="14" customFormat="1" x14ac:dyDescent="0.3">
      <c r="A175" s="355">
        <v>5.5400000000000302</v>
      </c>
      <c r="B175" s="356"/>
      <c r="C175" s="20" t="s">
        <v>191</v>
      </c>
      <c r="D175" s="18" t="s">
        <v>23</v>
      </c>
      <c r="E175" s="44">
        <v>23798</v>
      </c>
      <c r="F175" s="43"/>
      <c r="G175" s="45">
        <v>23798</v>
      </c>
    </row>
    <row r="176" spans="1:7" s="14" customFormat="1" x14ac:dyDescent="0.3">
      <c r="A176" s="359">
        <v>5.55000000000003</v>
      </c>
      <c r="B176" s="360"/>
      <c r="C176" s="20" t="s">
        <v>192</v>
      </c>
      <c r="D176" s="18" t="s">
        <v>23</v>
      </c>
      <c r="E176" s="44">
        <v>31606</v>
      </c>
      <c r="F176" s="43"/>
      <c r="G176" s="45">
        <v>31606</v>
      </c>
    </row>
    <row r="177" spans="1:7" s="14" customFormat="1" x14ac:dyDescent="0.3">
      <c r="A177" s="355">
        <v>5.5600000000000298</v>
      </c>
      <c r="B177" s="356"/>
      <c r="C177" s="20" t="s">
        <v>193</v>
      </c>
      <c r="D177" s="18" t="s">
        <v>23</v>
      </c>
      <c r="E177" s="44">
        <v>42786</v>
      </c>
      <c r="F177" s="43"/>
      <c r="G177" s="45">
        <v>42786</v>
      </c>
    </row>
    <row r="178" spans="1:7" s="14" customFormat="1" x14ac:dyDescent="0.3">
      <c r="A178" s="359">
        <v>5.5700000000000296</v>
      </c>
      <c r="B178" s="360"/>
      <c r="C178" s="20" t="s">
        <v>194</v>
      </c>
      <c r="D178" s="18" t="s">
        <v>23</v>
      </c>
      <c r="E178" s="44">
        <v>62522</v>
      </c>
      <c r="F178" s="43"/>
      <c r="G178" s="45">
        <v>62522</v>
      </c>
    </row>
    <row r="179" spans="1:7" s="14" customFormat="1" x14ac:dyDescent="0.3">
      <c r="A179" s="355"/>
      <c r="B179" s="356"/>
      <c r="C179" s="15"/>
      <c r="D179" s="18"/>
      <c r="E179" s="29"/>
      <c r="F179" s="28"/>
      <c r="G179" s="30"/>
    </row>
    <row r="180" spans="1:7" s="14" customFormat="1" x14ac:dyDescent="0.3">
      <c r="A180" s="361">
        <v>6</v>
      </c>
      <c r="B180" s="362"/>
      <c r="C180" s="21" t="s">
        <v>195</v>
      </c>
      <c r="D180" s="22"/>
      <c r="E180" s="24"/>
      <c r="F180" s="23"/>
      <c r="G180" s="25"/>
    </row>
    <row r="181" spans="1:7" s="14" customFormat="1" x14ac:dyDescent="0.3">
      <c r="A181" s="359">
        <v>6.1</v>
      </c>
      <c r="B181" s="360"/>
      <c r="C181" s="15" t="s">
        <v>196</v>
      </c>
      <c r="D181" s="18" t="s">
        <v>9</v>
      </c>
      <c r="E181" s="44">
        <v>27759</v>
      </c>
      <c r="F181" s="43"/>
      <c r="G181" s="45">
        <v>27759</v>
      </c>
    </row>
    <row r="182" spans="1:7" s="14" customFormat="1" x14ac:dyDescent="0.3">
      <c r="A182" s="359">
        <v>6.2</v>
      </c>
      <c r="B182" s="360"/>
      <c r="C182" s="20" t="s">
        <v>197</v>
      </c>
      <c r="D182" s="18" t="s">
        <v>17</v>
      </c>
      <c r="E182" s="44">
        <v>9037</v>
      </c>
      <c r="F182" s="43"/>
      <c r="G182" s="45">
        <v>8987</v>
      </c>
    </row>
    <row r="183" spans="1:7" s="14" customFormat="1" x14ac:dyDescent="0.3">
      <c r="A183" s="359">
        <v>6.3</v>
      </c>
      <c r="B183" s="360"/>
      <c r="C183" s="20" t="s">
        <v>198</v>
      </c>
      <c r="D183" s="18" t="s">
        <v>17</v>
      </c>
      <c r="E183" s="44">
        <v>11198</v>
      </c>
      <c r="F183" s="43"/>
      <c r="G183" s="45">
        <v>11148</v>
      </c>
    </row>
    <row r="184" spans="1:7" s="14" customFormat="1" x14ac:dyDescent="0.3">
      <c r="A184" s="359">
        <v>6.4</v>
      </c>
      <c r="B184" s="360"/>
      <c r="C184" s="20" t="s">
        <v>199</v>
      </c>
      <c r="D184" s="18" t="s">
        <v>17</v>
      </c>
      <c r="E184" s="44">
        <v>12829</v>
      </c>
      <c r="F184" s="43"/>
      <c r="G184" s="45">
        <v>12779</v>
      </c>
    </row>
    <row r="185" spans="1:7" s="14" customFormat="1" x14ac:dyDescent="0.3">
      <c r="A185" s="359">
        <v>6.5</v>
      </c>
      <c r="B185" s="360"/>
      <c r="C185" s="20" t="s">
        <v>200</v>
      </c>
      <c r="D185" s="18" t="s">
        <v>9</v>
      </c>
      <c r="E185" s="44">
        <v>10180</v>
      </c>
      <c r="F185" s="43"/>
      <c r="G185" s="45">
        <v>10180</v>
      </c>
    </row>
    <row r="186" spans="1:7" s="14" customFormat="1" x14ac:dyDescent="0.3">
      <c r="A186" s="359">
        <v>6.6</v>
      </c>
      <c r="B186" s="360"/>
      <c r="C186" s="20" t="s">
        <v>201</v>
      </c>
      <c r="D186" s="18" t="s">
        <v>9</v>
      </c>
      <c r="E186" s="44">
        <v>22759</v>
      </c>
      <c r="F186" s="43"/>
      <c r="G186" s="45">
        <v>22759</v>
      </c>
    </row>
    <row r="187" spans="1:7" s="14" customFormat="1" x14ac:dyDescent="0.3">
      <c r="A187" s="359">
        <v>6.7</v>
      </c>
      <c r="B187" s="360"/>
      <c r="C187" s="20" t="s">
        <v>202</v>
      </c>
      <c r="D187" s="18" t="s">
        <v>9</v>
      </c>
      <c r="E187" s="44">
        <v>38368</v>
      </c>
      <c r="F187" s="43"/>
      <c r="G187" s="45">
        <v>38224</v>
      </c>
    </row>
    <row r="188" spans="1:7" s="14" customFormat="1" x14ac:dyDescent="0.3">
      <c r="A188" s="359">
        <v>6.8</v>
      </c>
      <c r="B188" s="360"/>
      <c r="C188" s="20" t="s">
        <v>203</v>
      </c>
      <c r="D188" s="18" t="s">
        <v>17</v>
      </c>
      <c r="E188" s="44">
        <v>23911</v>
      </c>
      <c r="F188" s="43"/>
      <c r="G188" s="45">
        <v>23839</v>
      </c>
    </row>
    <row r="189" spans="1:7" s="14" customFormat="1" x14ac:dyDescent="0.3">
      <c r="A189" s="359">
        <v>6.9</v>
      </c>
      <c r="B189" s="360"/>
      <c r="C189" s="20" t="s">
        <v>204</v>
      </c>
      <c r="D189" s="18" t="s">
        <v>9</v>
      </c>
      <c r="E189" s="44">
        <v>32255</v>
      </c>
      <c r="F189" s="43"/>
      <c r="G189" s="45">
        <v>32116</v>
      </c>
    </row>
    <row r="190" spans="1:7" s="14" customFormat="1" x14ac:dyDescent="0.3">
      <c r="A190" s="355">
        <v>6.1</v>
      </c>
      <c r="B190" s="356"/>
      <c r="C190" s="20" t="s">
        <v>205</v>
      </c>
      <c r="D190" s="18" t="s">
        <v>17</v>
      </c>
      <c r="E190" s="44">
        <v>20289</v>
      </c>
      <c r="F190" s="43"/>
      <c r="G190" s="45">
        <v>20219</v>
      </c>
    </row>
    <row r="191" spans="1:7" s="14" customFormat="1" x14ac:dyDescent="0.3">
      <c r="A191" s="359">
        <v>6.11</v>
      </c>
      <c r="B191" s="360"/>
      <c r="C191" s="20" t="s">
        <v>206</v>
      </c>
      <c r="D191" s="18" t="s">
        <v>9</v>
      </c>
      <c r="E191" s="44">
        <v>31279</v>
      </c>
      <c r="F191" s="43"/>
      <c r="G191" s="45">
        <v>31134</v>
      </c>
    </row>
    <row r="192" spans="1:7" s="14" customFormat="1" x14ac:dyDescent="0.3">
      <c r="A192" s="355">
        <v>6.12</v>
      </c>
      <c r="B192" s="356"/>
      <c r="C192" s="20" t="s">
        <v>207</v>
      </c>
      <c r="D192" s="18" t="s">
        <v>17</v>
      </c>
      <c r="E192" s="44">
        <v>19801</v>
      </c>
      <c r="F192" s="43"/>
      <c r="G192" s="45">
        <v>19729</v>
      </c>
    </row>
    <row r="193" spans="1:7" s="14" customFormat="1" x14ac:dyDescent="0.3">
      <c r="A193" s="359">
        <v>6.13</v>
      </c>
      <c r="B193" s="360"/>
      <c r="C193" s="20" t="s">
        <v>208</v>
      </c>
      <c r="D193" s="18" t="s">
        <v>9</v>
      </c>
      <c r="E193" s="44">
        <v>32255</v>
      </c>
      <c r="F193" s="43"/>
      <c r="G193" s="45">
        <v>32116</v>
      </c>
    </row>
    <row r="194" spans="1:7" s="14" customFormat="1" x14ac:dyDescent="0.3">
      <c r="A194" s="355">
        <v>6.14</v>
      </c>
      <c r="B194" s="356"/>
      <c r="C194" s="20" t="s">
        <v>209</v>
      </c>
      <c r="D194" s="18" t="s">
        <v>17</v>
      </c>
      <c r="E194" s="44">
        <v>20289</v>
      </c>
      <c r="F194" s="43"/>
      <c r="G194" s="45">
        <v>20219</v>
      </c>
    </row>
    <row r="195" spans="1:7" s="14" customFormat="1" x14ac:dyDescent="0.3">
      <c r="A195" s="359">
        <v>6.15</v>
      </c>
      <c r="B195" s="360"/>
      <c r="C195" s="20" t="s">
        <v>210</v>
      </c>
      <c r="D195" s="18" t="s">
        <v>9</v>
      </c>
      <c r="E195" s="44">
        <v>32387</v>
      </c>
      <c r="F195" s="43"/>
      <c r="G195" s="45">
        <v>32284</v>
      </c>
    </row>
    <row r="196" spans="1:7" s="14" customFormat="1" x14ac:dyDescent="0.3">
      <c r="A196" s="355">
        <v>6.16</v>
      </c>
      <c r="B196" s="356"/>
      <c r="C196" s="20" t="s">
        <v>211</v>
      </c>
      <c r="D196" s="18" t="s">
        <v>17</v>
      </c>
      <c r="E196" s="44">
        <v>20353</v>
      </c>
      <c r="F196" s="43"/>
      <c r="G196" s="45">
        <v>20301</v>
      </c>
    </row>
    <row r="197" spans="1:7" s="14" customFormat="1" x14ac:dyDescent="0.3">
      <c r="A197" s="359">
        <v>6.17</v>
      </c>
      <c r="B197" s="360"/>
      <c r="C197" s="20" t="s">
        <v>212</v>
      </c>
      <c r="D197" s="18" t="s">
        <v>9</v>
      </c>
      <c r="E197" s="44">
        <v>27276</v>
      </c>
      <c r="F197" s="43"/>
      <c r="G197" s="45">
        <v>27170</v>
      </c>
    </row>
    <row r="198" spans="1:7" s="14" customFormat="1" x14ac:dyDescent="0.3">
      <c r="A198" s="355">
        <v>6.1800000000000104</v>
      </c>
      <c r="B198" s="356"/>
      <c r="C198" s="20" t="s">
        <v>213</v>
      </c>
      <c r="D198" s="18" t="s">
        <v>17</v>
      </c>
      <c r="E198" s="44">
        <v>17274</v>
      </c>
      <c r="F198" s="43"/>
      <c r="G198" s="45">
        <v>17221</v>
      </c>
    </row>
    <row r="199" spans="1:7" s="14" customFormat="1" x14ac:dyDescent="0.3">
      <c r="A199" s="359">
        <v>6.1900000000000102</v>
      </c>
      <c r="B199" s="360"/>
      <c r="C199" s="20" t="s">
        <v>214</v>
      </c>
      <c r="D199" s="18" t="s">
        <v>9</v>
      </c>
      <c r="E199" s="44">
        <v>26532</v>
      </c>
      <c r="F199" s="43"/>
      <c r="G199" s="45">
        <v>26422</v>
      </c>
    </row>
    <row r="200" spans="1:7" s="14" customFormat="1" x14ac:dyDescent="0.3">
      <c r="A200" s="355">
        <v>6.2000000000000099</v>
      </c>
      <c r="B200" s="356"/>
      <c r="C200" s="20" t="s">
        <v>215</v>
      </c>
      <c r="D200" s="18" t="s">
        <v>17</v>
      </c>
      <c r="E200" s="44">
        <v>16902</v>
      </c>
      <c r="F200" s="43"/>
      <c r="G200" s="45">
        <v>16847</v>
      </c>
    </row>
    <row r="201" spans="1:7" s="14" customFormat="1" x14ac:dyDescent="0.3">
      <c r="A201" s="359">
        <v>6.2100000000000097</v>
      </c>
      <c r="B201" s="360"/>
      <c r="C201" s="20" t="s">
        <v>216</v>
      </c>
      <c r="D201" s="18" t="s">
        <v>9</v>
      </c>
      <c r="E201" s="44">
        <v>33673</v>
      </c>
      <c r="F201" s="43"/>
      <c r="G201" s="45">
        <v>33533</v>
      </c>
    </row>
    <row r="202" spans="1:7" s="14" customFormat="1" x14ac:dyDescent="0.3">
      <c r="A202" s="355">
        <v>6.2200000000000104</v>
      </c>
      <c r="B202" s="356"/>
      <c r="C202" s="20" t="s">
        <v>217</v>
      </c>
      <c r="D202" s="18" t="s">
        <v>17</v>
      </c>
      <c r="E202" s="44">
        <v>20961</v>
      </c>
      <c r="F202" s="43"/>
      <c r="G202" s="45">
        <v>20892</v>
      </c>
    </row>
    <row r="203" spans="1:7" s="14" customFormat="1" x14ac:dyDescent="0.3">
      <c r="A203" s="359">
        <v>6.2300000000000102</v>
      </c>
      <c r="B203" s="360"/>
      <c r="C203" s="20" t="s">
        <v>218</v>
      </c>
      <c r="D203" s="18" t="s">
        <v>9</v>
      </c>
      <c r="E203" s="44">
        <v>32697</v>
      </c>
      <c r="F203" s="43"/>
      <c r="G203" s="45">
        <v>32552</v>
      </c>
    </row>
    <row r="204" spans="1:7" s="14" customFormat="1" x14ac:dyDescent="0.3">
      <c r="A204" s="355">
        <v>6.24000000000001</v>
      </c>
      <c r="B204" s="356"/>
      <c r="C204" s="20" t="s">
        <v>219</v>
      </c>
      <c r="D204" s="18" t="s">
        <v>17</v>
      </c>
      <c r="E204" s="44">
        <v>20473</v>
      </c>
      <c r="F204" s="43"/>
      <c r="G204" s="45">
        <v>20401</v>
      </c>
    </row>
    <row r="205" spans="1:7" s="14" customFormat="1" x14ac:dyDescent="0.3">
      <c r="A205" s="359">
        <v>6.2500000000000098</v>
      </c>
      <c r="B205" s="360"/>
      <c r="C205" s="20" t="s">
        <v>220</v>
      </c>
      <c r="D205" s="18" t="s">
        <v>9</v>
      </c>
      <c r="E205" s="44">
        <v>27644</v>
      </c>
      <c r="F205" s="43"/>
      <c r="G205" s="45">
        <v>27534</v>
      </c>
    </row>
    <row r="206" spans="1:7" s="14" customFormat="1" x14ac:dyDescent="0.3">
      <c r="A206" s="355">
        <v>6.2600000000000096</v>
      </c>
      <c r="B206" s="356"/>
      <c r="C206" s="20" t="s">
        <v>221</v>
      </c>
      <c r="D206" s="18" t="s">
        <v>17</v>
      </c>
      <c r="E206" s="44">
        <v>17425</v>
      </c>
      <c r="F206" s="43"/>
      <c r="G206" s="45">
        <v>17371</v>
      </c>
    </row>
    <row r="207" spans="1:7" s="14" customFormat="1" x14ac:dyDescent="0.3">
      <c r="A207" s="359">
        <v>6.2700000000000102</v>
      </c>
      <c r="B207" s="360"/>
      <c r="C207" s="20" t="s">
        <v>222</v>
      </c>
      <c r="D207" s="18" t="s">
        <v>9</v>
      </c>
      <c r="E207" s="44">
        <v>34317</v>
      </c>
      <c r="F207" s="43"/>
      <c r="G207" s="45">
        <v>34173</v>
      </c>
    </row>
    <row r="208" spans="1:7" s="14" customFormat="1" x14ac:dyDescent="0.3">
      <c r="A208" s="355">
        <v>6.28000000000001</v>
      </c>
      <c r="B208" s="356"/>
      <c r="C208" s="20" t="s">
        <v>223</v>
      </c>
      <c r="D208" s="18" t="s">
        <v>17</v>
      </c>
      <c r="E208" s="44">
        <v>22020</v>
      </c>
      <c r="F208" s="43"/>
      <c r="G208" s="45">
        <v>21948</v>
      </c>
    </row>
    <row r="209" spans="1:7" s="14" customFormat="1" x14ac:dyDescent="0.3">
      <c r="A209" s="359"/>
      <c r="B209" s="360"/>
      <c r="C209" s="15"/>
      <c r="D209" s="18"/>
      <c r="E209" s="29"/>
      <c r="F209" s="28"/>
      <c r="G209" s="30"/>
    </row>
    <row r="210" spans="1:7" s="14" customFormat="1" x14ac:dyDescent="0.3">
      <c r="A210" s="361">
        <v>7</v>
      </c>
      <c r="B210" s="362"/>
      <c r="C210" s="21" t="s">
        <v>224</v>
      </c>
      <c r="D210" s="22"/>
      <c r="E210" s="24"/>
      <c r="F210" s="23"/>
      <c r="G210" s="25"/>
    </row>
    <row r="211" spans="1:7" s="14" customFormat="1" x14ac:dyDescent="0.3">
      <c r="A211" s="359">
        <v>7.1</v>
      </c>
      <c r="B211" s="360"/>
      <c r="C211" s="15" t="s">
        <v>225</v>
      </c>
      <c r="D211" s="18" t="s">
        <v>9</v>
      </c>
      <c r="E211" s="44">
        <v>40001</v>
      </c>
      <c r="F211" s="43"/>
      <c r="G211" s="45">
        <v>39802</v>
      </c>
    </row>
    <row r="212" spans="1:7" s="14" customFormat="1" ht="20.399999999999999" x14ac:dyDescent="0.3">
      <c r="A212" s="359">
        <v>7.2</v>
      </c>
      <c r="B212" s="360"/>
      <c r="C212" s="15" t="s">
        <v>226</v>
      </c>
      <c r="D212" s="18" t="s">
        <v>9</v>
      </c>
      <c r="E212" s="44">
        <v>124272</v>
      </c>
      <c r="F212" s="43"/>
      <c r="G212" s="45">
        <v>123553</v>
      </c>
    </row>
    <row r="213" spans="1:7" s="14" customFormat="1" x14ac:dyDescent="0.3">
      <c r="A213" s="359">
        <v>7.3</v>
      </c>
      <c r="B213" s="360"/>
      <c r="C213" s="15" t="s">
        <v>227</v>
      </c>
      <c r="D213" s="18" t="s">
        <v>17</v>
      </c>
      <c r="E213" s="44">
        <v>78092</v>
      </c>
      <c r="F213" s="43"/>
      <c r="G213" s="45">
        <v>78092</v>
      </c>
    </row>
    <row r="214" spans="1:7" s="14" customFormat="1" x14ac:dyDescent="0.3">
      <c r="A214" s="359">
        <v>7.4</v>
      </c>
      <c r="B214" s="360"/>
      <c r="C214" s="15" t="s">
        <v>228</v>
      </c>
      <c r="D214" s="18" t="s">
        <v>17</v>
      </c>
      <c r="E214" s="44">
        <v>33501</v>
      </c>
      <c r="F214" s="43"/>
      <c r="G214" s="45">
        <v>33501</v>
      </c>
    </row>
    <row r="215" spans="1:7" s="14" customFormat="1" x14ac:dyDescent="0.3">
      <c r="A215" s="359">
        <v>7.5</v>
      </c>
      <c r="B215" s="360"/>
      <c r="C215" s="26" t="s">
        <v>229</v>
      </c>
      <c r="D215" s="18" t="s">
        <v>17</v>
      </c>
      <c r="E215" s="44">
        <v>51695</v>
      </c>
      <c r="F215" s="43"/>
      <c r="G215" s="45">
        <v>51695</v>
      </c>
    </row>
    <row r="216" spans="1:7" s="14" customFormat="1" x14ac:dyDescent="0.3">
      <c r="A216" s="359">
        <v>7.6</v>
      </c>
      <c r="B216" s="360"/>
      <c r="C216" s="15" t="s">
        <v>230</v>
      </c>
      <c r="D216" s="18" t="s">
        <v>17</v>
      </c>
      <c r="E216" s="44">
        <v>112249</v>
      </c>
      <c r="F216" s="43"/>
      <c r="G216" s="45">
        <v>112249</v>
      </c>
    </row>
    <row r="217" spans="1:7" s="14" customFormat="1" x14ac:dyDescent="0.3">
      <c r="A217" s="359">
        <v>7.7</v>
      </c>
      <c r="B217" s="360"/>
      <c r="C217" s="15" t="s">
        <v>16</v>
      </c>
      <c r="D217" s="18" t="s">
        <v>17</v>
      </c>
      <c r="E217" s="44">
        <v>89249</v>
      </c>
      <c r="F217" s="43"/>
      <c r="G217" s="45">
        <v>89249</v>
      </c>
    </row>
    <row r="218" spans="1:7" s="14" customFormat="1" x14ac:dyDescent="0.3">
      <c r="A218" s="359">
        <v>7.8</v>
      </c>
      <c r="B218" s="360"/>
      <c r="C218" s="15" t="s">
        <v>231</v>
      </c>
      <c r="D218" s="18" t="s">
        <v>17</v>
      </c>
      <c r="E218" s="44">
        <v>54515</v>
      </c>
      <c r="F218" s="43"/>
      <c r="G218" s="45">
        <v>54515</v>
      </c>
    </row>
    <row r="219" spans="1:7" s="14" customFormat="1" x14ac:dyDescent="0.3">
      <c r="A219" s="359">
        <v>7.9</v>
      </c>
      <c r="B219" s="360"/>
      <c r="C219" s="15" t="s">
        <v>232</v>
      </c>
      <c r="D219" s="18" t="s">
        <v>17</v>
      </c>
      <c r="E219" s="44">
        <v>117343</v>
      </c>
      <c r="F219" s="43"/>
      <c r="G219" s="45">
        <v>117343</v>
      </c>
    </row>
    <row r="220" spans="1:7" s="14" customFormat="1" x14ac:dyDescent="0.3">
      <c r="A220" s="355">
        <v>7.1</v>
      </c>
      <c r="B220" s="356"/>
      <c r="C220" s="15" t="s">
        <v>233</v>
      </c>
      <c r="D220" s="18" t="s">
        <v>17</v>
      </c>
      <c r="E220" s="44">
        <v>138909</v>
      </c>
      <c r="F220" s="43"/>
      <c r="G220" s="45">
        <v>138909</v>
      </c>
    </row>
    <row r="221" spans="1:7" s="14" customFormat="1" x14ac:dyDescent="0.3">
      <c r="A221" s="359">
        <v>7.11</v>
      </c>
      <c r="B221" s="360"/>
      <c r="C221" s="15" t="s">
        <v>234</v>
      </c>
      <c r="D221" s="18" t="s">
        <v>17</v>
      </c>
      <c r="E221" s="44">
        <v>201217</v>
      </c>
      <c r="F221" s="43"/>
      <c r="G221" s="45">
        <v>201217</v>
      </c>
    </row>
    <row r="222" spans="1:7" s="14" customFormat="1" x14ac:dyDescent="0.3">
      <c r="A222" s="355">
        <v>7.12</v>
      </c>
      <c r="B222" s="356"/>
      <c r="C222" s="15" t="s">
        <v>235</v>
      </c>
      <c r="D222" s="18" t="s">
        <v>17</v>
      </c>
      <c r="E222" s="44">
        <v>84146</v>
      </c>
      <c r="F222" s="43"/>
      <c r="G222" s="45">
        <v>84146</v>
      </c>
    </row>
    <row r="223" spans="1:7" s="14" customFormat="1" x14ac:dyDescent="0.3">
      <c r="A223" s="359">
        <v>7.13</v>
      </c>
      <c r="B223" s="360"/>
      <c r="C223" s="15" t="s">
        <v>236</v>
      </c>
      <c r="D223" s="18" t="s">
        <v>17</v>
      </c>
      <c r="E223" s="44">
        <v>119486</v>
      </c>
      <c r="F223" s="43"/>
      <c r="G223" s="45">
        <v>119486</v>
      </c>
    </row>
    <row r="224" spans="1:7" s="14" customFormat="1" x14ac:dyDescent="0.3">
      <c r="A224" s="355">
        <v>7.14</v>
      </c>
      <c r="B224" s="356"/>
      <c r="C224" s="15" t="s">
        <v>237</v>
      </c>
      <c r="D224" s="18" t="s">
        <v>17</v>
      </c>
      <c r="E224" s="44">
        <v>109758</v>
      </c>
      <c r="F224" s="43"/>
      <c r="G224" s="45">
        <v>109758</v>
      </c>
    </row>
    <row r="225" spans="1:7" s="14" customFormat="1" x14ac:dyDescent="0.3">
      <c r="A225" s="359">
        <v>7.15</v>
      </c>
      <c r="B225" s="360"/>
      <c r="C225" s="26" t="s">
        <v>238</v>
      </c>
      <c r="D225" s="31" t="s">
        <v>9</v>
      </c>
      <c r="E225" s="44">
        <v>183778</v>
      </c>
      <c r="F225" s="43"/>
      <c r="G225" s="45">
        <v>183778</v>
      </c>
    </row>
    <row r="226" spans="1:7" s="14" customFormat="1" x14ac:dyDescent="0.3">
      <c r="A226" s="355">
        <v>7.16</v>
      </c>
      <c r="B226" s="356"/>
      <c r="C226" s="26" t="s">
        <v>239</v>
      </c>
      <c r="D226" s="31" t="s">
        <v>9</v>
      </c>
      <c r="E226" s="44">
        <v>105848</v>
      </c>
      <c r="F226" s="43"/>
      <c r="G226" s="45">
        <v>105848</v>
      </c>
    </row>
    <row r="227" spans="1:7" s="14" customFormat="1" x14ac:dyDescent="0.3">
      <c r="A227" s="359">
        <v>7.17</v>
      </c>
      <c r="B227" s="360"/>
      <c r="C227" s="26" t="s">
        <v>240</v>
      </c>
      <c r="D227" s="31" t="s">
        <v>9</v>
      </c>
      <c r="E227" s="44">
        <v>79078</v>
      </c>
      <c r="F227" s="43"/>
      <c r="G227" s="45">
        <v>79078</v>
      </c>
    </row>
    <row r="228" spans="1:7" s="14" customFormat="1" x14ac:dyDescent="0.3">
      <c r="A228" s="355">
        <v>7.1800000000000104</v>
      </c>
      <c r="B228" s="356"/>
      <c r="C228" s="15" t="s">
        <v>241</v>
      </c>
      <c r="D228" s="18" t="s">
        <v>17</v>
      </c>
      <c r="E228" s="44">
        <v>50184</v>
      </c>
      <c r="F228" s="43"/>
      <c r="G228" s="45">
        <v>50184</v>
      </c>
    </row>
    <row r="229" spans="1:7" s="14" customFormat="1" x14ac:dyDescent="0.3">
      <c r="A229" s="359">
        <v>7.1900000000000102</v>
      </c>
      <c r="B229" s="360"/>
      <c r="C229" s="15" t="s">
        <v>242</v>
      </c>
      <c r="D229" s="18" t="s">
        <v>9</v>
      </c>
      <c r="E229" s="44">
        <v>88184</v>
      </c>
      <c r="F229" s="43"/>
      <c r="G229" s="45">
        <v>87937</v>
      </c>
    </row>
    <row r="230" spans="1:7" s="14" customFormat="1" x14ac:dyDescent="0.3">
      <c r="A230" s="355">
        <v>7.2000000000000099</v>
      </c>
      <c r="B230" s="356"/>
      <c r="C230" s="15" t="s">
        <v>243</v>
      </c>
      <c r="D230" s="18" t="s">
        <v>9</v>
      </c>
      <c r="E230" s="44">
        <v>65754</v>
      </c>
      <c r="F230" s="43"/>
      <c r="G230" s="45">
        <v>65754</v>
      </c>
    </row>
    <row r="231" spans="1:7" s="14" customFormat="1" x14ac:dyDescent="0.3">
      <c r="A231" s="359">
        <v>7.2100000000000097</v>
      </c>
      <c r="B231" s="360"/>
      <c r="C231" s="15" t="s">
        <v>244</v>
      </c>
      <c r="D231" s="18" t="s">
        <v>9</v>
      </c>
      <c r="E231" s="44">
        <v>60614</v>
      </c>
      <c r="F231" s="43"/>
      <c r="G231" s="45">
        <v>60614</v>
      </c>
    </row>
    <row r="232" spans="1:7" s="14" customFormat="1" x14ac:dyDescent="0.3">
      <c r="A232" s="355">
        <v>7.2200000000000104</v>
      </c>
      <c r="B232" s="356"/>
      <c r="C232" s="15" t="s">
        <v>245</v>
      </c>
      <c r="D232" s="18" t="s">
        <v>9</v>
      </c>
      <c r="E232" s="44">
        <v>54895</v>
      </c>
      <c r="F232" s="43"/>
      <c r="G232" s="45">
        <v>54895</v>
      </c>
    </row>
    <row r="233" spans="1:7" s="14" customFormat="1" x14ac:dyDescent="0.3">
      <c r="A233" s="359">
        <v>7.2300000000000102</v>
      </c>
      <c r="B233" s="360"/>
      <c r="C233" s="20" t="s">
        <v>8</v>
      </c>
      <c r="D233" s="27" t="s">
        <v>9</v>
      </c>
      <c r="E233" s="44">
        <v>53423</v>
      </c>
      <c r="F233" s="43"/>
      <c r="G233" s="45">
        <v>53423</v>
      </c>
    </row>
    <row r="234" spans="1:7" s="14" customFormat="1" x14ac:dyDescent="0.3">
      <c r="A234" s="355">
        <v>7.24000000000001</v>
      </c>
      <c r="B234" s="356"/>
      <c r="C234" s="20" t="s">
        <v>246</v>
      </c>
      <c r="D234" s="27" t="s">
        <v>9</v>
      </c>
      <c r="E234" s="44">
        <v>53776</v>
      </c>
      <c r="F234" s="43"/>
      <c r="G234" s="45">
        <v>53776</v>
      </c>
    </row>
    <row r="235" spans="1:7" s="14" customFormat="1" x14ac:dyDescent="0.3">
      <c r="A235" s="359">
        <v>7.2500000000000098</v>
      </c>
      <c r="B235" s="360"/>
      <c r="C235" s="20" t="s">
        <v>247</v>
      </c>
      <c r="D235" s="27" t="s">
        <v>9</v>
      </c>
      <c r="E235" s="44">
        <v>72558</v>
      </c>
      <c r="F235" s="43"/>
      <c r="G235" s="45">
        <v>72558</v>
      </c>
    </row>
    <row r="236" spans="1:7" s="14" customFormat="1" x14ac:dyDescent="0.3">
      <c r="A236" s="355">
        <v>7.2600000000000096</v>
      </c>
      <c r="B236" s="356"/>
      <c r="C236" s="20" t="s">
        <v>248</v>
      </c>
      <c r="D236" s="27" t="s">
        <v>9</v>
      </c>
      <c r="E236" s="44">
        <v>64547</v>
      </c>
      <c r="F236" s="43"/>
      <c r="G236" s="45">
        <v>64547</v>
      </c>
    </row>
    <row r="237" spans="1:7" s="14" customFormat="1" x14ac:dyDescent="0.3">
      <c r="A237" s="359">
        <v>7.2700000000000102</v>
      </c>
      <c r="B237" s="360"/>
      <c r="C237" s="20" t="s">
        <v>249</v>
      </c>
      <c r="D237" s="27" t="s">
        <v>9</v>
      </c>
      <c r="E237" s="44">
        <v>113834</v>
      </c>
      <c r="F237" s="43"/>
      <c r="G237" s="45">
        <v>113834</v>
      </c>
    </row>
    <row r="238" spans="1:7" s="14" customFormat="1" ht="12" customHeight="1" x14ac:dyDescent="0.3">
      <c r="A238" s="355">
        <v>7.28000000000001</v>
      </c>
      <c r="B238" s="356"/>
      <c r="C238" s="20" t="s">
        <v>250</v>
      </c>
      <c r="D238" s="18" t="s">
        <v>9</v>
      </c>
      <c r="E238" s="44">
        <v>204783</v>
      </c>
      <c r="F238" s="43"/>
      <c r="G238" s="45">
        <v>204783</v>
      </c>
    </row>
    <row r="239" spans="1:7" s="14" customFormat="1" x14ac:dyDescent="0.3">
      <c r="A239" s="359">
        <v>7.2900000000000098</v>
      </c>
      <c r="B239" s="360"/>
      <c r="C239" s="20" t="s">
        <v>251</v>
      </c>
      <c r="D239" s="18" t="s">
        <v>9</v>
      </c>
      <c r="E239" s="44">
        <v>94091</v>
      </c>
      <c r="F239" s="43"/>
      <c r="G239" s="45">
        <v>94091</v>
      </c>
    </row>
    <row r="240" spans="1:7" s="14" customFormat="1" x14ac:dyDescent="0.3">
      <c r="A240" s="355">
        <v>7.3000000000000096</v>
      </c>
      <c r="B240" s="356"/>
      <c r="C240" s="20" t="s">
        <v>252</v>
      </c>
      <c r="D240" s="18" t="s">
        <v>9</v>
      </c>
      <c r="E240" s="44">
        <v>68007</v>
      </c>
      <c r="F240" s="43"/>
      <c r="G240" s="45">
        <v>68007</v>
      </c>
    </row>
    <row r="241" spans="1:7" s="14" customFormat="1" x14ac:dyDescent="0.3">
      <c r="A241" s="359">
        <v>7.3100000000000103</v>
      </c>
      <c r="B241" s="360"/>
      <c r="C241" s="20" t="s">
        <v>253</v>
      </c>
      <c r="D241" s="18" t="s">
        <v>9</v>
      </c>
      <c r="E241" s="44">
        <v>51829</v>
      </c>
      <c r="F241" s="43"/>
      <c r="G241" s="45">
        <v>51829</v>
      </c>
    </row>
    <row r="242" spans="1:7" s="14" customFormat="1" ht="20.399999999999999" x14ac:dyDescent="0.3">
      <c r="A242" s="355">
        <v>7.3200000000000101</v>
      </c>
      <c r="B242" s="356"/>
      <c r="C242" s="20" t="s">
        <v>254</v>
      </c>
      <c r="D242" s="18" t="s">
        <v>9</v>
      </c>
      <c r="E242" s="44">
        <v>85320</v>
      </c>
      <c r="F242" s="43"/>
      <c r="G242" s="45">
        <v>85320</v>
      </c>
    </row>
    <row r="243" spans="1:7" s="14" customFormat="1" x14ac:dyDescent="0.3">
      <c r="A243" s="359">
        <v>7.3300000000000196</v>
      </c>
      <c r="B243" s="360"/>
      <c r="C243" s="20" t="s">
        <v>255</v>
      </c>
      <c r="D243" s="18" t="s">
        <v>17</v>
      </c>
      <c r="E243" s="44">
        <v>32411</v>
      </c>
      <c r="F243" s="43"/>
      <c r="G243" s="45">
        <v>32411</v>
      </c>
    </row>
    <row r="244" spans="1:7" s="14" customFormat="1" x14ac:dyDescent="0.3">
      <c r="A244" s="355">
        <v>7.3400000000000203</v>
      </c>
      <c r="B244" s="356"/>
      <c r="C244" s="20" t="s">
        <v>256</v>
      </c>
      <c r="D244" s="18" t="s">
        <v>17</v>
      </c>
      <c r="E244" s="44">
        <v>37713</v>
      </c>
      <c r="F244" s="43"/>
      <c r="G244" s="45">
        <v>37713</v>
      </c>
    </row>
    <row r="245" spans="1:7" s="14" customFormat="1" x14ac:dyDescent="0.3">
      <c r="A245" s="359">
        <v>7.3500000000000201</v>
      </c>
      <c r="B245" s="360"/>
      <c r="C245" s="20" t="s">
        <v>257</v>
      </c>
      <c r="D245" s="18" t="s">
        <v>9</v>
      </c>
      <c r="E245" s="44">
        <v>49393</v>
      </c>
      <c r="F245" s="43"/>
      <c r="G245" s="45">
        <v>49393</v>
      </c>
    </row>
    <row r="246" spans="1:7" s="14" customFormat="1" x14ac:dyDescent="0.3">
      <c r="A246" s="355">
        <v>7.3600000000000199</v>
      </c>
      <c r="B246" s="356"/>
      <c r="C246" s="20" t="s">
        <v>258</v>
      </c>
      <c r="D246" s="18" t="s">
        <v>9</v>
      </c>
      <c r="E246" s="44">
        <v>63645</v>
      </c>
      <c r="F246" s="43"/>
      <c r="G246" s="45">
        <v>63645</v>
      </c>
    </row>
    <row r="247" spans="1:7" s="14" customFormat="1" x14ac:dyDescent="0.3">
      <c r="A247" s="359">
        <v>7.3700000000000196</v>
      </c>
      <c r="B247" s="360"/>
      <c r="C247" s="20" t="s">
        <v>259</v>
      </c>
      <c r="D247" s="18" t="s">
        <v>17</v>
      </c>
      <c r="E247" s="44">
        <v>34372</v>
      </c>
      <c r="F247" s="43"/>
      <c r="G247" s="45">
        <v>34372</v>
      </c>
    </row>
    <row r="248" spans="1:7" s="14" customFormat="1" x14ac:dyDescent="0.3">
      <c r="A248" s="355">
        <v>7.3800000000000203</v>
      </c>
      <c r="B248" s="356"/>
      <c r="C248" s="20" t="s">
        <v>260</v>
      </c>
      <c r="D248" s="18" t="s">
        <v>17</v>
      </c>
      <c r="E248" s="44">
        <v>80083</v>
      </c>
      <c r="F248" s="43"/>
      <c r="G248" s="45">
        <v>80083</v>
      </c>
    </row>
    <row r="249" spans="1:7" s="14" customFormat="1" x14ac:dyDescent="0.3">
      <c r="A249" s="359">
        <v>7.3900000000000201</v>
      </c>
      <c r="B249" s="360"/>
      <c r="C249" s="20" t="s">
        <v>261</v>
      </c>
      <c r="D249" s="18" t="s">
        <v>9</v>
      </c>
      <c r="E249" s="44">
        <v>473372</v>
      </c>
      <c r="F249" s="43"/>
      <c r="G249" s="45">
        <v>473372</v>
      </c>
    </row>
    <row r="250" spans="1:7" s="14" customFormat="1" x14ac:dyDescent="0.3">
      <c r="A250" s="355">
        <v>7.4000000000000199</v>
      </c>
      <c r="B250" s="356"/>
      <c r="C250" s="20" t="s">
        <v>262</v>
      </c>
      <c r="D250" s="18" t="s">
        <v>9</v>
      </c>
      <c r="E250" s="44">
        <v>631454</v>
      </c>
      <c r="F250" s="43"/>
      <c r="G250" s="45">
        <v>631454</v>
      </c>
    </row>
    <row r="251" spans="1:7" s="14" customFormat="1" x14ac:dyDescent="0.3">
      <c r="A251" s="359">
        <v>7.4100000000000197</v>
      </c>
      <c r="B251" s="360"/>
      <c r="C251" s="20" t="s">
        <v>263</v>
      </c>
      <c r="D251" s="18" t="s">
        <v>9</v>
      </c>
      <c r="E251" s="44">
        <v>382611</v>
      </c>
      <c r="F251" s="43"/>
      <c r="G251" s="45">
        <v>382611</v>
      </c>
    </row>
    <row r="252" spans="1:7" s="14" customFormat="1" x14ac:dyDescent="0.3">
      <c r="A252" s="355">
        <v>7.4200000000000204</v>
      </c>
      <c r="B252" s="356"/>
      <c r="C252" s="20" t="s">
        <v>264</v>
      </c>
      <c r="D252" s="18" t="s">
        <v>9</v>
      </c>
      <c r="E252" s="44">
        <v>402242</v>
      </c>
      <c r="F252" s="43"/>
      <c r="G252" s="45">
        <v>402242</v>
      </c>
    </row>
    <row r="253" spans="1:7" s="14" customFormat="1" x14ac:dyDescent="0.3">
      <c r="A253" s="355">
        <v>7.4300000000000201</v>
      </c>
      <c r="B253" s="356"/>
      <c r="C253" s="20" t="s">
        <v>265</v>
      </c>
      <c r="D253" s="18" t="s">
        <v>9</v>
      </c>
      <c r="E253" s="44">
        <v>89317</v>
      </c>
      <c r="F253" s="43"/>
      <c r="G253" s="45">
        <v>89317</v>
      </c>
    </row>
    <row r="254" spans="1:7" s="14" customFormat="1" x14ac:dyDescent="0.3">
      <c r="A254" s="355">
        <v>7.4400000000000199</v>
      </c>
      <c r="B254" s="356"/>
      <c r="C254" s="20" t="s">
        <v>266</v>
      </c>
      <c r="D254" s="18" t="s">
        <v>9</v>
      </c>
      <c r="E254" s="44">
        <v>86613</v>
      </c>
      <c r="F254" s="43"/>
      <c r="G254" s="45">
        <v>86613</v>
      </c>
    </row>
    <row r="255" spans="1:7" s="14" customFormat="1" x14ac:dyDescent="0.3">
      <c r="A255" s="355">
        <v>7.4500000000000197</v>
      </c>
      <c r="B255" s="356"/>
      <c r="C255" s="20" t="s">
        <v>267</v>
      </c>
      <c r="D255" s="18" t="s">
        <v>9</v>
      </c>
      <c r="E255" s="44">
        <v>119356</v>
      </c>
      <c r="F255" s="43"/>
      <c r="G255" s="45">
        <v>119356</v>
      </c>
    </row>
    <row r="256" spans="1:7" s="14" customFormat="1" x14ac:dyDescent="0.3">
      <c r="A256" s="361">
        <v>8</v>
      </c>
      <c r="B256" s="362"/>
      <c r="C256" s="21" t="s">
        <v>268</v>
      </c>
      <c r="D256" s="22"/>
      <c r="E256" s="24"/>
      <c r="F256" s="23"/>
      <c r="G256" s="25"/>
    </row>
    <row r="257" spans="1:7" s="14" customFormat="1" x14ac:dyDescent="0.3">
      <c r="A257" s="357">
        <v>8.1</v>
      </c>
      <c r="B257" s="358">
        <v>8.1</v>
      </c>
      <c r="C257" s="15" t="s">
        <v>269</v>
      </c>
      <c r="D257" s="18" t="s">
        <v>51</v>
      </c>
      <c r="E257" s="44">
        <v>499480</v>
      </c>
      <c r="F257" s="43"/>
      <c r="G257" s="45">
        <v>484710</v>
      </c>
    </row>
    <row r="258" spans="1:7" s="14" customFormat="1" x14ac:dyDescent="0.3">
      <c r="A258" s="357">
        <v>8.1999999999999993</v>
      </c>
      <c r="B258" s="358">
        <v>8.1999999999999993</v>
      </c>
      <c r="C258" s="15" t="s">
        <v>270</v>
      </c>
      <c r="D258" s="18" t="s">
        <v>51</v>
      </c>
      <c r="E258" s="44">
        <v>438235</v>
      </c>
      <c r="F258" s="43"/>
      <c r="G258" s="45">
        <v>424726</v>
      </c>
    </row>
    <row r="259" spans="1:7" s="14" customFormat="1" x14ac:dyDescent="0.3">
      <c r="A259" s="357">
        <v>8.3000000000000007</v>
      </c>
      <c r="B259" s="358">
        <v>8.3000000000000007</v>
      </c>
      <c r="C259" s="15" t="s">
        <v>271</v>
      </c>
      <c r="D259" s="18" t="s">
        <v>51</v>
      </c>
      <c r="E259" s="44">
        <v>438646</v>
      </c>
      <c r="F259" s="43"/>
      <c r="G259" s="45">
        <v>424785</v>
      </c>
    </row>
    <row r="260" spans="1:7" s="14" customFormat="1" x14ac:dyDescent="0.3">
      <c r="A260" s="357">
        <v>8.4</v>
      </c>
      <c r="B260" s="358">
        <v>8.4</v>
      </c>
      <c r="C260" s="15" t="s">
        <v>272</v>
      </c>
      <c r="D260" s="18" t="s">
        <v>51</v>
      </c>
      <c r="E260" s="44">
        <v>387425</v>
      </c>
      <c r="F260" s="43"/>
      <c r="G260" s="45">
        <v>373054</v>
      </c>
    </row>
    <row r="261" spans="1:7" s="14" customFormat="1" x14ac:dyDescent="0.3">
      <c r="A261" s="357">
        <v>8.5</v>
      </c>
      <c r="B261" s="358">
        <v>8.5</v>
      </c>
      <c r="C261" s="15" t="s">
        <v>273</v>
      </c>
      <c r="D261" s="18" t="s">
        <v>51</v>
      </c>
      <c r="E261" s="44">
        <v>360822</v>
      </c>
      <c r="F261" s="43"/>
      <c r="G261" s="45">
        <v>346235</v>
      </c>
    </row>
    <row r="262" spans="1:7" s="14" customFormat="1" x14ac:dyDescent="0.3">
      <c r="A262" s="357">
        <v>8.6</v>
      </c>
      <c r="B262" s="358">
        <v>8.6</v>
      </c>
      <c r="C262" s="15" t="s">
        <v>274</v>
      </c>
      <c r="D262" s="18" t="s">
        <v>51</v>
      </c>
      <c r="E262" s="44">
        <v>327042</v>
      </c>
      <c r="F262" s="43"/>
      <c r="G262" s="45">
        <v>312270</v>
      </c>
    </row>
    <row r="263" spans="1:7" s="14" customFormat="1" x14ac:dyDescent="0.3">
      <c r="A263" s="357">
        <v>8.6999999999999993</v>
      </c>
      <c r="B263" s="358">
        <v>8.6999999999999993</v>
      </c>
      <c r="C263" s="15" t="s">
        <v>275</v>
      </c>
      <c r="D263" s="18" t="s">
        <v>51</v>
      </c>
      <c r="E263" s="44">
        <v>250628</v>
      </c>
      <c r="F263" s="43"/>
      <c r="G263" s="45">
        <v>243810</v>
      </c>
    </row>
    <row r="264" spans="1:7" s="14" customFormat="1" x14ac:dyDescent="0.3">
      <c r="A264" s="357">
        <v>8.8000000000000007</v>
      </c>
      <c r="B264" s="358">
        <v>8.8000000000000007</v>
      </c>
      <c r="C264" s="15" t="s">
        <v>276</v>
      </c>
      <c r="D264" s="18" t="s">
        <v>51</v>
      </c>
      <c r="E264" s="44">
        <v>523100</v>
      </c>
      <c r="F264" s="43"/>
      <c r="G264" s="45">
        <v>516479</v>
      </c>
    </row>
    <row r="265" spans="1:7" s="14" customFormat="1" x14ac:dyDescent="0.3">
      <c r="A265" s="357">
        <v>8.9</v>
      </c>
      <c r="B265" s="358">
        <v>8.9</v>
      </c>
      <c r="C265" s="15" t="s">
        <v>277</v>
      </c>
      <c r="D265" s="18" t="s">
        <v>51</v>
      </c>
      <c r="E265" s="44">
        <v>476629</v>
      </c>
      <c r="F265" s="43"/>
      <c r="G265" s="45">
        <v>469761</v>
      </c>
    </row>
    <row r="266" spans="1:7" s="14" customFormat="1" x14ac:dyDescent="0.3">
      <c r="A266" s="355">
        <v>8.1</v>
      </c>
      <c r="B266" s="356">
        <v>9</v>
      </c>
      <c r="C266" s="15" t="s">
        <v>278</v>
      </c>
      <c r="D266" s="18" t="s">
        <v>51</v>
      </c>
      <c r="E266" s="44">
        <v>546202</v>
      </c>
      <c r="F266" s="43"/>
      <c r="G266" s="45">
        <v>539779</v>
      </c>
    </row>
    <row r="267" spans="1:7" s="14" customFormat="1" x14ac:dyDescent="0.3">
      <c r="A267" s="355">
        <v>8.11</v>
      </c>
      <c r="B267" s="356">
        <v>9.1</v>
      </c>
      <c r="C267" s="15" t="s">
        <v>279</v>
      </c>
      <c r="D267" s="18" t="s">
        <v>51</v>
      </c>
      <c r="E267" s="44">
        <v>842522</v>
      </c>
      <c r="F267" s="43"/>
      <c r="G267" s="45">
        <v>836099</v>
      </c>
    </row>
    <row r="268" spans="1:7" s="14" customFormat="1" x14ac:dyDescent="0.3">
      <c r="A268" s="359"/>
      <c r="B268" s="360"/>
      <c r="C268" s="15"/>
      <c r="D268" s="18"/>
      <c r="E268" s="29"/>
      <c r="F268" s="28"/>
      <c r="G268" s="30"/>
    </row>
    <row r="269" spans="1:7" s="14" customFormat="1" x14ac:dyDescent="0.3">
      <c r="A269" s="361">
        <v>9</v>
      </c>
      <c r="B269" s="362"/>
      <c r="C269" s="21" t="s">
        <v>280</v>
      </c>
      <c r="D269" s="22"/>
      <c r="E269" s="24"/>
      <c r="F269" s="23"/>
      <c r="G269" s="25"/>
    </row>
    <row r="270" spans="1:7" s="14" customFormat="1" x14ac:dyDescent="0.3">
      <c r="A270" s="357">
        <v>9.1</v>
      </c>
      <c r="B270" s="358">
        <v>8.1</v>
      </c>
      <c r="C270" s="15" t="s">
        <v>281</v>
      </c>
      <c r="D270" s="18" t="s">
        <v>17</v>
      </c>
      <c r="E270" s="44">
        <v>178389</v>
      </c>
      <c r="F270" s="43"/>
      <c r="G270" s="45">
        <v>178389</v>
      </c>
    </row>
    <row r="271" spans="1:7" s="14" customFormat="1" x14ac:dyDescent="0.3">
      <c r="A271" s="357">
        <v>9.1999999999999993</v>
      </c>
      <c r="B271" s="358">
        <v>8.1999999999999993</v>
      </c>
      <c r="C271" s="15" t="s">
        <v>282</v>
      </c>
      <c r="D271" s="18" t="s">
        <v>23</v>
      </c>
      <c r="E271" s="44">
        <v>5553</v>
      </c>
      <c r="F271" s="43"/>
      <c r="G271" s="45">
        <v>5504</v>
      </c>
    </row>
    <row r="272" spans="1:7" s="14" customFormat="1" x14ac:dyDescent="0.3">
      <c r="A272" s="357">
        <v>9.3000000000000007</v>
      </c>
      <c r="B272" s="358">
        <v>8.3000000000000007</v>
      </c>
      <c r="C272" s="15" t="s">
        <v>283</v>
      </c>
      <c r="D272" s="18" t="s">
        <v>9</v>
      </c>
      <c r="E272" s="44">
        <v>204403</v>
      </c>
      <c r="F272" s="43"/>
      <c r="G272" s="45">
        <v>204403</v>
      </c>
    </row>
    <row r="273" spans="1:7" s="14" customFormat="1" x14ac:dyDescent="0.3">
      <c r="A273" s="357">
        <v>9.4</v>
      </c>
      <c r="B273" s="358">
        <v>8.4</v>
      </c>
      <c r="C273" s="15" t="s">
        <v>284</v>
      </c>
      <c r="D273" s="18" t="s">
        <v>9</v>
      </c>
      <c r="E273" s="44">
        <v>244967</v>
      </c>
      <c r="F273" s="43"/>
      <c r="G273" s="45">
        <v>244967</v>
      </c>
    </row>
    <row r="274" spans="1:7" s="14" customFormat="1" x14ac:dyDescent="0.3">
      <c r="A274" s="357">
        <v>9.5</v>
      </c>
      <c r="B274" s="358">
        <v>8.5</v>
      </c>
      <c r="C274" s="15" t="s">
        <v>285</v>
      </c>
      <c r="D274" s="18" t="s">
        <v>23</v>
      </c>
      <c r="E274" s="44">
        <v>335636</v>
      </c>
      <c r="F274" s="43"/>
      <c r="G274" s="45">
        <v>335636</v>
      </c>
    </row>
    <row r="275" spans="1:7" s="14" customFormat="1" x14ac:dyDescent="0.3">
      <c r="A275" s="357">
        <v>9.6</v>
      </c>
      <c r="B275" s="358">
        <v>8.6</v>
      </c>
      <c r="C275" s="15" t="s">
        <v>286</v>
      </c>
      <c r="D275" s="18" t="s">
        <v>23</v>
      </c>
      <c r="E275" s="44">
        <v>372315</v>
      </c>
      <c r="F275" s="43"/>
      <c r="G275" s="45">
        <v>372315</v>
      </c>
    </row>
    <row r="276" spans="1:7" s="14" customFormat="1" x14ac:dyDescent="0.3">
      <c r="A276" s="357">
        <v>9.6999999999999993</v>
      </c>
      <c r="B276" s="358">
        <v>8.6999999999999993</v>
      </c>
      <c r="C276" s="15" t="s">
        <v>287</v>
      </c>
      <c r="D276" s="18" t="s">
        <v>23</v>
      </c>
      <c r="E276" s="44">
        <v>409053</v>
      </c>
      <c r="F276" s="43"/>
      <c r="G276" s="45">
        <v>409053</v>
      </c>
    </row>
    <row r="277" spans="1:7" s="14" customFormat="1" x14ac:dyDescent="0.3">
      <c r="A277" s="357">
        <v>9.8000000000000007</v>
      </c>
      <c r="B277" s="358">
        <v>8.8000000000000007</v>
      </c>
      <c r="C277" s="15" t="s">
        <v>288</v>
      </c>
      <c r="D277" s="18" t="s">
        <v>23</v>
      </c>
      <c r="E277" s="44">
        <v>268695</v>
      </c>
      <c r="F277" s="43"/>
      <c r="G277" s="45">
        <v>268695</v>
      </c>
    </row>
    <row r="278" spans="1:7" s="14" customFormat="1" x14ac:dyDescent="0.3">
      <c r="A278" s="357">
        <v>9.9</v>
      </c>
      <c r="B278" s="358">
        <v>8.9</v>
      </c>
      <c r="C278" s="15" t="s">
        <v>289</v>
      </c>
      <c r="D278" s="18" t="s">
        <v>23</v>
      </c>
      <c r="E278" s="44">
        <v>303688</v>
      </c>
      <c r="F278" s="43"/>
      <c r="G278" s="45">
        <v>303688</v>
      </c>
    </row>
    <row r="279" spans="1:7" s="14" customFormat="1" x14ac:dyDescent="0.3">
      <c r="A279" s="355">
        <v>9.1</v>
      </c>
      <c r="B279" s="356">
        <v>9</v>
      </c>
      <c r="C279" s="15" t="s">
        <v>290</v>
      </c>
      <c r="D279" s="18" t="s">
        <v>23</v>
      </c>
      <c r="E279" s="44">
        <v>443658</v>
      </c>
      <c r="F279" s="43"/>
      <c r="G279" s="45">
        <v>443658</v>
      </c>
    </row>
    <row r="280" spans="1:7" s="14" customFormat="1" x14ac:dyDescent="0.3">
      <c r="A280" s="355">
        <v>9.11</v>
      </c>
      <c r="B280" s="356">
        <v>9.1</v>
      </c>
      <c r="C280" s="15" t="s">
        <v>291</v>
      </c>
      <c r="D280" s="18" t="s">
        <v>23</v>
      </c>
      <c r="E280" s="44">
        <v>172465</v>
      </c>
      <c r="F280" s="43"/>
      <c r="G280" s="45">
        <v>172465</v>
      </c>
    </row>
    <row r="281" spans="1:7" s="14" customFormat="1" x14ac:dyDescent="0.3">
      <c r="A281" s="355">
        <v>9.1199999999999992</v>
      </c>
      <c r="B281" s="356">
        <v>9.1999999999999993</v>
      </c>
      <c r="C281" s="15" t="s">
        <v>292</v>
      </c>
      <c r="D281" s="18" t="s">
        <v>23</v>
      </c>
      <c r="E281" s="44">
        <v>226704</v>
      </c>
      <c r="F281" s="43"/>
      <c r="G281" s="45">
        <v>226704</v>
      </c>
    </row>
    <row r="282" spans="1:7" s="14" customFormat="1" x14ac:dyDescent="0.3">
      <c r="A282" s="355">
        <v>9.1300000000000008</v>
      </c>
      <c r="B282" s="356">
        <v>9.3000000000000007</v>
      </c>
      <c r="C282" s="15" t="s">
        <v>293</v>
      </c>
      <c r="D282" s="18" t="s">
        <v>23</v>
      </c>
      <c r="E282" s="44">
        <v>251199</v>
      </c>
      <c r="F282" s="43"/>
      <c r="G282" s="45">
        <v>251199</v>
      </c>
    </row>
    <row r="283" spans="1:7" s="14" customFormat="1" x14ac:dyDescent="0.3">
      <c r="A283" s="355">
        <v>9.14</v>
      </c>
      <c r="B283" s="356">
        <v>9.4</v>
      </c>
      <c r="C283" s="15" t="s">
        <v>294</v>
      </c>
      <c r="D283" s="18" t="s">
        <v>23</v>
      </c>
      <c r="E283" s="44">
        <v>629120</v>
      </c>
      <c r="F283" s="43"/>
      <c r="G283" s="45">
        <v>629120</v>
      </c>
    </row>
    <row r="284" spans="1:7" s="14" customFormat="1" x14ac:dyDescent="0.3">
      <c r="A284" s="355">
        <v>9.15</v>
      </c>
      <c r="B284" s="356">
        <v>9.5</v>
      </c>
      <c r="C284" s="15" t="s">
        <v>295</v>
      </c>
      <c r="D284" s="18" t="s">
        <v>17</v>
      </c>
      <c r="E284" s="44">
        <v>62584</v>
      </c>
      <c r="F284" s="43"/>
      <c r="G284" s="45">
        <v>62584</v>
      </c>
    </row>
    <row r="285" spans="1:7" s="14" customFormat="1" x14ac:dyDescent="0.3">
      <c r="A285" s="355">
        <v>9.16</v>
      </c>
      <c r="B285" s="356">
        <v>9.6</v>
      </c>
      <c r="C285" s="15" t="s">
        <v>296</v>
      </c>
      <c r="D285" s="18" t="s">
        <v>17</v>
      </c>
      <c r="E285" s="44">
        <v>41786</v>
      </c>
      <c r="F285" s="43"/>
      <c r="G285" s="45">
        <v>41786</v>
      </c>
    </row>
    <row r="286" spans="1:7" s="14" customFormat="1" x14ac:dyDescent="0.3">
      <c r="A286" s="355">
        <v>9.17</v>
      </c>
      <c r="B286" s="356">
        <v>9.6999999999999993</v>
      </c>
      <c r="C286" s="15" t="s">
        <v>297</v>
      </c>
      <c r="D286" s="18" t="s">
        <v>9</v>
      </c>
      <c r="E286" s="44">
        <v>148403</v>
      </c>
      <c r="F286" s="43"/>
      <c r="G286" s="45">
        <v>148403</v>
      </c>
    </row>
    <row r="287" spans="1:7" s="14" customFormat="1" x14ac:dyDescent="0.3">
      <c r="A287" s="355">
        <v>9.18</v>
      </c>
      <c r="B287" s="356">
        <v>9.8000000000000007</v>
      </c>
      <c r="C287" s="15" t="s">
        <v>298</v>
      </c>
      <c r="D287" s="18" t="s">
        <v>23</v>
      </c>
      <c r="E287" s="44">
        <v>162774</v>
      </c>
      <c r="F287" s="43"/>
      <c r="G287" s="45">
        <v>162774</v>
      </c>
    </row>
    <row r="288" spans="1:7" s="14" customFormat="1" x14ac:dyDescent="0.3">
      <c r="A288" s="355">
        <v>9.19</v>
      </c>
      <c r="B288" s="356">
        <v>9.9</v>
      </c>
      <c r="C288" s="15" t="s">
        <v>299</v>
      </c>
      <c r="D288" s="18" t="s">
        <v>23</v>
      </c>
      <c r="E288" s="44">
        <v>127256</v>
      </c>
      <c r="F288" s="43"/>
      <c r="G288" s="45">
        <v>127256</v>
      </c>
    </row>
    <row r="289" spans="1:7" s="14" customFormat="1" x14ac:dyDescent="0.3">
      <c r="A289" s="355">
        <v>9.1999999999999993</v>
      </c>
      <c r="B289" s="356">
        <v>10</v>
      </c>
      <c r="C289" s="15" t="s">
        <v>300</v>
      </c>
      <c r="D289" s="18" t="s">
        <v>23</v>
      </c>
      <c r="E289" s="44">
        <v>41944</v>
      </c>
      <c r="F289" s="43"/>
      <c r="G289" s="45">
        <v>41944</v>
      </c>
    </row>
    <row r="290" spans="1:7" s="14" customFormat="1" x14ac:dyDescent="0.3">
      <c r="A290" s="355">
        <v>9.2100000000000009</v>
      </c>
      <c r="B290" s="356">
        <v>10.1</v>
      </c>
      <c r="C290" s="15" t="s">
        <v>301</v>
      </c>
      <c r="D290" s="18" t="s">
        <v>23</v>
      </c>
      <c r="E290" s="44">
        <v>41944</v>
      </c>
      <c r="F290" s="43"/>
      <c r="G290" s="45">
        <v>41944</v>
      </c>
    </row>
    <row r="291" spans="1:7" s="14" customFormat="1" x14ac:dyDescent="0.3">
      <c r="A291" s="355">
        <v>9.2200000000000006</v>
      </c>
      <c r="B291" s="356">
        <v>10.199999999999999</v>
      </c>
      <c r="C291" s="15" t="s">
        <v>302</v>
      </c>
      <c r="D291" s="18" t="s">
        <v>23</v>
      </c>
      <c r="E291" s="44">
        <v>39949</v>
      </c>
      <c r="F291" s="43"/>
      <c r="G291" s="45">
        <v>39949</v>
      </c>
    </row>
    <row r="292" spans="1:7" s="14" customFormat="1" x14ac:dyDescent="0.3">
      <c r="A292" s="355">
        <v>9.23</v>
      </c>
      <c r="B292" s="356">
        <v>10.3</v>
      </c>
      <c r="C292" s="15" t="s">
        <v>303</v>
      </c>
      <c r="D292" s="18" t="s">
        <v>9</v>
      </c>
      <c r="E292" s="44">
        <v>82029</v>
      </c>
      <c r="F292" s="43"/>
      <c r="G292" s="45">
        <v>82029</v>
      </c>
    </row>
    <row r="293" spans="1:7" s="14" customFormat="1" x14ac:dyDescent="0.3">
      <c r="A293" s="355">
        <v>9.24</v>
      </c>
      <c r="B293" s="356">
        <v>10.4</v>
      </c>
      <c r="C293" s="15" t="s">
        <v>304</v>
      </c>
      <c r="D293" s="18" t="s">
        <v>9</v>
      </c>
      <c r="E293" s="44">
        <v>101925</v>
      </c>
      <c r="F293" s="43"/>
      <c r="G293" s="45">
        <v>101925</v>
      </c>
    </row>
    <row r="294" spans="1:7" s="14" customFormat="1" x14ac:dyDescent="0.3">
      <c r="A294" s="355">
        <v>9.25</v>
      </c>
      <c r="B294" s="356">
        <v>10.5</v>
      </c>
      <c r="C294" s="15" t="s">
        <v>305</v>
      </c>
      <c r="D294" s="18" t="s">
        <v>9</v>
      </c>
      <c r="E294" s="44">
        <v>89484</v>
      </c>
      <c r="F294" s="43"/>
      <c r="G294" s="45">
        <v>89484</v>
      </c>
    </row>
    <row r="295" spans="1:7" s="14" customFormat="1" x14ac:dyDescent="0.3">
      <c r="A295" s="355">
        <v>9.26</v>
      </c>
      <c r="B295" s="356">
        <v>10.6</v>
      </c>
      <c r="C295" s="15" t="s">
        <v>306</v>
      </c>
      <c r="D295" s="18" t="s">
        <v>9</v>
      </c>
      <c r="E295" s="44">
        <v>106272</v>
      </c>
      <c r="F295" s="43"/>
      <c r="G295" s="45">
        <v>106272</v>
      </c>
    </row>
    <row r="296" spans="1:7" s="14" customFormat="1" x14ac:dyDescent="0.3">
      <c r="A296" s="355">
        <v>9.27</v>
      </c>
      <c r="B296" s="356">
        <v>10.7</v>
      </c>
      <c r="C296" s="15" t="s">
        <v>307</v>
      </c>
      <c r="D296" s="18" t="s">
        <v>9</v>
      </c>
      <c r="E296" s="44">
        <v>481486</v>
      </c>
      <c r="F296" s="43"/>
      <c r="G296" s="45">
        <v>481486</v>
      </c>
    </row>
    <row r="297" spans="1:7" s="14" customFormat="1" x14ac:dyDescent="0.3">
      <c r="A297" s="355">
        <v>9.2799999999999994</v>
      </c>
      <c r="B297" s="356">
        <v>10.8</v>
      </c>
      <c r="C297" s="15" t="s">
        <v>308</v>
      </c>
      <c r="D297" s="18" t="s">
        <v>9</v>
      </c>
      <c r="E297" s="44">
        <v>340115</v>
      </c>
      <c r="F297" s="43"/>
      <c r="G297" s="45">
        <v>340115</v>
      </c>
    </row>
    <row r="298" spans="1:7" s="14" customFormat="1" x14ac:dyDescent="0.3">
      <c r="A298" s="355">
        <v>9.2899999999999991</v>
      </c>
      <c r="B298" s="356">
        <v>10.9</v>
      </c>
      <c r="C298" s="15" t="s">
        <v>309</v>
      </c>
      <c r="D298" s="18" t="s">
        <v>9</v>
      </c>
      <c r="E298" s="44">
        <v>50607</v>
      </c>
      <c r="F298" s="43"/>
      <c r="G298" s="45">
        <v>50607</v>
      </c>
    </row>
    <row r="299" spans="1:7" s="14" customFormat="1" x14ac:dyDescent="0.3">
      <c r="A299" s="355">
        <v>9.3000000000000007</v>
      </c>
      <c r="B299" s="356">
        <v>11</v>
      </c>
      <c r="C299" s="15" t="s">
        <v>310</v>
      </c>
      <c r="D299" s="18" t="s">
        <v>9</v>
      </c>
      <c r="E299" s="44">
        <v>62977</v>
      </c>
      <c r="F299" s="43"/>
      <c r="G299" s="45">
        <v>62977</v>
      </c>
    </row>
    <row r="300" spans="1:7" s="14" customFormat="1" x14ac:dyDescent="0.3">
      <c r="A300" s="355">
        <v>9.31</v>
      </c>
      <c r="B300" s="356">
        <v>11.1</v>
      </c>
      <c r="C300" s="15" t="s">
        <v>311</v>
      </c>
      <c r="D300" s="18" t="s">
        <v>9</v>
      </c>
      <c r="E300" s="44">
        <v>75347</v>
      </c>
      <c r="F300" s="43"/>
      <c r="G300" s="45">
        <v>75347</v>
      </c>
    </row>
    <row r="301" spans="1:7" s="14" customFormat="1" x14ac:dyDescent="0.3">
      <c r="A301" s="355">
        <v>9.3199999999999896</v>
      </c>
      <c r="B301" s="356">
        <v>11.2</v>
      </c>
      <c r="C301" s="15" t="s">
        <v>312</v>
      </c>
      <c r="D301" s="18" t="s">
        <v>9</v>
      </c>
      <c r="E301" s="44">
        <v>93018</v>
      </c>
      <c r="F301" s="43"/>
      <c r="G301" s="45">
        <v>93018</v>
      </c>
    </row>
    <row r="302" spans="1:7" s="14" customFormat="1" x14ac:dyDescent="0.3">
      <c r="A302" s="359"/>
      <c r="B302" s="360"/>
      <c r="C302" s="15"/>
      <c r="D302" s="18"/>
      <c r="E302" s="29"/>
      <c r="F302" s="28"/>
      <c r="G302" s="30"/>
    </row>
    <row r="303" spans="1:7" s="14" customFormat="1" x14ac:dyDescent="0.3">
      <c r="A303" s="361">
        <v>10</v>
      </c>
      <c r="B303" s="362"/>
      <c r="C303" s="21" t="s">
        <v>313</v>
      </c>
      <c r="D303" s="22"/>
      <c r="E303" s="24"/>
      <c r="F303" s="23"/>
      <c r="G303" s="25"/>
    </row>
    <row r="304" spans="1:7" s="14" customFormat="1" x14ac:dyDescent="0.3">
      <c r="A304" s="357">
        <v>10.1</v>
      </c>
      <c r="B304" s="358">
        <v>8.1</v>
      </c>
      <c r="C304" s="15" t="s">
        <v>314</v>
      </c>
      <c r="D304" s="18" t="s">
        <v>23</v>
      </c>
      <c r="E304" s="44">
        <v>111584</v>
      </c>
      <c r="F304" s="43"/>
      <c r="G304" s="45">
        <v>111584</v>
      </c>
    </row>
    <row r="305" spans="1:7" s="14" customFormat="1" x14ac:dyDescent="0.3">
      <c r="A305" s="357">
        <v>10.199999999999999</v>
      </c>
      <c r="B305" s="358">
        <v>8.1999999999999993</v>
      </c>
      <c r="C305" s="15" t="s">
        <v>315</v>
      </c>
      <c r="D305" s="18" t="s">
        <v>9</v>
      </c>
      <c r="E305" s="44">
        <v>289285</v>
      </c>
      <c r="F305" s="43"/>
      <c r="G305" s="45">
        <v>289285</v>
      </c>
    </row>
    <row r="306" spans="1:7" s="14" customFormat="1" ht="20.399999999999999" x14ac:dyDescent="0.3">
      <c r="A306" s="357">
        <v>10.3</v>
      </c>
      <c r="B306" s="358">
        <v>8.3000000000000007</v>
      </c>
      <c r="C306" s="15" t="s">
        <v>316</v>
      </c>
      <c r="D306" s="18" t="s">
        <v>17</v>
      </c>
      <c r="E306" s="44">
        <v>121393</v>
      </c>
      <c r="F306" s="43"/>
      <c r="G306" s="45">
        <v>121393</v>
      </c>
    </row>
    <row r="307" spans="1:7" s="14" customFormat="1" x14ac:dyDescent="0.3">
      <c r="A307" s="357">
        <v>10.4</v>
      </c>
      <c r="B307" s="358">
        <v>8.4</v>
      </c>
      <c r="C307" s="20" t="s">
        <v>317</v>
      </c>
      <c r="D307" s="18" t="s">
        <v>23</v>
      </c>
      <c r="E307" s="44">
        <v>228485</v>
      </c>
      <c r="F307" s="43"/>
      <c r="G307" s="45">
        <v>228485</v>
      </c>
    </row>
    <row r="308" spans="1:7" s="14" customFormat="1" x14ac:dyDescent="0.3">
      <c r="A308" s="357">
        <v>10.5</v>
      </c>
      <c r="B308" s="358">
        <v>8.5</v>
      </c>
      <c r="C308" s="20" t="s">
        <v>318</v>
      </c>
      <c r="D308" s="18" t="s">
        <v>23</v>
      </c>
      <c r="E308" s="44">
        <v>250728</v>
      </c>
      <c r="F308" s="43"/>
      <c r="G308" s="45">
        <v>250728</v>
      </c>
    </row>
    <row r="309" spans="1:7" s="14" customFormat="1" x14ac:dyDescent="0.3">
      <c r="A309" s="357">
        <v>10.6</v>
      </c>
      <c r="B309" s="358">
        <v>8.6</v>
      </c>
      <c r="C309" s="20" t="s">
        <v>319</v>
      </c>
      <c r="D309" s="18" t="s">
        <v>9</v>
      </c>
      <c r="E309" s="44">
        <v>133321</v>
      </c>
      <c r="F309" s="43"/>
      <c r="G309" s="45">
        <v>133321</v>
      </c>
    </row>
    <row r="310" spans="1:7" s="14" customFormat="1" x14ac:dyDescent="0.3">
      <c r="A310" s="357">
        <v>10.7</v>
      </c>
      <c r="B310" s="358">
        <v>8.6999999999999993</v>
      </c>
      <c r="C310" s="20" t="s">
        <v>320</v>
      </c>
      <c r="D310" s="18" t="s">
        <v>9</v>
      </c>
      <c r="E310" s="44">
        <v>308148</v>
      </c>
      <c r="F310" s="43"/>
      <c r="G310" s="45">
        <v>308148</v>
      </c>
    </row>
    <row r="311" spans="1:7" s="14" customFormat="1" x14ac:dyDescent="0.3">
      <c r="A311" s="357">
        <v>10.8</v>
      </c>
      <c r="B311" s="358">
        <v>8.8000000000000007</v>
      </c>
      <c r="C311" s="20" t="s">
        <v>321</v>
      </c>
      <c r="D311" s="18" t="s">
        <v>9</v>
      </c>
      <c r="E311" s="44">
        <v>165257</v>
      </c>
      <c r="F311" s="43"/>
      <c r="G311" s="45">
        <v>165257</v>
      </c>
    </row>
    <row r="312" spans="1:7" s="14" customFormat="1" x14ac:dyDescent="0.3">
      <c r="A312" s="357">
        <v>10.9</v>
      </c>
      <c r="B312" s="358">
        <v>8.9</v>
      </c>
      <c r="C312" s="20" t="s">
        <v>322</v>
      </c>
      <c r="D312" s="18" t="s">
        <v>128</v>
      </c>
      <c r="E312" s="44">
        <v>10253</v>
      </c>
      <c r="F312" s="43"/>
      <c r="G312" s="45">
        <v>10253</v>
      </c>
    </row>
    <row r="313" spans="1:7" s="14" customFormat="1" ht="20.399999999999999" x14ac:dyDescent="0.3">
      <c r="A313" s="355">
        <v>10.1</v>
      </c>
      <c r="B313" s="356">
        <v>9</v>
      </c>
      <c r="C313" s="20" t="s">
        <v>323</v>
      </c>
      <c r="D313" s="18" t="s">
        <v>9</v>
      </c>
      <c r="E313" s="44">
        <v>164371</v>
      </c>
      <c r="F313" s="43"/>
      <c r="G313" s="45">
        <v>164371</v>
      </c>
    </row>
    <row r="314" spans="1:7" s="14" customFormat="1" x14ac:dyDescent="0.3">
      <c r="A314" s="355">
        <v>10.11</v>
      </c>
      <c r="B314" s="356">
        <v>9.1</v>
      </c>
      <c r="C314" s="20" t="s">
        <v>324</v>
      </c>
      <c r="D314" s="18" t="s">
        <v>17</v>
      </c>
      <c r="E314" s="44">
        <v>83494</v>
      </c>
      <c r="F314" s="43"/>
      <c r="G314" s="45">
        <v>83494</v>
      </c>
    </row>
    <row r="315" spans="1:7" s="14" customFormat="1" ht="13.5" customHeight="1" x14ac:dyDescent="0.3">
      <c r="A315" s="355">
        <v>10.119999999999999</v>
      </c>
      <c r="B315" s="356">
        <v>9.1999999999999993</v>
      </c>
      <c r="C315" s="20" t="s">
        <v>15</v>
      </c>
      <c r="D315" s="18" t="s">
        <v>9</v>
      </c>
      <c r="E315" s="44">
        <v>728964</v>
      </c>
      <c r="F315" s="43"/>
      <c r="G315" s="45">
        <v>728964</v>
      </c>
    </row>
    <row r="316" spans="1:7" s="14" customFormat="1" x14ac:dyDescent="0.3">
      <c r="A316" s="355">
        <v>10.130000000000001</v>
      </c>
      <c r="B316" s="356">
        <v>9.3000000000000007</v>
      </c>
      <c r="C316" s="20" t="s">
        <v>325</v>
      </c>
      <c r="D316" s="18" t="s">
        <v>9</v>
      </c>
      <c r="E316" s="44">
        <v>269227</v>
      </c>
      <c r="F316" s="43"/>
      <c r="G316" s="45">
        <v>269227</v>
      </c>
    </row>
    <row r="317" spans="1:7" s="14" customFormat="1" ht="22.5" customHeight="1" x14ac:dyDescent="0.3">
      <c r="A317" s="355">
        <v>10.14</v>
      </c>
      <c r="B317" s="356">
        <v>9.4</v>
      </c>
      <c r="C317" s="20" t="s">
        <v>326</v>
      </c>
      <c r="D317" s="18" t="s">
        <v>9</v>
      </c>
      <c r="E317" s="44">
        <v>315129</v>
      </c>
      <c r="F317" s="43"/>
      <c r="G317" s="45">
        <v>315129</v>
      </c>
    </row>
    <row r="318" spans="1:7" s="14" customFormat="1" ht="20.399999999999999" x14ac:dyDescent="0.3">
      <c r="A318" s="355">
        <v>10.15</v>
      </c>
      <c r="B318" s="356">
        <v>9.5</v>
      </c>
      <c r="C318" s="20" t="s">
        <v>327</v>
      </c>
      <c r="D318" s="18" t="s">
        <v>9</v>
      </c>
      <c r="E318" s="44">
        <v>1085562</v>
      </c>
      <c r="F318" s="43"/>
      <c r="G318" s="45">
        <v>1085562</v>
      </c>
    </row>
    <row r="319" spans="1:7" s="14" customFormat="1" ht="13.5" customHeight="1" x14ac:dyDescent="0.3">
      <c r="A319" s="355">
        <v>10.16</v>
      </c>
      <c r="B319" s="356">
        <v>9.6</v>
      </c>
      <c r="C319" s="20" t="s">
        <v>328</v>
      </c>
      <c r="D319" s="18" t="s">
        <v>9</v>
      </c>
      <c r="E319" s="44">
        <v>221483</v>
      </c>
      <c r="F319" s="43"/>
      <c r="G319" s="45">
        <v>221483</v>
      </c>
    </row>
    <row r="320" spans="1:7" s="14" customFormat="1" x14ac:dyDescent="0.3">
      <c r="A320" s="355">
        <v>10.17</v>
      </c>
      <c r="B320" s="356">
        <v>9.6999999999999993</v>
      </c>
      <c r="C320" s="20" t="s">
        <v>329</v>
      </c>
      <c r="D320" s="18" t="s">
        <v>9</v>
      </c>
      <c r="E320" s="44">
        <v>527749</v>
      </c>
      <c r="F320" s="43"/>
      <c r="G320" s="45">
        <v>527749</v>
      </c>
    </row>
    <row r="321" spans="1:7" s="14" customFormat="1" x14ac:dyDescent="0.3">
      <c r="A321" s="355">
        <v>10.18</v>
      </c>
      <c r="B321" s="356">
        <v>9.8000000000000007</v>
      </c>
      <c r="C321" s="20" t="s">
        <v>330</v>
      </c>
      <c r="D321" s="18" t="s">
        <v>17</v>
      </c>
      <c r="E321" s="44">
        <v>11572</v>
      </c>
      <c r="F321" s="43"/>
      <c r="G321" s="45">
        <v>11572</v>
      </c>
    </row>
    <row r="322" spans="1:7" s="14" customFormat="1" x14ac:dyDescent="0.3">
      <c r="A322" s="355">
        <v>10.19</v>
      </c>
      <c r="B322" s="356">
        <v>9.9</v>
      </c>
      <c r="C322" s="20" t="s">
        <v>331</v>
      </c>
      <c r="D322" s="18" t="s">
        <v>9</v>
      </c>
      <c r="E322" s="44">
        <v>379747</v>
      </c>
      <c r="F322" s="43"/>
      <c r="G322" s="45">
        <v>379747</v>
      </c>
    </row>
    <row r="323" spans="1:7" s="14" customFormat="1" x14ac:dyDescent="0.3">
      <c r="A323" s="355">
        <v>10.199999999999999</v>
      </c>
      <c r="B323" s="356">
        <v>10</v>
      </c>
      <c r="C323" s="20" t="s">
        <v>332</v>
      </c>
      <c r="D323" s="18" t="s">
        <v>9</v>
      </c>
      <c r="E323" s="44">
        <v>192008</v>
      </c>
      <c r="F323" s="43"/>
      <c r="G323" s="45">
        <v>192008</v>
      </c>
    </row>
    <row r="324" spans="1:7" s="14" customFormat="1" x14ac:dyDescent="0.3">
      <c r="A324" s="355">
        <v>10.210000000000001</v>
      </c>
      <c r="B324" s="356">
        <v>10.1</v>
      </c>
      <c r="C324" s="20" t="s">
        <v>333</v>
      </c>
      <c r="D324" s="18" t="s">
        <v>9</v>
      </c>
      <c r="E324" s="44">
        <v>146296</v>
      </c>
      <c r="F324" s="43"/>
      <c r="G324" s="45">
        <v>146296</v>
      </c>
    </row>
    <row r="325" spans="1:7" s="14" customFormat="1" x14ac:dyDescent="0.3">
      <c r="A325" s="355">
        <v>10.220000000000001</v>
      </c>
      <c r="B325" s="356">
        <v>10.199999999999999</v>
      </c>
      <c r="C325" s="20" t="s">
        <v>334</v>
      </c>
      <c r="D325" s="18" t="s">
        <v>23</v>
      </c>
      <c r="E325" s="44">
        <v>131507</v>
      </c>
      <c r="F325" s="43"/>
      <c r="G325" s="45">
        <v>131507</v>
      </c>
    </row>
    <row r="326" spans="1:7" s="14" customFormat="1" ht="40.799999999999997" x14ac:dyDescent="0.3">
      <c r="A326" s="355">
        <v>10.23</v>
      </c>
      <c r="B326" s="356">
        <v>10.3</v>
      </c>
      <c r="C326" s="20" t="s">
        <v>335</v>
      </c>
      <c r="D326" s="18" t="s">
        <v>128</v>
      </c>
      <c r="E326" s="44">
        <v>19425</v>
      </c>
      <c r="F326" s="43"/>
      <c r="G326" s="45">
        <v>19425</v>
      </c>
    </row>
    <row r="327" spans="1:7" s="14" customFormat="1" ht="40.799999999999997" x14ac:dyDescent="0.3">
      <c r="A327" s="355">
        <v>10.24</v>
      </c>
      <c r="B327" s="356">
        <v>10.4</v>
      </c>
      <c r="C327" s="20" t="s">
        <v>336</v>
      </c>
      <c r="D327" s="18" t="s">
        <v>128</v>
      </c>
      <c r="E327" s="44">
        <v>22150</v>
      </c>
      <c r="F327" s="43"/>
      <c r="G327" s="45">
        <v>22150</v>
      </c>
    </row>
    <row r="328" spans="1:7" s="14" customFormat="1" ht="40.799999999999997" x14ac:dyDescent="0.3">
      <c r="A328" s="355">
        <v>10.25</v>
      </c>
      <c r="B328" s="356">
        <v>10.5</v>
      </c>
      <c r="C328" s="20" t="s">
        <v>337</v>
      </c>
      <c r="D328" s="18" t="s">
        <v>128</v>
      </c>
      <c r="E328" s="44">
        <v>21639</v>
      </c>
      <c r="F328" s="43"/>
      <c r="G328" s="45">
        <v>21639</v>
      </c>
    </row>
    <row r="329" spans="1:7" s="14" customFormat="1" ht="20.399999999999999" x14ac:dyDescent="0.3">
      <c r="A329" s="355">
        <v>10.26</v>
      </c>
      <c r="B329" s="356">
        <v>9</v>
      </c>
      <c r="C329" s="20" t="s">
        <v>338</v>
      </c>
      <c r="D329" s="18" t="s">
        <v>9</v>
      </c>
      <c r="E329" s="44">
        <v>194338</v>
      </c>
      <c r="F329" s="43"/>
      <c r="G329" s="45">
        <v>194338</v>
      </c>
    </row>
    <row r="330" spans="1:7" s="14" customFormat="1" ht="20.399999999999999" x14ac:dyDescent="0.3">
      <c r="A330" s="355">
        <v>10.27</v>
      </c>
      <c r="B330" s="356">
        <v>9</v>
      </c>
      <c r="C330" s="20" t="s">
        <v>339</v>
      </c>
      <c r="D330" s="18" t="s">
        <v>9</v>
      </c>
      <c r="E330" s="43">
        <v>217267</v>
      </c>
      <c r="F330" s="43"/>
      <c r="G330" s="43">
        <v>217267</v>
      </c>
    </row>
    <row r="331" spans="1:7" s="14" customFormat="1" x14ac:dyDescent="0.3">
      <c r="A331" s="361">
        <v>11</v>
      </c>
      <c r="B331" s="362"/>
      <c r="C331" s="21" t="s">
        <v>340</v>
      </c>
      <c r="D331" s="22"/>
      <c r="E331" s="24"/>
      <c r="F331" s="23"/>
      <c r="G331" s="25"/>
    </row>
    <row r="332" spans="1:7" s="14" customFormat="1" x14ac:dyDescent="0.3">
      <c r="A332" s="357">
        <v>11.1</v>
      </c>
      <c r="B332" s="358">
        <v>8.1</v>
      </c>
      <c r="C332" s="15" t="s">
        <v>341</v>
      </c>
      <c r="D332" s="18" t="s">
        <v>23</v>
      </c>
      <c r="E332" s="44">
        <v>347588</v>
      </c>
      <c r="F332" s="43"/>
      <c r="G332" s="45">
        <v>347588</v>
      </c>
    </row>
    <row r="333" spans="1:7" s="14" customFormat="1" x14ac:dyDescent="0.3">
      <c r="A333" s="357">
        <v>11.2</v>
      </c>
      <c r="B333" s="358">
        <v>8.1999999999999993</v>
      </c>
      <c r="C333" s="15" t="s">
        <v>342</v>
      </c>
      <c r="D333" s="18" t="s">
        <v>23</v>
      </c>
      <c r="E333" s="44">
        <v>407292</v>
      </c>
      <c r="F333" s="43"/>
      <c r="G333" s="45">
        <v>407292</v>
      </c>
    </row>
    <row r="334" spans="1:7" s="14" customFormat="1" x14ac:dyDescent="0.3">
      <c r="A334" s="357">
        <v>11.3</v>
      </c>
      <c r="B334" s="358">
        <v>8.3000000000000007</v>
      </c>
      <c r="C334" s="15" t="s">
        <v>343</v>
      </c>
      <c r="D334" s="18" t="s">
        <v>17</v>
      </c>
      <c r="E334" s="44">
        <v>33501</v>
      </c>
      <c r="F334" s="43"/>
      <c r="G334" s="45">
        <v>33501</v>
      </c>
    </row>
    <row r="335" spans="1:7" s="14" customFormat="1" x14ac:dyDescent="0.3">
      <c r="A335" s="357">
        <v>11.4</v>
      </c>
      <c r="B335" s="358">
        <v>8.4</v>
      </c>
      <c r="C335" s="15" t="s">
        <v>344</v>
      </c>
      <c r="D335" s="18" t="s">
        <v>17</v>
      </c>
      <c r="E335" s="44">
        <v>51695</v>
      </c>
      <c r="F335" s="43"/>
      <c r="G335" s="45">
        <v>51695</v>
      </c>
    </row>
    <row r="336" spans="1:7" s="14" customFormat="1" x14ac:dyDescent="0.3">
      <c r="A336" s="357">
        <v>11.5</v>
      </c>
      <c r="B336" s="358">
        <v>8.5</v>
      </c>
      <c r="C336" s="15" t="s">
        <v>345</v>
      </c>
      <c r="D336" s="18" t="s">
        <v>17</v>
      </c>
      <c r="E336" s="44">
        <v>50735</v>
      </c>
      <c r="F336" s="43"/>
      <c r="G336" s="45">
        <v>50735</v>
      </c>
    </row>
    <row r="337" spans="1:7" s="14" customFormat="1" x14ac:dyDescent="0.3">
      <c r="A337" s="357">
        <v>11.6</v>
      </c>
      <c r="B337" s="358">
        <v>8.6</v>
      </c>
      <c r="C337" s="15" t="s">
        <v>346</v>
      </c>
      <c r="D337" s="18" t="s">
        <v>17</v>
      </c>
      <c r="E337" s="44">
        <v>63773</v>
      </c>
      <c r="F337" s="43"/>
      <c r="G337" s="45">
        <v>63773</v>
      </c>
    </row>
    <row r="338" spans="1:7" s="14" customFormat="1" x14ac:dyDescent="0.3">
      <c r="A338" s="357">
        <v>11.7</v>
      </c>
      <c r="B338" s="358">
        <v>8.6999999999999993</v>
      </c>
      <c r="C338" s="15" t="s">
        <v>347</v>
      </c>
      <c r="D338" s="18" t="s">
        <v>17</v>
      </c>
      <c r="E338" s="44">
        <v>127940</v>
      </c>
      <c r="F338" s="43"/>
      <c r="G338" s="45">
        <v>127940</v>
      </c>
    </row>
    <row r="339" spans="1:7" s="14" customFormat="1" x14ac:dyDescent="0.3">
      <c r="A339" s="357">
        <v>11.8</v>
      </c>
      <c r="B339" s="358">
        <v>8.8000000000000007</v>
      </c>
      <c r="C339" s="15" t="s">
        <v>348</v>
      </c>
      <c r="D339" s="18" t="s">
        <v>23</v>
      </c>
      <c r="E339" s="44">
        <v>349372</v>
      </c>
      <c r="F339" s="43"/>
      <c r="G339" s="45">
        <v>349372</v>
      </c>
    </row>
    <row r="340" spans="1:7" s="14" customFormat="1" x14ac:dyDescent="0.3">
      <c r="A340" s="357">
        <v>11.9</v>
      </c>
      <c r="B340" s="358">
        <v>8.9</v>
      </c>
      <c r="C340" s="15" t="s">
        <v>349</v>
      </c>
      <c r="D340" s="18" t="s">
        <v>23</v>
      </c>
      <c r="E340" s="44">
        <v>80113</v>
      </c>
      <c r="F340" s="43"/>
      <c r="G340" s="45">
        <v>80113</v>
      </c>
    </row>
    <row r="341" spans="1:7" s="14" customFormat="1" x14ac:dyDescent="0.3">
      <c r="A341" s="355">
        <v>11.1</v>
      </c>
      <c r="B341" s="356">
        <v>9</v>
      </c>
      <c r="C341" s="15" t="s">
        <v>350</v>
      </c>
      <c r="D341" s="18" t="s">
        <v>23</v>
      </c>
      <c r="E341" s="44">
        <v>1123030</v>
      </c>
      <c r="F341" s="43"/>
      <c r="G341" s="45">
        <v>1123030</v>
      </c>
    </row>
    <row r="342" spans="1:7" s="14" customFormat="1" x14ac:dyDescent="0.3">
      <c r="A342" s="355">
        <v>11.11</v>
      </c>
      <c r="B342" s="356">
        <v>9.1</v>
      </c>
      <c r="C342" s="15" t="s">
        <v>351</v>
      </c>
      <c r="D342" s="18" t="s">
        <v>23</v>
      </c>
      <c r="E342" s="44">
        <v>2312120</v>
      </c>
      <c r="F342" s="43"/>
      <c r="G342" s="45">
        <v>2312120</v>
      </c>
    </row>
    <row r="343" spans="1:7" s="14" customFormat="1" x14ac:dyDescent="0.3">
      <c r="A343" s="355">
        <v>11.12</v>
      </c>
      <c r="B343" s="356">
        <v>9.1999999999999993</v>
      </c>
      <c r="C343" s="15" t="s">
        <v>352</v>
      </c>
      <c r="D343" s="18" t="s">
        <v>23</v>
      </c>
      <c r="E343" s="44">
        <v>55413</v>
      </c>
      <c r="F343" s="43"/>
      <c r="G343" s="45">
        <v>55413</v>
      </c>
    </row>
    <row r="344" spans="1:7" s="14" customFormat="1" x14ac:dyDescent="0.3">
      <c r="A344" s="355">
        <v>11.13</v>
      </c>
      <c r="B344" s="356">
        <v>9.3000000000000007</v>
      </c>
      <c r="C344" s="20" t="s">
        <v>353</v>
      </c>
      <c r="D344" s="18" t="s">
        <v>23</v>
      </c>
      <c r="E344" s="44">
        <v>110105</v>
      </c>
      <c r="F344" s="43"/>
      <c r="G344" s="45">
        <v>110105</v>
      </c>
    </row>
    <row r="345" spans="1:7" s="14" customFormat="1" x14ac:dyDescent="0.3">
      <c r="A345" s="355">
        <v>11.14</v>
      </c>
      <c r="B345" s="356">
        <v>9.4</v>
      </c>
      <c r="C345" s="20" t="s">
        <v>354</v>
      </c>
      <c r="D345" s="18" t="s">
        <v>23</v>
      </c>
      <c r="E345" s="44">
        <v>163042</v>
      </c>
      <c r="F345" s="43"/>
      <c r="G345" s="45">
        <v>163042</v>
      </c>
    </row>
    <row r="346" spans="1:7" s="14" customFormat="1" x14ac:dyDescent="0.3">
      <c r="A346" s="355">
        <v>11.15</v>
      </c>
      <c r="B346" s="356">
        <v>9.5</v>
      </c>
      <c r="C346" s="20" t="s">
        <v>355</v>
      </c>
      <c r="D346" s="18" t="s">
        <v>23</v>
      </c>
      <c r="E346" s="44">
        <v>133346</v>
      </c>
      <c r="F346" s="43"/>
      <c r="G346" s="45">
        <v>133346</v>
      </c>
    </row>
    <row r="347" spans="1:7" s="14" customFormat="1" x14ac:dyDescent="0.3">
      <c r="A347" s="355">
        <v>11.16</v>
      </c>
      <c r="B347" s="356">
        <v>9.6</v>
      </c>
      <c r="C347" s="20" t="s">
        <v>356</v>
      </c>
      <c r="D347" s="18" t="s">
        <v>23</v>
      </c>
      <c r="E347" s="44">
        <v>103737</v>
      </c>
      <c r="F347" s="43"/>
      <c r="G347" s="45">
        <v>103737</v>
      </c>
    </row>
    <row r="348" spans="1:7" s="14" customFormat="1" x14ac:dyDescent="0.3">
      <c r="A348" s="355">
        <v>11.17</v>
      </c>
      <c r="B348" s="356">
        <v>9.6999999999999993</v>
      </c>
      <c r="C348" s="20" t="s">
        <v>357</v>
      </c>
      <c r="D348" s="18" t="s">
        <v>23</v>
      </c>
      <c r="E348" s="44">
        <v>108858</v>
      </c>
      <c r="F348" s="43"/>
      <c r="G348" s="45">
        <v>108858</v>
      </c>
    </row>
    <row r="349" spans="1:7" s="14" customFormat="1" x14ac:dyDescent="0.3">
      <c r="A349" s="355">
        <v>11.18</v>
      </c>
      <c r="B349" s="356">
        <v>9.8000000000000007</v>
      </c>
      <c r="C349" s="20" t="s">
        <v>358</v>
      </c>
      <c r="D349" s="18" t="s">
        <v>23</v>
      </c>
      <c r="E349" s="44">
        <v>137292</v>
      </c>
      <c r="F349" s="43"/>
      <c r="G349" s="45">
        <v>137292</v>
      </c>
    </row>
    <row r="350" spans="1:7" s="14" customFormat="1" x14ac:dyDescent="0.3">
      <c r="A350" s="355">
        <v>11.19</v>
      </c>
      <c r="B350" s="356">
        <v>9.9</v>
      </c>
      <c r="C350" s="20" t="s">
        <v>359</v>
      </c>
      <c r="D350" s="18" t="s">
        <v>23</v>
      </c>
      <c r="E350" s="44">
        <v>108090</v>
      </c>
      <c r="F350" s="43"/>
      <c r="G350" s="45">
        <v>108090</v>
      </c>
    </row>
    <row r="351" spans="1:7" s="14" customFormat="1" x14ac:dyDescent="0.3">
      <c r="A351" s="355">
        <v>11.2</v>
      </c>
      <c r="B351" s="356">
        <v>10</v>
      </c>
      <c r="C351" s="20" t="s">
        <v>360</v>
      </c>
      <c r="D351" s="18" t="s">
        <v>23</v>
      </c>
      <c r="E351" s="44">
        <v>130156</v>
      </c>
      <c r="F351" s="43"/>
      <c r="G351" s="45">
        <v>130156</v>
      </c>
    </row>
    <row r="352" spans="1:7" s="14" customFormat="1" x14ac:dyDescent="0.3">
      <c r="A352" s="355">
        <v>11.21</v>
      </c>
      <c r="B352" s="356">
        <v>10.1</v>
      </c>
      <c r="C352" s="20" t="s">
        <v>361</v>
      </c>
      <c r="D352" s="18" t="s">
        <v>23</v>
      </c>
      <c r="E352" s="44">
        <v>137936</v>
      </c>
      <c r="F352" s="43"/>
      <c r="G352" s="45">
        <v>137936</v>
      </c>
    </row>
    <row r="353" spans="1:7" s="14" customFormat="1" x14ac:dyDescent="0.3">
      <c r="A353" s="355">
        <v>11.22</v>
      </c>
      <c r="B353" s="356">
        <v>10.199999999999999</v>
      </c>
      <c r="C353" s="20" t="s">
        <v>362</v>
      </c>
      <c r="D353" s="18" t="s">
        <v>23</v>
      </c>
      <c r="E353" s="44">
        <v>109163</v>
      </c>
      <c r="F353" s="43"/>
      <c r="G353" s="45">
        <v>109163</v>
      </c>
    </row>
    <row r="354" spans="1:7" s="14" customFormat="1" x14ac:dyDescent="0.3">
      <c r="A354" s="355">
        <v>11.23</v>
      </c>
      <c r="B354" s="356">
        <v>10.3</v>
      </c>
      <c r="C354" s="20" t="s">
        <v>363</v>
      </c>
      <c r="D354" s="18" t="s">
        <v>17</v>
      </c>
      <c r="E354" s="44">
        <v>18742</v>
      </c>
      <c r="F354" s="43"/>
      <c r="G354" s="45">
        <v>18742</v>
      </c>
    </row>
    <row r="355" spans="1:7" s="14" customFormat="1" x14ac:dyDescent="0.3">
      <c r="A355" s="355">
        <v>11.24</v>
      </c>
      <c r="B355" s="356">
        <v>10.4</v>
      </c>
      <c r="C355" s="20" t="s">
        <v>364</v>
      </c>
      <c r="D355" s="18" t="s">
        <v>17</v>
      </c>
      <c r="E355" s="44">
        <v>25414</v>
      </c>
      <c r="F355" s="43"/>
      <c r="G355" s="45">
        <v>25414</v>
      </c>
    </row>
    <row r="356" spans="1:7" s="14" customFormat="1" x14ac:dyDescent="0.3">
      <c r="A356" s="355">
        <v>11.25</v>
      </c>
      <c r="B356" s="356">
        <v>10.5</v>
      </c>
      <c r="C356" s="20" t="s">
        <v>365</v>
      </c>
      <c r="D356" s="18" t="s">
        <v>17</v>
      </c>
      <c r="E356" s="44">
        <v>33546</v>
      </c>
      <c r="F356" s="43"/>
      <c r="G356" s="45">
        <v>33546</v>
      </c>
    </row>
    <row r="357" spans="1:7" s="14" customFormat="1" x14ac:dyDescent="0.3">
      <c r="A357" s="355">
        <v>11.26</v>
      </c>
      <c r="B357" s="356">
        <v>10.6</v>
      </c>
      <c r="C357" s="20" t="s">
        <v>366</v>
      </c>
      <c r="D357" s="18" t="s">
        <v>17</v>
      </c>
      <c r="E357" s="44">
        <v>21335</v>
      </c>
      <c r="F357" s="43"/>
      <c r="G357" s="45">
        <v>21335</v>
      </c>
    </row>
    <row r="358" spans="1:7" s="14" customFormat="1" x14ac:dyDescent="0.3">
      <c r="A358" s="355">
        <v>11.27</v>
      </c>
      <c r="B358" s="356">
        <v>10.7</v>
      </c>
      <c r="C358" s="20" t="s">
        <v>367</v>
      </c>
      <c r="D358" s="18" t="s">
        <v>17</v>
      </c>
      <c r="E358" s="44">
        <v>13101</v>
      </c>
      <c r="F358" s="43"/>
      <c r="G358" s="45">
        <v>13101</v>
      </c>
    </row>
    <row r="359" spans="1:7" s="14" customFormat="1" x14ac:dyDescent="0.3">
      <c r="A359" s="355">
        <v>11.28</v>
      </c>
      <c r="B359" s="356">
        <v>10.8</v>
      </c>
      <c r="C359" s="15" t="s">
        <v>368</v>
      </c>
      <c r="D359" s="18" t="s">
        <v>17</v>
      </c>
      <c r="E359" s="44">
        <v>72243</v>
      </c>
      <c r="F359" s="43"/>
      <c r="G359" s="45">
        <v>72243</v>
      </c>
    </row>
    <row r="360" spans="1:7" s="14" customFormat="1" x14ac:dyDescent="0.3">
      <c r="A360" s="355">
        <v>11.29</v>
      </c>
      <c r="B360" s="356">
        <v>10.9</v>
      </c>
      <c r="C360" s="15" t="s">
        <v>369</v>
      </c>
      <c r="D360" s="18" t="s">
        <v>17</v>
      </c>
      <c r="E360" s="44">
        <v>47058</v>
      </c>
      <c r="F360" s="43"/>
      <c r="G360" s="45">
        <v>47058</v>
      </c>
    </row>
    <row r="361" spans="1:7" s="14" customFormat="1" x14ac:dyDescent="0.3">
      <c r="A361" s="355">
        <v>11.3</v>
      </c>
      <c r="B361" s="356">
        <v>11</v>
      </c>
      <c r="C361" s="15" t="s">
        <v>370</v>
      </c>
      <c r="D361" s="18" t="s">
        <v>17</v>
      </c>
      <c r="E361" s="44">
        <v>16152</v>
      </c>
      <c r="F361" s="43"/>
      <c r="G361" s="45">
        <v>16152</v>
      </c>
    </row>
    <row r="362" spans="1:7" s="14" customFormat="1" x14ac:dyDescent="0.3">
      <c r="A362" s="355">
        <v>11.31</v>
      </c>
      <c r="B362" s="356">
        <v>11.1</v>
      </c>
      <c r="C362" s="15" t="s">
        <v>371</v>
      </c>
      <c r="D362" s="18" t="s">
        <v>17</v>
      </c>
      <c r="E362" s="44">
        <v>37722</v>
      </c>
      <c r="F362" s="43"/>
      <c r="G362" s="45">
        <v>37722</v>
      </c>
    </row>
    <row r="363" spans="1:7" s="14" customFormat="1" x14ac:dyDescent="0.3">
      <c r="A363" s="355">
        <v>11.32</v>
      </c>
      <c r="B363" s="356">
        <v>11.2</v>
      </c>
      <c r="C363" s="15" t="s">
        <v>372</v>
      </c>
      <c r="D363" s="18" t="s">
        <v>17</v>
      </c>
      <c r="E363" s="44">
        <v>51509</v>
      </c>
      <c r="F363" s="43"/>
      <c r="G363" s="45">
        <v>51509</v>
      </c>
    </row>
    <row r="364" spans="1:7" s="14" customFormat="1" x14ac:dyDescent="0.3">
      <c r="A364" s="355">
        <v>11.33</v>
      </c>
      <c r="B364" s="356">
        <v>11.3</v>
      </c>
      <c r="C364" s="15" t="s">
        <v>373</v>
      </c>
      <c r="D364" s="18" t="s">
        <v>17</v>
      </c>
      <c r="E364" s="44">
        <v>69559</v>
      </c>
      <c r="F364" s="43"/>
      <c r="G364" s="45">
        <v>69559</v>
      </c>
    </row>
    <row r="365" spans="1:7" s="14" customFormat="1" x14ac:dyDescent="0.3">
      <c r="A365" s="355">
        <v>11.34</v>
      </c>
      <c r="B365" s="356">
        <v>11.4</v>
      </c>
      <c r="C365" s="15" t="s">
        <v>374</v>
      </c>
      <c r="D365" s="18" t="s">
        <v>17</v>
      </c>
      <c r="E365" s="44">
        <v>124235</v>
      </c>
      <c r="F365" s="43"/>
      <c r="G365" s="45">
        <v>124235</v>
      </c>
    </row>
    <row r="366" spans="1:7" s="14" customFormat="1" x14ac:dyDescent="0.3">
      <c r="A366" s="355">
        <v>11.35</v>
      </c>
      <c r="B366" s="356">
        <v>11.5</v>
      </c>
      <c r="C366" s="15" t="s">
        <v>375</v>
      </c>
      <c r="D366" s="18" t="s">
        <v>23</v>
      </c>
      <c r="E366" s="44">
        <v>152857</v>
      </c>
      <c r="F366" s="43"/>
      <c r="G366" s="45">
        <v>152857</v>
      </c>
    </row>
    <row r="367" spans="1:7" s="14" customFormat="1" x14ac:dyDescent="0.3">
      <c r="A367" s="355">
        <v>11.36</v>
      </c>
      <c r="B367" s="356">
        <v>11.6</v>
      </c>
      <c r="C367" s="15" t="s">
        <v>376</v>
      </c>
      <c r="D367" s="18" t="s">
        <v>23</v>
      </c>
      <c r="E367" s="44">
        <v>85985</v>
      </c>
      <c r="F367" s="43"/>
      <c r="G367" s="45">
        <v>85985</v>
      </c>
    </row>
    <row r="368" spans="1:7" s="14" customFormat="1" x14ac:dyDescent="0.3">
      <c r="A368" s="355">
        <v>11.37</v>
      </c>
      <c r="B368" s="356">
        <v>11.7</v>
      </c>
      <c r="C368" s="15" t="s">
        <v>377</v>
      </c>
      <c r="D368" s="18" t="s">
        <v>23</v>
      </c>
      <c r="E368" s="44">
        <v>107540</v>
      </c>
      <c r="F368" s="43"/>
      <c r="G368" s="45">
        <v>107540</v>
      </c>
    </row>
    <row r="369" spans="1:7" s="14" customFormat="1" x14ac:dyDescent="0.3">
      <c r="A369" s="355">
        <v>11.38</v>
      </c>
      <c r="B369" s="356">
        <v>11.8</v>
      </c>
      <c r="C369" s="15" t="s">
        <v>378</v>
      </c>
      <c r="D369" s="18" t="s">
        <v>23</v>
      </c>
      <c r="E369" s="44">
        <v>253986</v>
      </c>
      <c r="F369" s="43"/>
      <c r="G369" s="45">
        <v>253986</v>
      </c>
    </row>
    <row r="370" spans="1:7" s="14" customFormat="1" x14ac:dyDescent="0.3">
      <c r="A370" s="355">
        <v>11.39</v>
      </c>
      <c r="B370" s="356">
        <v>11.9</v>
      </c>
      <c r="C370" s="15" t="s">
        <v>379</v>
      </c>
      <c r="D370" s="18" t="s">
        <v>23</v>
      </c>
      <c r="E370" s="44">
        <v>514536</v>
      </c>
      <c r="F370" s="43"/>
      <c r="G370" s="45">
        <v>514536</v>
      </c>
    </row>
    <row r="371" spans="1:7" s="14" customFormat="1" x14ac:dyDescent="0.3">
      <c r="A371" s="355">
        <v>11.4</v>
      </c>
      <c r="B371" s="356">
        <v>12</v>
      </c>
      <c r="C371" s="15" t="s">
        <v>380</v>
      </c>
      <c r="D371" s="18" t="s">
        <v>23</v>
      </c>
      <c r="E371" s="44">
        <v>383867</v>
      </c>
      <c r="F371" s="43"/>
      <c r="G371" s="45">
        <v>383867</v>
      </c>
    </row>
    <row r="372" spans="1:7" s="14" customFormat="1" x14ac:dyDescent="0.3">
      <c r="A372" s="355">
        <v>11.41</v>
      </c>
      <c r="B372" s="356">
        <v>12.1</v>
      </c>
      <c r="C372" s="15" t="s">
        <v>381</v>
      </c>
      <c r="D372" s="18" t="s">
        <v>17</v>
      </c>
      <c r="E372" s="44">
        <v>26861</v>
      </c>
      <c r="F372" s="43"/>
      <c r="G372" s="45">
        <v>26861</v>
      </c>
    </row>
    <row r="373" spans="1:7" s="14" customFormat="1" x14ac:dyDescent="0.3">
      <c r="A373" s="355">
        <v>11.42</v>
      </c>
      <c r="B373" s="356">
        <v>12.2</v>
      </c>
      <c r="C373" s="15" t="s">
        <v>382</v>
      </c>
      <c r="D373" s="18" t="s">
        <v>17</v>
      </c>
      <c r="E373" s="44">
        <v>33644</v>
      </c>
      <c r="F373" s="43"/>
      <c r="G373" s="45">
        <v>33644</v>
      </c>
    </row>
    <row r="374" spans="1:7" s="14" customFormat="1" ht="23.25" customHeight="1" x14ac:dyDescent="0.3">
      <c r="A374" s="355">
        <v>11.43</v>
      </c>
      <c r="B374" s="356">
        <v>12.3</v>
      </c>
      <c r="C374" s="15" t="s">
        <v>383</v>
      </c>
      <c r="D374" s="18" t="s">
        <v>23</v>
      </c>
      <c r="E374" s="44">
        <v>373988</v>
      </c>
      <c r="F374" s="43"/>
      <c r="G374" s="45">
        <v>373988</v>
      </c>
    </row>
    <row r="375" spans="1:7" s="14" customFormat="1" ht="23.25" customHeight="1" x14ac:dyDescent="0.3">
      <c r="A375" s="355">
        <v>11.44</v>
      </c>
      <c r="B375" s="356">
        <v>12.4</v>
      </c>
      <c r="C375" s="15" t="s">
        <v>384</v>
      </c>
      <c r="D375" s="18" t="s">
        <v>23</v>
      </c>
      <c r="E375" s="44">
        <v>487107</v>
      </c>
      <c r="F375" s="43"/>
      <c r="G375" s="45">
        <v>487107</v>
      </c>
    </row>
    <row r="376" spans="1:7" s="14" customFormat="1" ht="23.25" customHeight="1" x14ac:dyDescent="0.3">
      <c r="A376" s="355">
        <v>11.45</v>
      </c>
      <c r="B376" s="356">
        <v>12.5</v>
      </c>
      <c r="C376" s="20" t="s">
        <v>385</v>
      </c>
      <c r="D376" s="32" t="s">
        <v>23</v>
      </c>
      <c r="E376" s="44">
        <v>882004</v>
      </c>
      <c r="F376" s="43"/>
      <c r="G376" s="45">
        <v>882004</v>
      </c>
    </row>
    <row r="377" spans="1:7" s="14" customFormat="1" ht="23.25" customHeight="1" x14ac:dyDescent="0.3">
      <c r="A377" s="355">
        <v>11.46</v>
      </c>
      <c r="B377" s="356">
        <v>12.6</v>
      </c>
      <c r="C377" s="20" t="s">
        <v>386</v>
      </c>
      <c r="D377" s="18" t="s">
        <v>17</v>
      </c>
      <c r="E377" s="44">
        <v>55971</v>
      </c>
      <c r="F377" s="43"/>
      <c r="G377" s="45">
        <v>55971</v>
      </c>
    </row>
    <row r="378" spans="1:7" s="14" customFormat="1" ht="23.25" customHeight="1" x14ac:dyDescent="0.3">
      <c r="A378" s="355">
        <v>11.47</v>
      </c>
      <c r="B378" s="356">
        <v>12.7</v>
      </c>
      <c r="C378" s="20" t="s">
        <v>387</v>
      </c>
      <c r="D378" s="18" t="s">
        <v>17</v>
      </c>
      <c r="E378" s="44">
        <v>65998</v>
      </c>
      <c r="F378" s="43"/>
      <c r="G378" s="45">
        <v>65998</v>
      </c>
    </row>
    <row r="379" spans="1:7" s="14" customFormat="1" ht="23.25" customHeight="1" x14ac:dyDescent="0.3">
      <c r="A379" s="355">
        <v>11.48</v>
      </c>
      <c r="B379" s="356">
        <v>12.8</v>
      </c>
      <c r="C379" s="20" t="s">
        <v>388</v>
      </c>
      <c r="D379" s="18" t="s">
        <v>17</v>
      </c>
      <c r="E379" s="44">
        <v>87019</v>
      </c>
      <c r="F379" s="43"/>
      <c r="G379" s="45">
        <v>87019</v>
      </c>
    </row>
    <row r="380" spans="1:7" s="14" customFormat="1" ht="23.25" customHeight="1" x14ac:dyDescent="0.3">
      <c r="A380" s="355">
        <v>11.49</v>
      </c>
      <c r="B380" s="356">
        <v>12.9</v>
      </c>
      <c r="C380" s="20" t="s">
        <v>389</v>
      </c>
      <c r="D380" s="18" t="s">
        <v>17</v>
      </c>
      <c r="E380" s="44">
        <v>97629</v>
      </c>
      <c r="F380" s="43"/>
      <c r="G380" s="45">
        <v>97629</v>
      </c>
    </row>
    <row r="381" spans="1:7" s="14" customFormat="1" ht="20.399999999999999" x14ac:dyDescent="0.3">
      <c r="A381" s="355">
        <v>11.5</v>
      </c>
      <c r="B381" s="356">
        <v>13</v>
      </c>
      <c r="C381" s="20" t="s">
        <v>390</v>
      </c>
      <c r="D381" s="18" t="s">
        <v>17</v>
      </c>
      <c r="E381" s="44">
        <v>125722</v>
      </c>
      <c r="F381" s="43"/>
      <c r="G381" s="45">
        <v>125722</v>
      </c>
    </row>
    <row r="382" spans="1:7" s="14" customFormat="1" ht="20.25" customHeight="1" x14ac:dyDescent="0.3">
      <c r="A382" s="355">
        <v>11.51</v>
      </c>
      <c r="B382" s="356">
        <v>13.1</v>
      </c>
      <c r="C382" s="20" t="s">
        <v>391</v>
      </c>
      <c r="D382" s="18" t="s">
        <v>17</v>
      </c>
      <c r="E382" s="44">
        <v>149604</v>
      </c>
      <c r="F382" s="43"/>
      <c r="G382" s="45">
        <v>149604</v>
      </c>
    </row>
    <row r="383" spans="1:7" s="14" customFormat="1" ht="20.25" customHeight="1" x14ac:dyDescent="0.3">
      <c r="A383" s="355">
        <v>11.52</v>
      </c>
      <c r="B383" s="356">
        <v>13.2</v>
      </c>
      <c r="C383" s="20" t="s">
        <v>392</v>
      </c>
      <c r="D383" s="18" t="s">
        <v>17</v>
      </c>
      <c r="E383" s="44">
        <v>221264</v>
      </c>
      <c r="F383" s="43"/>
      <c r="G383" s="45">
        <v>221264</v>
      </c>
    </row>
    <row r="384" spans="1:7" s="14" customFormat="1" x14ac:dyDescent="0.3">
      <c r="A384" s="355">
        <v>11.53</v>
      </c>
      <c r="B384" s="356">
        <v>13.3</v>
      </c>
      <c r="C384" s="20" t="s">
        <v>393</v>
      </c>
      <c r="D384" s="18" t="s">
        <v>23</v>
      </c>
      <c r="E384" s="44">
        <v>93381</v>
      </c>
      <c r="F384" s="43"/>
      <c r="G384" s="45">
        <v>93381</v>
      </c>
    </row>
    <row r="385" spans="1:7" s="14" customFormat="1" x14ac:dyDescent="0.3">
      <c r="A385" s="355">
        <v>11.54</v>
      </c>
      <c r="B385" s="356">
        <v>13.4</v>
      </c>
      <c r="C385" s="20" t="s">
        <v>394</v>
      </c>
      <c r="D385" s="18" t="s">
        <v>23</v>
      </c>
      <c r="E385" s="44">
        <v>93711</v>
      </c>
      <c r="F385" s="43"/>
      <c r="G385" s="45">
        <v>93711</v>
      </c>
    </row>
    <row r="386" spans="1:7" s="14" customFormat="1" x14ac:dyDescent="0.3">
      <c r="A386" s="355">
        <v>11.55</v>
      </c>
      <c r="B386" s="356">
        <v>13.5</v>
      </c>
      <c r="C386" s="20" t="s">
        <v>395</v>
      </c>
      <c r="D386" s="18" t="s">
        <v>23</v>
      </c>
      <c r="E386" s="44">
        <v>57116</v>
      </c>
      <c r="F386" s="43"/>
      <c r="G386" s="45">
        <v>57116</v>
      </c>
    </row>
    <row r="387" spans="1:7" s="14" customFormat="1" x14ac:dyDescent="0.3">
      <c r="A387" s="355">
        <v>11.56</v>
      </c>
      <c r="B387" s="356">
        <v>13.6</v>
      </c>
      <c r="C387" s="20" t="s">
        <v>396</v>
      </c>
      <c r="D387" s="18" t="s">
        <v>23</v>
      </c>
      <c r="E387" s="44">
        <v>69293</v>
      </c>
      <c r="F387" s="43"/>
      <c r="G387" s="45">
        <v>69293</v>
      </c>
    </row>
    <row r="388" spans="1:7" s="14" customFormat="1" ht="20.25" customHeight="1" x14ac:dyDescent="0.3">
      <c r="A388" s="355">
        <v>11.57</v>
      </c>
      <c r="B388" s="356">
        <v>13.7</v>
      </c>
      <c r="C388" s="20" t="s">
        <v>397</v>
      </c>
      <c r="D388" s="18" t="s">
        <v>17</v>
      </c>
      <c r="E388" s="44">
        <v>5611</v>
      </c>
      <c r="F388" s="43"/>
      <c r="G388" s="45">
        <v>5611</v>
      </c>
    </row>
    <row r="389" spans="1:7" s="14" customFormat="1" x14ac:dyDescent="0.3">
      <c r="A389" s="355">
        <v>11.58</v>
      </c>
      <c r="B389" s="356">
        <v>13.8</v>
      </c>
      <c r="C389" s="20" t="s">
        <v>398</v>
      </c>
      <c r="D389" s="18" t="s">
        <v>17</v>
      </c>
      <c r="E389" s="44">
        <v>8761</v>
      </c>
      <c r="F389" s="43"/>
      <c r="G389" s="45">
        <v>8761</v>
      </c>
    </row>
    <row r="390" spans="1:7" s="14" customFormat="1" x14ac:dyDescent="0.3">
      <c r="A390" s="355">
        <v>11.59</v>
      </c>
      <c r="B390" s="356">
        <v>13.9</v>
      </c>
      <c r="C390" s="20" t="s">
        <v>399</v>
      </c>
      <c r="D390" s="18" t="s">
        <v>23</v>
      </c>
      <c r="E390" s="44">
        <v>1380204</v>
      </c>
      <c r="F390" s="43"/>
      <c r="G390" s="45">
        <v>1380204</v>
      </c>
    </row>
    <row r="391" spans="1:7" s="14" customFormat="1" x14ac:dyDescent="0.3">
      <c r="A391" s="355">
        <v>11.6</v>
      </c>
      <c r="B391" s="356">
        <v>14</v>
      </c>
      <c r="C391" s="20" t="s">
        <v>400</v>
      </c>
      <c r="D391" s="18" t="s">
        <v>23</v>
      </c>
      <c r="E391" s="44">
        <v>1065619</v>
      </c>
      <c r="F391" s="43"/>
      <c r="G391" s="45">
        <v>1065619</v>
      </c>
    </row>
    <row r="392" spans="1:7" s="14" customFormat="1" x14ac:dyDescent="0.3">
      <c r="A392" s="355">
        <v>11.61</v>
      </c>
      <c r="B392" s="356">
        <v>14.1</v>
      </c>
      <c r="C392" s="20" t="s">
        <v>401</v>
      </c>
      <c r="D392" s="18" t="s">
        <v>23</v>
      </c>
      <c r="E392" s="44">
        <v>3493205</v>
      </c>
      <c r="F392" s="43"/>
      <c r="G392" s="45">
        <v>3493205</v>
      </c>
    </row>
    <row r="393" spans="1:7" s="14" customFormat="1" x14ac:dyDescent="0.3">
      <c r="A393" s="355">
        <v>11.62</v>
      </c>
      <c r="B393" s="356">
        <v>14.2</v>
      </c>
      <c r="C393" s="20" t="s">
        <v>402</v>
      </c>
      <c r="D393" s="18" t="s">
        <v>23</v>
      </c>
      <c r="E393" s="44">
        <v>2924112</v>
      </c>
      <c r="F393" s="43"/>
      <c r="G393" s="45">
        <v>2924112</v>
      </c>
    </row>
    <row r="394" spans="1:7" s="14" customFormat="1" x14ac:dyDescent="0.3">
      <c r="A394" s="355">
        <v>11.63</v>
      </c>
      <c r="B394" s="356">
        <v>14.3</v>
      </c>
      <c r="C394" s="20" t="s">
        <v>403</v>
      </c>
      <c r="D394" s="18" t="s">
        <v>23</v>
      </c>
      <c r="E394" s="44">
        <v>891384</v>
      </c>
      <c r="F394" s="43"/>
      <c r="G394" s="45">
        <v>891384</v>
      </c>
    </row>
    <row r="395" spans="1:7" s="14" customFormat="1" x14ac:dyDescent="0.3">
      <c r="A395" s="355">
        <v>11.64</v>
      </c>
      <c r="B395" s="356">
        <v>14.4</v>
      </c>
      <c r="C395" s="20" t="s">
        <v>404</v>
      </c>
      <c r="D395" s="18" t="s">
        <v>23</v>
      </c>
      <c r="E395" s="44">
        <v>1134933</v>
      </c>
      <c r="F395" s="43"/>
      <c r="G395" s="45">
        <v>1134933</v>
      </c>
    </row>
    <row r="396" spans="1:7" s="14" customFormat="1" x14ac:dyDescent="0.3">
      <c r="A396" s="355">
        <v>11.65</v>
      </c>
      <c r="B396" s="356">
        <v>14.5</v>
      </c>
      <c r="C396" s="20" t="s">
        <v>405</v>
      </c>
      <c r="D396" s="18" t="s">
        <v>23</v>
      </c>
      <c r="E396" s="44">
        <v>417764</v>
      </c>
      <c r="F396" s="43"/>
      <c r="G396" s="45">
        <v>417764</v>
      </c>
    </row>
    <row r="397" spans="1:7" s="14" customFormat="1" x14ac:dyDescent="0.3">
      <c r="A397" s="359"/>
      <c r="B397" s="360"/>
      <c r="C397" s="20"/>
      <c r="D397" s="33"/>
      <c r="E397" s="29"/>
      <c r="F397" s="28"/>
      <c r="G397" s="30"/>
    </row>
    <row r="398" spans="1:7" s="14" customFormat="1" x14ac:dyDescent="0.3">
      <c r="A398" s="361">
        <v>12</v>
      </c>
      <c r="B398" s="362"/>
      <c r="C398" s="21" t="s">
        <v>406</v>
      </c>
      <c r="D398" s="22"/>
      <c r="E398" s="24"/>
      <c r="F398" s="23"/>
      <c r="G398" s="25"/>
    </row>
    <row r="399" spans="1:7" s="14" customFormat="1" x14ac:dyDescent="0.3">
      <c r="A399" s="357">
        <v>12.1</v>
      </c>
      <c r="B399" s="358">
        <v>8.1</v>
      </c>
      <c r="C399" s="15" t="s">
        <v>407</v>
      </c>
      <c r="D399" s="18" t="s">
        <v>23</v>
      </c>
      <c r="E399" s="44">
        <v>512317</v>
      </c>
      <c r="F399" s="43"/>
      <c r="G399" s="45">
        <v>512317</v>
      </c>
    </row>
    <row r="400" spans="1:7" s="14" customFormat="1" x14ac:dyDescent="0.3">
      <c r="A400" s="357">
        <v>12.2</v>
      </c>
      <c r="B400" s="358">
        <v>8.1999999999999993</v>
      </c>
      <c r="C400" s="20" t="s">
        <v>408</v>
      </c>
      <c r="D400" s="18" t="s">
        <v>23</v>
      </c>
      <c r="E400" s="44">
        <v>81435</v>
      </c>
      <c r="F400" s="43"/>
      <c r="G400" s="45">
        <v>81435</v>
      </c>
    </row>
    <row r="401" spans="1:7" s="14" customFormat="1" x14ac:dyDescent="0.3">
      <c r="A401" s="357">
        <v>12.3</v>
      </c>
      <c r="B401" s="358">
        <v>8.3000000000000007</v>
      </c>
      <c r="C401" s="20" t="s">
        <v>409</v>
      </c>
      <c r="D401" s="18" t="s">
        <v>23</v>
      </c>
      <c r="E401" s="44">
        <v>95364</v>
      </c>
      <c r="F401" s="43"/>
      <c r="G401" s="45">
        <v>95364</v>
      </c>
    </row>
    <row r="402" spans="1:7" s="14" customFormat="1" x14ac:dyDescent="0.3">
      <c r="A402" s="357">
        <v>12.4</v>
      </c>
      <c r="B402" s="358">
        <v>8.4</v>
      </c>
      <c r="C402" s="20" t="s">
        <v>410</v>
      </c>
      <c r="D402" s="18" t="s">
        <v>23</v>
      </c>
      <c r="E402" s="44">
        <v>107072</v>
      </c>
      <c r="F402" s="43"/>
      <c r="G402" s="45">
        <v>107072</v>
      </c>
    </row>
    <row r="403" spans="1:7" s="14" customFormat="1" x14ac:dyDescent="0.3">
      <c r="A403" s="357">
        <v>12.5</v>
      </c>
      <c r="B403" s="358">
        <v>8.5</v>
      </c>
      <c r="C403" s="20" t="s">
        <v>411</v>
      </c>
      <c r="D403" s="18" t="s">
        <v>23</v>
      </c>
      <c r="E403" s="44">
        <v>124781</v>
      </c>
      <c r="F403" s="43"/>
      <c r="G403" s="45">
        <v>124781</v>
      </c>
    </row>
    <row r="404" spans="1:7" s="14" customFormat="1" x14ac:dyDescent="0.3">
      <c r="A404" s="357">
        <v>12.6</v>
      </c>
      <c r="B404" s="358">
        <v>8.6</v>
      </c>
      <c r="C404" s="20" t="s">
        <v>412</v>
      </c>
      <c r="D404" s="18" t="s">
        <v>23</v>
      </c>
      <c r="E404" s="44">
        <v>77186</v>
      </c>
      <c r="F404" s="43"/>
      <c r="G404" s="45">
        <v>77186</v>
      </c>
    </row>
    <row r="405" spans="1:7" s="14" customFormat="1" x14ac:dyDescent="0.3">
      <c r="A405" s="357">
        <v>12.7</v>
      </c>
      <c r="B405" s="358">
        <v>8.6999999999999993</v>
      </c>
      <c r="C405" s="20" t="s">
        <v>413</v>
      </c>
      <c r="D405" s="18" t="s">
        <v>23</v>
      </c>
      <c r="E405" s="44">
        <v>87467</v>
      </c>
      <c r="F405" s="43"/>
      <c r="G405" s="45">
        <v>87467</v>
      </c>
    </row>
    <row r="406" spans="1:7" s="14" customFormat="1" x14ac:dyDescent="0.3">
      <c r="A406" s="357">
        <v>12.8</v>
      </c>
      <c r="B406" s="358">
        <v>8.8000000000000007</v>
      </c>
      <c r="C406" s="20" t="s">
        <v>414</v>
      </c>
      <c r="D406" s="18" t="s">
        <v>23</v>
      </c>
      <c r="E406" s="44">
        <v>208037</v>
      </c>
      <c r="F406" s="43"/>
      <c r="G406" s="45">
        <v>208037</v>
      </c>
    </row>
    <row r="407" spans="1:7" s="14" customFormat="1" x14ac:dyDescent="0.3">
      <c r="A407" s="357">
        <v>12.9</v>
      </c>
      <c r="B407" s="358">
        <v>8.9</v>
      </c>
      <c r="C407" s="20" t="s">
        <v>415</v>
      </c>
      <c r="D407" s="18" t="s">
        <v>23</v>
      </c>
      <c r="E407" s="44">
        <v>78811</v>
      </c>
      <c r="F407" s="43"/>
      <c r="G407" s="45">
        <v>78811</v>
      </c>
    </row>
    <row r="408" spans="1:7" s="14" customFormat="1" x14ac:dyDescent="0.3">
      <c r="A408" s="355">
        <v>12.1</v>
      </c>
      <c r="B408" s="356">
        <v>9</v>
      </c>
      <c r="C408" s="20" t="s">
        <v>416</v>
      </c>
      <c r="D408" s="18" t="s">
        <v>23</v>
      </c>
      <c r="E408" s="44">
        <v>179458</v>
      </c>
      <c r="F408" s="43"/>
      <c r="G408" s="45">
        <v>179458</v>
      </c>
    </row>
    <row r="409" spans="1:7" s="14" customFormat="1" x14ac:dyDescent="0.3">
      <c r="A409" s="355">
        <v>12.11</v>
      </c>
      <c r="B409" s="356">
        <v>9.1</v>
      </c>
      <c r="C409" s="20" t="s">
        <v>417</v>
      </c>
      <c r="D409" s="18" t="s">
        <v>23</v>
      </c>
      <c r="E409" s="44">
        <v>108532</v>
      </c>
      <c r="F409" s="43"/>
      <c r="G409" s="45">
        <v>108532</v>
      </c>
    </row>
    <row r="410" spans="1:7" s="14" customFormat="1" x14ac:dyDescent="0.3">
      <c r="A410" s="355">
        <v>12.12</v>
      </c>
      <c r="B410" s="356">
        <v>9.1999999999999993</v>
      </c>
      <c r="C410" s="20" t="s">
        <v>418</v>
      </c>
      <c r="D410" s="18" t="s">
        <v>23</v>
      </c>
      <c r="E410" s="44">
        <v>64274</v>
      </c>
      <c r="F410" s="43"/>
      <c r="G410" s="45">
        <v>64274</v>
      </c>
    </row>
    <row r="411" spans="1:7" s="14" customFormat="1" x14ac:dyDescent="0.3">
      <c r="A411" s="355">
        <v>12.13</v>
      </c>
      <c r="B411" s="356">
        <v>9.3000000000000007</v>
      </c>
      <c r="C411" s="20" t="s">
        <v>419</v>
      </c>
      <c r="D411" s="18" t="s">
        <v>23</v>
      </c>
      <c r="E411" s="44">
        <v>138051</v>
      </c>
      <c r="F411" s="43"/>
      <c r="G411" s="45">
        <v>138051</v>
      </c>
    </row>
    <row r="412" spans="1:7" s="14" customFormat="1" x14ac:dyDescent="0.3">
      <c r="A412" s="355">
        <v>12.14</v>
      </c>
      <c r="B412" s="356">
        <v>9.4</v>
      </c>
      <c r="C412" s="20" t="s">
        <v>420</v>
      </c>
      <c r="D412" s="18" t="s">
        <v>23</v>
      </c>
      <c r="E412" s="44">
        <v>592461</v>
      </c>
      <c r="F412" s="43"/>
      <c r="G412" s="45">
        <v>592461</v>
      </c>
    </row>
    <row r="413" spans="1:7" s="14" customFormat="1" x14ac:dyDescent="0.3">
      <c r="A413" s="355">
        <v>12.15</v>
      </c>
      <c r="B413" s="356">
        <v>9.5</v>
      </c>
      <c r="C413" s="20" t="s">
        <v>421</v>
      </c>
      <c r="D413" s="18" t="s">
        <v>23</v>
      </c>
      <c r="E413" s="44">
        <v>782824</v>
      </c>
      <c r="F413" s="43"/>
      <c r="G413" s="45">
        <v>782824</v>
      </c>
    </row>
    <row r="414" spans="1:7" s="14" customFormat="1" x14ac:dyDescent="0.3">
      <c r="A414" s="355">
        <v>12.16</v>
      </c>
      <c r="B414" s="356">
        <v>9.6</v>
      </c>
      <c r="C414" s="20" t="s">
        <v>422</v>
      </c>
      <c r="D414" s="18" t="s">
        <v>17</v>
      </c>
      <c r="E414" s="44">
        <v>5087</v>
      </c>
      <c r="F414" s="43"/>
      <c r="G414" s="45">
        <v>5087</v>
      </c>
    </row>
    <row r="415" spans="1:7" s="14" customFormat="1" x14ac:dyDescent="0.3">
      <c r="A415" s="355">
        <v>12.17</v>
      </c>
      <c r="B415" s="356">
        <v>9.6999999999999993</v>
      </c>
      <c r="C415" s="20" t="s">
        <v>423</v>
      </c>
      <c r="D415" s="18" t="s">
        <v>17</v>
      </c>
      <c r="E415" s="44">
        <v>6741</v>
      </c>
      <c r="F415" s="43"/>
      <c r="G415" s="45">
        <v>6741</v>
      </c>
    </row>
    <row r="416" spans="1:7" s="14" customFormat="1" x14ac:dyDescent="0.3">
      <c r="A416" s="355">
        <v>12.18</v>
      </c>
      <c r="B416" s="356">
        <v>9.8000000000000007</v>
      </c>
      <c r="C416" s="20" t="s">
        <v>424</v>
      </c>
      <c r="D416" s="18" t="s">
        <v>17</v>
      </c>
      <c r="E416" s="44">
        <v>10377</v>
      </c>
      <c r="F416" s="43"/>
      <c r="G416" s="45">
        <v>10377</v>
      </c>
    </row>
    <row r="417" spans="1:7" s="14" customFormat="1" x14ac:dyDescent="0.3">
      <c r="A417" s="355">
        <v>12.19</v>
      </c>
      <c r="B417" s="356">
        <v>9.9</v>
      </c>
      <c r="C417" s="20" t="s">
        <v>425</v>
      </c>
      <c r="D417" s="18" t="s">
        <v>17</v>
      </c>
      <c r="E417" s="44">
        <v>18602</v>
      </c>
      <c r="F417" s="43"/>
      <c r="G417" s="45">
        <v>18602</v>
      </c>
    </row>
    <row r="418" spans="1:7" s="14" customFormat="1" x14ac:dyDescent="0.3">
      <c r="A418" s="355">
        <v>12.2</v>
      </c>
      <c r="B418" s="356">
        <v>10</v>
      </c>
      <c r="C418" s="20" t="s">
        <v>426</v>
      </c>
      <c r="D418" s="18" t="s">
        <v>23</v>
      </c>
      <c r="E418" s="44">
        <v>386395</v>
      </c>
      <c r="F418" s="43"/>
      <c r="G418" s="45">
        <v>386395</v>
      </c>
    </row>
    <row r="419" spans="1:7" s="14" customFormat="1" x14ac:dyDescent="0.3">
      <c r="A419" s="355">
        <v>12.21</v>
      </c>
      <c r="B419" s="356">
        <v>10.1</v>
      </c>
      <c r="C419" s="20" t="s">
        <v>427</v>
      </c>
      <c r="D419" s="18" t="s">
        <v>23</v>
      </c>
      <c r="E419" s="44">
        <v>111341</v>
      </c>
      <c r="F419" s="43"/>
      <c r="G419" s="45">
        <v>111341</v>
      </c>
    </row>
    <row r="420" spans="1:7" s="14" customFormat="1" x14ac:dyDescent="0.3">
      <c r="A420" s="355">
        <v>12.22</v>
      </c>
      <c r="B420" s="356">
        <v>10.199999999999999</v>
      </c>
      <c r="C420" s="20" t="s">
        <v>428</v>
      </c>
      <c r="D420" s="18" t="s">
        <v>23</v>
      </c>
      <c r="E420" s="44">
        <v>147065</v>
      </c>
      <c r="F420" s="43"/>
      <c r="G420" s="45">
        <v>147065</v>
      </c>
    </row>
    <row r="421" spans="1:7" s="14" customFormat="1" x14ac:dyDescent="0.3">
      <c r="A421" s="355">
        <v>12.23</v>
      </c>
      <c r="B421" s="356">
        <v>10.3</v>
      </c>
      <c r="C421" s="20" t="s">
        <v>429</v>
      </c>
      <c r="D421" s="18" t="s">
        <v>23</v>
      </c>
      <c r="E421" s="44">
        <v>66145</v>
      </c>
      <c r="F421" s="43"/>
      <c r="G421" s="45">
        <v>66145</v>
      </c>
    </row>
    <row r="422" spans="1:7" s="14" customFormat="1" x14ac:dyDescent="0.3">
      <c r="A422" s="355">
        <v>12.24</v>
      </c>
      <c r="B422" s="356">
        <v>10.4</v>
      </c>
      <c r="C422" s="20" t="s">
        <v>430</v>
      </c>
      <c r="D422" s="18" t="s">
        <v>23</v>
      </c>
      <c r="E422" s="44">
        <v>2013503</v>
      </c>
      <c r="F422" s="43"/>
      <c r="G422" s="45">
        <v>2013503</v>
      </c>
    </row>
    <row r="423" spans="1:7" s="14" customFormat="1" x14ac:dyDescent="0.3">
      <c r="A423" s="355">
        <v>12.25</v>
      </c>
      <c r="B423" s="356">
        <v>10.5</v>
      </c>
      <c r="C423" s="20" t="s">
        <v>431</v>
      </c>
      <c r="D423" s="18" t="s">
        <v>23</v>
      </c>
      <c r="E423" s="44">
        <v>1490417</v>
      </c>
      <c r="F423" s="43"/>
      <c r="G423" s="45">
        <v>1490417</v>
      </c>
    </row>
    <row r="424" spans="1:7" s="14" customFormat="1" x14ac:dyDescent="0.3">
      <c r="A424" s="355">
        <v>12.26</v>
      </c>
      <c r="B424" s="356">
        <v>10.6</v>
      </c>
      <c r="C424" s="20" t="s">
        <v>432</v>
      </c>
      <c r="D424" s="18" t="s">
        <v>23</v>
      </c>
      <c r="E424" s="44">
        <v>1756870</v>
      </c>
      <c r="F424" s="43"/>
      <c r="G424" s="45">
        <v>1756870</v>
      </c>
    </row>
    <row r="425" spans="1:7" s="14" customFormat="1" x14ac:dyDescent="0.3">
      <c r="A425" s="355">
        <v>12.27</v>
      </c>
      <c r="B425" s="356">
        <v>10.7</v>
      </c>
      <c r="C425" s="20" t="s">
        <v>433</v>
      </c>
      <c r="D425" s="18" t="s">
        <v>23</v>
      </c>
      <c r="E425" s="44">
        <v>809105</v>
      </c>
      <c r="F425" s="43"/>
      <c r="G425" s="45">
        <v>809105</v>
      </c>
    </row>
    <row r="426" spans="1:7" s="14" customFormat="1" x14ac:dyDescent="0.3">
      <c r="A426" s="355">
        <v>12.28</v>
      </c>
      <c r="B426" s="356">
        <v>10.8</v>
      </c>
      <c r="C426" s="20" t="s">
        <v>434</v>
      </c>
      <c r="D426" s="18" t="s">
        <v>23</v>
      </c>
      <c r="E426" s="44">
        <v>155657</v>
      </c>
      <c r="F426" s="43"/>
      <c r="G426" s="45">
        <v>155657</v>
      </c>
    </row>
    <row r="427" spans="1:7" s="14" customFormat="1" x14ac:dyDescent="0.3">
      <c r="A427" s="355">
        <v>12.29</v>
      </c>
      <c r="B427" s="356">
        <v>10.9</v>
      </c>
      <c r="C427" s="20" t="s">
        <v>435</v>
      </c>
      <c r="D427" s="18" t="s">
        <v>23</v>
      </c>
      <c r="E427" s="44">
        <v>676473</v>
      </c>
      <c r="F427" s="43"/>
      <c r="G427" s="45">
        <v>676473</v>
      </c>
    </row>
    <row r="428" spans="1:7" s="14" customFormat="1" x14ac:dyDescent="0.3">
      <c r="A428" s="355">
        <v>12.3</v>
      </c>
      <c r="B428" s="356">
        <v>11</v>
      </c>
      <c r="C428" s="20" t="s">
        <v>436</v>
      </c>
      <c r="D428" s="18" t="s">
        <v>23</v>
      </c>
      <c r="E428" s="44">
        <v>842908</v>
      </c>
      <c r="F428" s="43"/>
      <c r="G428" s="45">
        <v>842908</v>
      </c>
    </row>
    <row r="429" spans="1:7" s="14" customFormat="1" x14ac:dyDescent="0.3">
      <c r="A429" s="355">
        <v>12.31</v>
      </c>
      <c r="B429" s="356">
        <v>11.1</v>
      </c>
      <c r="C429" s="20" t="s">
        <v>437</v>
      </c>
      <c r="D429" s="18" t="s">
        <v>23</v>
      </c>
      <c r="E429" s="44">
        <v>2204685</v>
      </c>
      <c r="F429" s="43"/>
      <c r="G429" s="45">
        <v>2204685</v>
      </c>
    </row>
    <row r="430" spans="1:7" s="14" customFormat="1" x14ac:dyDescent="0.3">
      <c r="A430" s="355">
        <v>12.32</v>
      </c>
      <c r="B430" s="356">
        <v>11.2</v>
      </c>
      <c r="C430" s="20" t="s">
        <v>438</v>
      </c>
      <c r="D430" s="18" t="s">
        <v>23</v>
      </c>
      <c r="E430" s="44">
        <v>1627305</v>
      </c>
      <c r="F430" s="43"/>
      <c r="G430" s="45">
        <v>1627305</v>
      </c>
    </row>
    <row r="431" spans="1:7" s="14" customFormat="1" x14ac:dyDescent="0.3">
      <c r="A431" s="355"/>
      <c r="B431" s="356"/>
      <c r="C431" s="15"/>
      <c r="D431" s="18"/>
      <c r="E431" s="29"/>
      <c r="F431" s="28"/>
      <c r="G431" s="30"/>
    </row>
    <row r="432" spans="1:7" s="14" customFormat="1" x14ac:dyDescent="0.3">
      <c r="A432" s="361">
        <v>13</v>
      </c>
      <c r="B432" s="362"/>
      <c r="C432" s="21" t="s">
        <v>439</v>
      </c>
      <c r="D432" s="22"/>
      <c r="E432" s="24"/>
      <c r="F432" s="23"/>
      <c r="G432" s="25"/>
    </row>
    <row r="433" spans="1:7" s="14" customFormat="1" x14ac:dyDescent="0.3">
      <c r="A433" s="357">
        <v>13.1</v>
      </c>
      <c r="B433" s="358">
        <v>8.1</v>
      </c>
      <c r="C433" s="20" t="s">
        <v>440</v>
      </c>
      <c r="D433" s="18" t="s">
        <v>9</v>
      </c>
      <c r="E433" s="44">
        <v>55564</v>
      </c>
      <c r="F433" s="43"/>
      <c r="G433" s="45">
        <v>55317</v>
      </c>
    </row>
    <row r="434" spans="1:7" s="14" customFormat="1" x14ac:dyDescent="0.3">
      <c r="A434" s="357">
        <v>13.2</v>
      </c>
      <c r="B434" s="358">
        <v>8.1999999999999993</v>
      </c>
      <c r="C434" s="20" t="s">
        <v>441</v>
      </c>
      <c r="D434" s="18" t="s">
        <v>9</v>
      </c>
      <c r="E434" s="44">
        <v>52186</v>
      </c>
      <c r="F434" s="43"/>
      <c r="G434" s="45">
        <v>51939</v>
      </c>
    </row>
    <row r="435" spans="1:7" s="14" customFormat="1" x14ac:dyDescent="0.3">
      <c r="A435" s="357">
        <v>13.3</v>
      </c>
      <c r="B435" s="358">
        <v>8.3000000000000007</v>
      </c>
      <c r="C435" s="20" t="s">
        <v>442</v>
      </c>
      <c r="D435" s="18" t="s">
        <v>9</v>
      </c>
      <c r="E435" s="44">
        <v>23538</v>
      </c>
      <c r="F435" s="43"/>
      <c r="G435" s="45">
        <v>23488</v>
      </c>
    </row>
    <row r="436" spans="1:7" s="14" customFormat="1" x14ac:dyDescent="0.3">
      <c r="A436" s="357">
        <v>13.4</v>
      </c>
      <c r="B436" s="358">
        <v>8.4</v>
      </c>
      <c r="C436" s="20" t="s">
        <v>443</v>
      </c>
      <c r="D436" s="18" t="s">
        <v>9</v>
      </c>
      <c r="E436" s="44">
        <v>34198</v>
      </c>
      <c r="F436" s="43"/>
      <c r="G436" s="45">
        <v>33704</v>
      </c>
    </row>
    <row r="437" spans="1:7" s="14" customFormat="1" x14ac:dyDescent="0.3">
      <c r="A437" s="357">
        <v>13.5</v>
      </c>
      <c r="B437" s="358">
        <v>8.5</v>
      </c>
      <c r="C437" s="20" t="s">
        <v>444</v>
      </c>
      <c r="D437" s="18" t="s">
        <v>9</v>
      </c>
      <c r="E437" s="44">
        <v>109009</v>
      </c>
      <c r="F437" s="43"/>
      <c r="G437" s="45">
        <v>108515</v>
      </c>
    </row>
    <row r="438" spans="1:7" s="14" customFormat="1" x14ac:dyDescent="0.3">
      <c r="A438" s="357">
        <v>13.6</v>
      </c>
      <c r="B438" s="358">
        <v>8.6</v>
      </c>
      <c r="C438" s="20" t="s">
        <v>445</v>
      </c>
      <c r="D438" s="18" t="s">
        <v>17</v>
      </c>
      <c r="E438" s="44">
        <v>43326</v>
      </c>
      <c r="F438" s="43"/>
      <c r="G438" s="45">
        <v>43035</v>
      </c>
    </row>
    <row r="439" spans="1:7" s="14" customFormat="1" x14ac:dyDescent="0.3">
      <c r="A439" s="357">
        <v>13.7</v>
      </c>
      <c r="B439" s="358">
        <v>8.6999999999999993</v>
      </c>
      <c r="C439" s="20" t="s">
        <v>446</v>
      </c>
      <c r="D439" s="18" t="s">
        <v>9</v>
      </c>
      <c r="E439" s="44">
        <v>79067</v>
      </c>
      <c r="F439" s="43"/>
      <c r="G439" s="45">
        <v>77630</v>
      </c>
    </row>
    <row r="440" spans="1:7" s="14" customFormat="1" x14ac:dyDescent="0.3">
      <c r="A440" s="357">
        <v>13.8</v>
      </c>
      <c r="B440" s="358">
        <v>8.8000000000000007</v>
      </c>
      <c r="C440" s="15" t="s">
        <v>447</v>
      </c>
      <c r="D440" s="18" t="s">
        <v>9</v>
      </c>
      <c r="E440" s="44">
        <v>103919</v>
      </c>
      <c r="F440" s="43"/>
      <c r="G440" s="45">
        <v>101620</v>
      </c>
    </row>
    <row r="441" spans="1:7" s="14" customFormat="1" x14ac:dyDescent="0.3">
      <c r="A441" s="357">
        <v>13.9</v>
      </c>
      <c r="B441" s="358">
        <v>8.9</v>
      </c>
      <c r="C441" s="15" t="s">
        <v>448</v>
      </c>
      <c r="D441" s="18" t="s">
        <v>9</v>
      </c>
      <c r="E441" s="44">
        <v>44417</v>
      </c>
      <c r="F441" s="43"/>
      <c r="G441" s="45">
        <v>44417</v>
      </c>
    </row>
    <row r="442" spans="1:7" s="14" customFormat="1" x14ac:dyDescent="0.3">
      <c r="A442" s="355">
        <v>13.1</v>
      </c>
      <c r="B442" s="356">
        <v>9</v>
      </c>
      <c r="C442" s="15" t="s">
        <v>449</v>
      </c>
      <c r="D442" s="18" t="s">
        <v>9</v>
      </c>
      <c r="E442" s="44">
        <v>36209</v>
      </c>
      <c r="F442" s="43"/>
      <c r="G442" s="45">
        <v>36209</v>
      </c>
    </row>
    <row r="443" spans="1:7" s="14" customFormat="1" x14ac:dyDescent="0.3">
      <c r="A443" s="355">
        <v>13.11</v>
      </c>
      <c r="B443" s="356">
        <v>9.1</v>
      </c>
      <c r="C443" s="15" t="s">
        <v>450</v>
      </c>
      <c r="D443" s="18" t="s">
        <v>9</v>
      </c>
      <c r="E443" s="44">
        <v>43561</v>
      </c>
      <c r="F443" s="43"/>
      <c r="G443" s="45">
        <v>43561</v>
      </c>
    </row>
    <row r="444" spans="1:7" s="14" customFormat="1" x14ac:dyDescent="0.3">
      <c r="A444" s="355">
        <v>13.12</v>
      </c>
      <c r="B444" s="356">
        <v>9.1999999999999993</v>
      </c>
      <c r="C444" s="15" t="s">
        <v>451</v>
      </c>
      <c r="D444" s="18" t="s">
        <v>9</v>
      </c>
      <c r="E444" s="44">
        <v>62491</v>
      </c>
      <c r="F444" s="43"/>
      <c r="G444" s="45">
        <v>61198</v>
      </c>
    </row>
    <row r="445" spans="1:7" s="14" customFormat="1" x14ac:dyDescent="0.3">
      <c r="A445" s="355">
        <v>13.13</v>
      </c>
      <c r="B445" s="356">
        <v>9.3000000000000007</v>
      </c>
      <c r="C445" s="15" t="s">
        <v>452</v>
      </c>
      <c r="D445" s="18" t="s">
        <v>9</v>
      </c>
      <c r="E445" s="44">
        <v>72138</v>
      </c>
      <c r="F445" s="43"/>
      <c r="G445" s="45">
        <v>70557</v>
      </c>
    </row>
    <row r="446" spans="1:7" s="14" customFormat="1" x14ac:dyDescent="0.3">
      <c r="A446" s="355">
        <v>13.14</v>
      </c>
      <c r="B446" s="356">
        <v>9.4</v>
      </c>
      <c r="C446" s="15" t="s">
        <v>453</v>
      </c>
      <c r="D446" s="18" t="s">
        <v>9</v>
      </c>
      <c r="E446" s="44">
        <v>101508</v>
      </c>
      <c r="F446" s="43"/>
      <c r="G446" s="45">
        <v>99065</v>
      </c>
    </row>
    <row r="447" spans="1:7" s="14" customFormat="1" x14ac:dyDescent="0.3">
      <c r="A447" s="355">
        <v>13.15</v>
      </c>
      <c r="B447" s="356">
        <v>9.5</v>
      </c>
      <c r="C447" s="15" t="s">
        <v>454</v>
      </c>
      <c r="D447" s="18" t="s">
        <v>51</v>
      </c>
      <c r="E447" s="44">
        <v>101558</v>
      </c>
      <c r="F447" s="43"/>
      <c r="G447" s="45">
        <v>91687</v>
      </c>
    </row>
    <row r="448" spans="1:7" s="14" customFormat="1" x14ac:dyDescent="0.3">
      <c r="A448" s="355">
        <v>13.16</v>
      </c>
      <c r="B448" s="356">
        <v>9.6</v>
      </c>
      <c r="C448" s="15" t="s">
        <v>455</v>
      </c>
      <c r="D448" s="18" t="s">
        <v>51</v>
      </c>
      <c r="E448" s="44">
        <v>111009</v>
      </c>
      <c r="F448" s="43"/>
      <c r="G448" s="45">
        <v>103628</v>
      </c>
    </row>
    <row r="449" spans="1:7" s="14" customFormat="1" x14ac:dyDescent="0.3">
      <c r="A449" s="359"/>
      <c r="B449" s="360"/>
      <c r="C449" s="15"/>
      <c r="D449" s="33"/>
      <c r="E449" s="29"/>
      <c r="F449" s="28"/>
      <c r="G449" s="30"/>
    </row>
    <row r="450" spans="1:7" s="14" customFormat="1" x14ac:dyDescent="0.3">
      <c r="A450" s="361">
        <v>14</v>
      </c>
      <c r="B450" s="362"/>
      <c r="C450" s="21" t="s">
        <v>456</v>
      </c>
      <c r="D450" s="22"/>
      <c r="E450" s="24"/>
      <c r="F450" s="23"/>
      <c r="G450" s="25"/>
    </row>
    <row r="451" spans="1:7" s="14" customFormat="1" x14ac:dyDescent="0.3">
      <c r="A451" s="357">
        <v>14.1</v>
      </c>
      <c r="B451" s="358">
        <v>8.1</v>
      </c>
      <c r="C451" s="20" t="s">
        <v>11</v>
      </c>
      <c r="D451" s="18" t="s">
        <v>9</v>
      </c>
      <c r="E451" s="44">
        <v>83919</v>
      </c>
      <c r="F451" s="43"/>
      <c r="G451" s="45">
        <v>83820</v>
      </c>
    </row>
    <row r="452" spans="1:7" s="14" customFormat="1" x14ac:dyDescent="0.3">
      <c r="A452" s="357">
        <v>14.2</v>
      </c>
      <c r="B452" s="358">
        <v>8.1999999999999993</v>
      </c>
      <c r="C452" s="20" t="s">
        <v>457</v>
      </c>
      <c r="D452" s="18" t="s">
        <v>17</v>
      </c>
      <c r="E452" s="44">
        <v>52277</v>
      </c>
      <c r="F452" s="43"/>
      <c r="G452" s="45">
        <v>52227</v>
      </c>
    </row>
    <row r="453" spans="1:7" s="14" customFormat="1" x14ac:dyDescent="0.3">
      <c r="A453" s="357">
        <v>14.3</v>
      </c>
      <c r="B453" s="358">
        <v>8.3000000000000007</v>
      </c>
      <c r="C453" s="20" t="s">
        <v>458</v>
      </c>
      <c r="D453" s="18" t="s">
        <v>9</v>
      </c>
      <c r="E453" s="44">
        <v>95958</v>
      </c>
      <c r="F453" s="43"/>
      <c r="G453" s="45">
        <v>95711</v>
      </c>
    </row>
    <row r="454" spans="1:7" s="14" customFormat="1" x14ac:dyDescent="0.3">
      <c r="A454" s="357">
        <v>14.4</v>
      </c>
      <c r="B454" s="358">
        <v>8.4</v>
      </c>
      <c r="C454" s="20" t="s">
        <v>459</v>
      </c>
      <c r="D454" s="18" t="s">
        <v>9</v>
      </c>
      <c r="E454" s="44">
        <v>100358</v>
      </c>
      <c r="F454" s="43"/>
      <c r="G454" s="45">
        <v>100111</v>
      </c>
    </row>
    <row r="455" spans="1:7" s="14" customFormat="1" x14ac:dyDescent="0.3">
      <c r="A455" s="357">
        <v>14.5</v>
      </c>
      <c r="B455" s="358">
        <v>8.5</v>
      </c>
      <c r="C455" s="20" t="s">
        <v>460</v>
      </c>
      <c r="D455" s="18" t="s">
        <v>9</v>
      </c>
      <c r="E455" s="44">
        <v>106581</v>
      </c>
      <c r="F455" s="43"/>
      <c r="G455" s="45">
        <v>106334</v>
      </c>
    </row>
    <row r="456" spans="1:7" s="14" customFormat="1" ht="20.399999999999999" x14ac:dyDescent="0.3">
      <c r="A456" s="357">
        <v>14.6</v>
      </c>
      <c r="B456" s="358">
        <v>8.6</v>
      </c>
      <c r="C456" s="20" t="s">
        <v>461</v>
      </c>
      <c r="D456" s="18" t="s">
        <v>9</v>
      </c>
      <c r="E456" s="44">
        <v>107304</v>
      </c>
      <c r="F456" s="43"/>
      <c r="G456" s="45">
        <v>107206</v>
      </c>
    </row>
    <row r="457" spans="1:7" s="14" customFormat="1" x14ac:dyDescent="0.3">
      <c r="A457" s="357">
        <v>14.7</v>
      </c>
      <c r="B457" s="358">
        <v>8.6999999999999993</v>
      </c>
      <c r="C457" s="20" t="s">
        <v>462</v>
      </c>
      <c r="D457" s="18" t="s">
        <v>17</v>
      </c>
      <c r="E457" s="44">
        <v>65430</v>
      </c>
      <c r="F457" s="43"/>
      <c r="G457" s="45">
        <v>65277</v>
      </c>
    </row>
    <row r="458" spans="1:7" s="14" customFormat="1" x14ac:dyDescent="0.3">
      <c r="A458" s="357">
        <v>14.8</v>
      </c>
      <c r="B458" s="358">
        <v>8.8000000000000007</v>
      </c>
      <c r="C458" s="20" t="s">
        <v>463</v>
      </c>
      <c r="D458" s="18" t="s">
        <v>9</v>
      </c>
      <c r="E458" s="44">
        <v>242574</v>
      </c>
      <c r="F458" s="43"/>
      <c r="G458" s="45">
        <v>242130</v>
      </c>
    </row>
    <row r="459" spans="1:7" s="14" customFormat="1" x14ac:dyDescent="0.3">
      <c r="A459" s="357">
        <v>14.9</v>
      </c>
      <c r="B459" s="358">
        <v>8.9</v>
      </c>
      <c r="C459" s="15" t="s">
        <v>464</v>
      </c>
      <c r="D459" s="18" t="s">
        <v>9</v>
      </c>
      <c r="E459" s="44">
        <v>86373</v>
      </c>
      <c r="F459" s="43"/>
      <c r="G459" s="45">
        <v>86018</v>
      </c>
    </row>
    <row r="460" spans="1:7" s="14" customFormat="1" x14ac:dyDescent="0.3">
      <c r="A460" s="355">
        <v>14.1</v>
      </c>
      <c r="B460" s="356">
        <v>9</v>
      </c>
      <c r="C460" s="15" t="s">
        <v>465</v>
      </c>
      <c r="D460" s="18" t="s">
        <v>17</v>
      </c>
      <c r="E460" s="44">
        <v>72460</v>
      </c>
      <c r="F460" s="43"/>
      <c r="G460" s="45">
        <v>72460</v>
      </c>
    </row>
    <row r="461" spans="1:7" s="14" customFormat="1" x14ac:dyDescent="0.3">
      <c r="A461" s="355">
        <v>14.11</v>
      </c>
      <c r="B461" s="356">
        <v>9.1</v>
      </c>
      <c r="C461" s="15" t="s">
        <v>466</v>
      </c>
      <c r="D461" s="18" t="s">
        <v>17</v>
      </c>
      <c r="E461" s="44">
        <v>16983</v>
      </c>
      <c r="F461" s="43"/>
      <c r="G461" s="45">
        <v>16830</v>
      </c>
    </row>
    <row r="462" spans="1:7" s="14" customFormat="1" x14ac:dyDescent="0.3">
      <c r="A462" s="355">
        <v>14.12</v>
      </c>
      <c r="B462" s="356">
        <v>9.1999999999999993</v>
      </c>
      <c r="C462" s="15" t="s">
        <v>467</v>
      </c>
      <c r="D462" s="18" t="s">
        <v>17</v>
      </c>
      <c r="E462" s="44">
        <v>13001</v>
      </c>
      <c r="F462" s="43"/>
      <c r="G462" s="45">
        <v>13001</v>
      </c>
    </row>
    <row r="463" spans="1:7" s="14" customFormat="1" x14ac:dyDescent="0.3">
      <c r="A463" s="355">
        <v>14.13</v>
      </c>
      <c r="B463" s="356">
        <v>9.3000000000000007</v>
      </c>
      <c r="C463" s="15" t="s">
        <v>468</v>
      </c>
      <c r="D463" s="18" t="s">
        <v>17</v>
      </c>
      <c r="E463" s="44">
        <v>17239</v>
      </c>
      <c r="F463" s="43"/>
      <c r="G463" s="45">
        <v>17239</v>
      </c>
    </row>
    <row r="464" spans="1:7" s="14" customFormat="1" x14ac:dyDescent="0.3">
      <c r="A464" s="355">
        <v>14.14</v>
      </c>
      <c r="B464" s="356">
        <v>9.4</v>
      </c>
      <c r="C464" s="15" t="s">
        <v>469</v>
      </c>
      <c r="D464" s="18" t="s">
        <v>17</v>
      </c>
      <c r="E464" s="44">
        <v>16338</v>
      </c>
      <c r="F464" s="43"/>
      <c r="G464" s="45">
        <v>16338</v>
      </c>
    </row>
    <row r="465" spans="1:7" s="14" customFormat="1" x14ac:dyDescent="0.3">
      <c r="A465" s="355">
        <v>14.15</v>
      </c>
      <c r="B465" s="356">
        <v>9.5</v>
      </c>
      <c r="C465" s="15" t="s">
        <v>470</v>
      </c>
      <c r="D465" s="18" t="s">
        <v>17</v>
      </c>
      <c r="E465" s="44">
        <v>25708</v>
      </c>
      <c r="F465" s="43"/>
      <c r="G465" s="45">
        <v>25708</v>
      </c>
    </row>
    <row r="466" spans="1:7" s="14" customFormat="1" x14ac:dyDescent="0.3">
      <c r="A466" s="355">
        <v>14.16</v>
      </c>
      <c r="B466" s="356">
        <v>9.6</v>
      </c>
      <c r="C466" s="15" t="s">
        <v>471</v>
      </c>
      <c r="D466" s="18" t="s">
        <v>17</v>
      </c>
      <c r="E466" s="44">
        <v>47753</v>
      </c>
      <c r="F466" s="43"/>
      <c r="G466" s="45">
        <v>47753</v>
      </c>
    </row>
    <row r="467" spans="1:7" s="14" customFormat="1" x14ac:dyDescent="0.3">
      <c r="A467" s="355">
        <v>14.17</v>
      </c>
      <c r="B467" s="356">
        <v>9.6999999999999993</v>
      </c>
      <c r="C467" s="15" t="s">
        <v>472</v>
      </c>
      <c r="D467" s="18" t="s">
        <v>17</v>
      </c>
      <c r="E467" s="44">
        <v>16016</v>
      </c>
      <c r="F467" s="43"/>
      <c r="G467" s="45">
        <v>16016</v>
      </c>
    </row>
    <row r="468" spans="1:7" s="14" customFormat="1" x14ac:dyDescent="0.3">
      <c r="A468" s="355">
        <v>14.18</v>
      </c>
      <c r="B468" s="356">
        <v>9.8000000000000007</v>
      </c>
      <c r="C468" s="15" t="s">
        <v>473</v>
      </c>
      <c r="D468" s="18" t="s">
        <v>9</v>
      </c>
      <c r="E468" s="44">
        <v>112858</v>
      </c>
      <c r="F468" s="43"/>
      <c r="G468" s="45">
        <v>112858</v>
      </c>
    </row>
    <row r="469" spans="1:7" s="14" customFormat="1" x14ac:dyDescent="0.3">
      <c r="A469" s="355">
        <v>14.19</v>
      </c>
      <c r="B469" s="356">
        <v>9.9</v>
      </c>
      <c r="C469" s="20" t="s">
        <v>474</v>
      </c>
      <c r="D469" s="27" t="s">
        <v>17</v>
      </c>
      <c r="E469" s="44">
        <v>180709</v>
      </c>
      <c r="F469" s="43"/>
      <c r="G469" s="45">
        <v>180363</v>
      </c>
    </row>
    <row r="470" spans="1:7" s="14" customFormat="1" x14ac:dyDescent="0.3">
      <c r="A470" s="355">
        <v>14.2</v>
      </c>
      <c r="B470" s="356">
        <v>10</v>
      </c>
      <c r="C470" s="20" t="s">
        <v>475</v>
      </c>
      <c r="D470" s="27" t="s">
        <v>17</v>
      </c>
      <c r="E470" s="44">
        <v>13613</v>
      </c>
      <c r="F470" s="43"/>
      <c r="G470" s="45">
        <v>13613</v>
      </c>
    </row>
    <row r="471" spans="1:7" s="14" customFormat="1" x14ac:dyDescent="0.3">
      <c r="A471" s="355">
        <v>14.21</v>
      </c>
      <c r="B471" s="356">
        <v>10.1</v>
      </c>
      <c r="C471" s="20" t="s">
        <v>476</v>
      </c>
      <c r="D471" s="27" t="s">
        <v>17</v>
      </c>
      <c r="E471" s="44">
        <v>51175</v>
      </c>
      <c r="F471" s="43"/>
      <c r="G471" s="45">
        <v>51076</v>
      </c>
    </row>
    <row r="472" spans="1:7" s="14" customFormat="1" x14ac:dyDescent="0.3">
      <c r="A472" s="355">
        <v>14.22</v>
      </c>
      <c r="B472" s="356">
        <v>10.199999999999999</v>
      </c>
      <c r="C472" s="20" t="s">
        <v>477</v>
      </c>
      <c r="D472" s="27" t="s">
        <v>9</v>
      </c>
      <c r="E472" s="44">
        <v>65980</v>
      </c>
      <c r="F472" s="43"/>
      <c r="G472" s="45">
        <v>65980</v>
      </c>
    </row>
    <row r="473" spans="1:7" s="14" customFormat="1" x14ac:dyDescent="0.3">
      <c r="A473" s="355">
        <v>14.23</v>
      </c>
      <c r="B473" s="356">
        <v>10.3</v>
      </c>
      <c r="C473" s="20" t="s">
        <v>478</v>
      </c>
      <c r="D473" s="27" t="s">
        <v>9</v>
      </c>
      <c r="E473" s="44">
        <v>75525</v>
      </c>
      <c r="F473" s="43"/>
      <c r="G473" s="45">
        <v>75525</v>
      </c>
    </row>
    <row r="474" spans="1:7" s="14" customFormat="1" x14ac:dyDescent="0.3">
      <c r="A474" s="355">
        <v>14.24</v>
      </c>
      <c r="B474" s="356">
        <v>10.4</v>
      </c>
      <c r="C474" s="20" t="s">
        <v>479</v>
      </c>
      <c r="D474" s="27" t="s">
        <v>9</v>
      </c>
      <c r="E474" s="44">
        <v>76730</v>
      </c>
      <c r="F474" s="43"/>
      <c r="G474" s="45">
        <v>76730</v>
      </c>
    </row>
    <row r="475" spans="1:7" s="14" customFormat="1" x14ac:dyDescent="0.3">
      <c r="A475" s="355">
        <v>14.25</v>
      </c>
      <c r="B475" s="356">
        <v>10.5</v>
      </c>
      <c r="C475" s="20" t="s">
        <v>480</v>
      </c>
      <c r="D475" s="27" t="s">
        <v>9</v>
      </c>
      <c r="E475" s="44">
        <v>73272</v>
      </c>
      <c r="F475" s="43"/>
      <c r="G475" s="45">
        <v>73174</v>
      </c>
    </row>
    <row r="476" spans="1:7" s="14" customFormat="1" x14ac:dyDescent="0.3">
      <c r="A476" s="355">
        <v>14.26</v>
      </c>
      <c r="B476" s="356">
        <v>10.6</v>
      </c>
      <c r="C476" s="19" t="s">
        <v>481</v>
      </c>
      <c r="D476" s="27" t="s">
        <v>9</v>
      </c>
      <c r="E476" s="44">
        <v>81273</v>
      </c>
      <c r="F476" s="43"/>
      <c r="G476" s="45">
        <v>81175</v>
      </c>
    </row>
    <row r="477" spans="1:7" s="14" customFormat="1" x14ac:dyDescent="0.3">
      <c r="A477" s="355">
        <v>14.27</v>
      </c>
      <c r="B477" s="356">
        <v>10.7</v>
      </c>
      <c r="C477" s="19" t="s">
        <v>482</v>
      </c>
      <c r="D477" s="27" t="s">
        <v>17</v>
      </c>
      <c r="E477" s="44">
        <v>18294</v>
      </c>
      <c r="F477" s="43"/>
      <c r="G477" s="45">
        <v>18294</v>
      </c>
    </row>
    <row r="478" spans="1:7" s="14" customFormat="1" x14ac:dyDescent="0.3">
      <c r="A478" s="355">
        <v>14.28</v>
      </c>
      <c r="B478" s="356">
        <v>10.8</v>
      </c>
      <c r="C478" s="19" t="s">
        <v>483</v>
      </c>
      <c r="D478" s="27" t="s">
        <v>9</v>
      </c>
      <c r="E478" s="44">
        <v>72954</v>
      </c>
      <c r="F478" s="43"/>
      <c r="G478" s="45">
        <v>72806</v>
      </c>
    </row>
    <row r="479" spans="1:7" s="14" customFormat="1" x14ac:dyDescent="0.3">
      <c r="A479" s="355">
        <v>14.29</v>
      </c>
      <c r="B479" s="356">
        <v>10.9</v>
      </c>
      <c r="C479" s="19" t="s">
        <v>484</v>
      </c>
      <c r="D479" s="27" t="s">
        <v>23</v>
      </c>
      <c r="E479" s="44">
        <v>30017</v>
      </c>
      <c r="F479" s="43"/>
      <c r="G479" s="45">
        <v>30017</v>
      </c>
    </row>
    <row r="480" spans="1:7" s="14" customFormat="1" ht="20.399999999999999" x14ac:dyDescent="0.3">
      <c r="A480" s="355">
        <v>14.3</v>
      </c>
      <c r="B480" s="356">
        <v>11</v>
      </c>
      <c r="C480" s="19" t="s">
        <v>485</v>
      </c>
      <c r="D480" s="27" t="s">
        <v>23</v>
      </c>
      <c r="E480" s="44">
        <v>175109</v>
      </c>
      <c r="F480" s="43"/>
      <c r="G480" s="45">
        <v>175109</v>
      </c>
    </row>
    <row r="481" spans="1:7" s="14" customFormat="1" x14ac:dyDescent="0.3">
      <c r="A481" s="355">
        <v>14.31</v>
      </c>
      <c r="B481" s="356">
        <v>11.1</v>
      </c>
      <c r="C481" s="19" t="s">
        <v>486</v>
      </c>
      <c r="D481" s="27" t="s">
        <v>23</v>
      </c>
      <c r="E481" s="44">
        <v>16797</v>
      </c>
      <c r="F481" s="43"/>
      <c r="G481" s="45">
        <v>16797</v>
      </c>
    </row>
    <row r="482" spans="1:7" s="14" customFormat="1" x14ac:dyDescent="0.3">
      <c r="A482" s="355">
        <v>14.32</v>
      </c>
      <c r="B482" s="356">
        <v>11.2</v>
      </c>
      <c r="C482" s="19" t="s">
        <v>487</v>
      </c>
      <c r="D482" s="27" t="s">
        <v>23</v>
      </c>
      <c r="E482" s="44">
        <v>33301</v>
      </c>
      <c r="F482" s="43"/>
      <c r="G482" s="45">
        <v>33301</v>
      </c>
    </row>
    <row r="483" spans="1:7" s="14" customFormat="1" x14ac:dyDescent="0.3">
      <c r="A483" s="355">
        <v>14.33</v>
      </c>
      <c r="B483" s="356">
        <v>11.3</v>
      </c>
      <c r="C483" s="19" t="s">
        <v>488</v>
      </c>
      <c r="D483" s="27" t="s">
        <v>23</v>
      </c>
      <c r="E483" s="44">
        <v>22716</v>
      </c>
      <c r="F483" s="43"/>
      <c r="G483" s="45">
        <v>22716</v>
      </c>
    </row>
    <row r="484" spans="1:7" s="14" customFormat="1" x14ac:dyDescent="0.3">
      <c r="A484" s="355">
        <v>14.34</v>
      </c>
      <c r="B484" s="356">
        <v>11.4</v>
      </c>
      <c r="C484" s="19" t="s">
        <v>489</v>
      </c>
      <c r="D484" s="27" t="s">
        <v>23</v>
      </c>
      <c r="E484" s="44">
        <v>22174</v>
      </c>
      <c r="F484" s="43"/>
      <c r="G484" s="45">
        <v>22174</v>
      </c>
    </row>
    <row r="485" spans="1:7" s="14" customFormat="1" x14ac:dyDescent="0.3">
      <c r="A485" s="355">
        <v>14.35</v>
      </c>
      <c r="B485" s="356">
        <v>11.5</v>
      </c>
      <c r="C485" s="19" t="s">
        <v>490</v>
      </c>
      <c r="D485" s="27" t="s">
        <v>17</v>
      </c>
      <c r="E485" s="44">
        <v>14776</v>
      </c>
      <c r="F485" s="43"/>
      <c r="G485" s="45">
        <v>14776</v>
      </c>
    </row>
    <row r="486" spans="1:7" s="14" customFormat="1" x14ac:dyDescent="0.3">
      <c r="A486" s="355">
        <v>14.36</v>
      </c>
      <c r="B486" s="356">
        <v>11.6</v>
      </c>
      <c r="C486" s="19" t="s">
        <v>491</v>
      </c>
      <c r="D486" s="27" t="s">
        <v>17</v>
      </c>
      <c r="E486" s="44">
        <v>14974</v>
      </c>
      <c r="F486" s="43"/>
      <c r="G486" s="45">
        <v>14974</v>
      </c>
    </row>
    <row r="487" spans="1:7" s="14" customFormat="1" x14ac:dyDescent="0.3">
      <c r="A487" s="355">
        <v>14.37</v>
      </c>
      <c r="B487" s="356">
        <v>11.7</v>
      </c>
      <c r="C487" s="19" t="s">
        <v>492</v>
      </c>
      <c r="D487" s="27" t="s">
        <v>23</v>
      </c>
      <c r="E487" s="44">
        <v>28821</v>
      </c>
      <c r="F487" s="43"/>
      <c r="G487" s="45">
        <v>28821</v>
      </c>
    </row>
    <row r="488" spans="1:7" s="14" customFormat="1" x14ac:dyDescent="0.3">
      <c r="A488" s="355">
        <v>14.38</v>
      </c>
      <c r="B488" s="356">
        <v>11.8</v>
      </c>
      <c r="C488" s="19" t="s">
        <v>493</v>
      </c>
      <c r="D488" s="27" t="s">
        <v>23</v>
      </c>
      <c r="E488" s="44">
        <v>26591</v>
      </c>
      <c r="F488" s="43"/>
      <c r="G488" s="45">
        <v>26591</v>
      </c>
    </row>
    <row r="489" spans="1:7" s="14" customFormat="1" ht="12.75" customHeight="1" x14ac:dyDescent="0.3">
      <c r="A489" s="355">
        <v>14.39</v>
      </c>
      <c r="B489" s="356">
        <v>11.9</v>
      </c>
      <c r="C489" s="19" t="s">
        <v>494</v>
      </c>
      <c r="D489" s="27" t="s">
        <v>9</v>
      </c>
      <c r="E489" s="44">
        <v>24670</v>
      </c>
      <c r="F489" s="43"/>
      <c r="G489" s="45">
        <v>24670</v>
      </c>
    </row>
    <row r="490" spans="1:7" s="14" customFormat="1" ht="20.25" customHeight="1" x14ac:dyDescent="0.3">
      <c r="A490" s="355">
        <v>14.4</v>
      </c>
      <c r="B490" s="356">
        <v>12</v>
      </c>
      <c r="C490" s="19" t="s">
        <v>495</v>
      </c>
      <c r="D490" s="27" t="s">
        <v>9</v>
      </c>
      <c r="E490" s="44">
        <v>28519</v>
      </c>
      <c r="F490" s="43"/>
      <c r="G490" s="45">
        <v>28519</v>
      </c>
    </row>
    <row r="491" spans="1:7" s="14" customFormat="1" x14ac:dyDescent="0.3">
      <c r="A491" s="355">
        <v>14.41</v>
      </c>
      <c r="B491" s="356">
        <v>12.1</v>
      </c>
      <c r="C491" s="19" t="s">
        <v>496</v>
      </c>
      <c r="D491" s="27" t="s">
        <v>9</v>
      </c>
      <c r="E491" s="44">
        <v>92414</v>
      </c>
      <c r="F491" s="43"/>
      <c r="G491" s="45">
        <v>92315</v>
      </c>
    </row>
    <row r="492" spans="1:7" s="14" customFormat="1" x14ac:dyDescent="0.3">
      <c r="A492" s="355">
        <v>14.42</v>
      </c>
      <c r="B492" s="356">
        <v>12.2</v>
      </c>
      <c r="C492" s="19" t="s">
        <v>497</v>
      </c>
      <c r="D492" s="27" t="s">
        <v>17</v>
      </c>
      <c r="E492" s="44">
        <v>106127</v>
      </c>
      <c r="F492" s="43"/>
      <c r="G492" s="45">
        <v>106127</v>
      </c>
    </row>
    <row r="493" spans="1:7" s="14" customFormat="1" x14ac:dyDescent="0.3">
      <c r="A493" s="355">
        <v>14.43</v>
      </c>
      <c r="B493" s="356">
        <v>12.3</v>
      </c>
      <c r="C493" s="19" t="s">
        <v>498</v>
      </c>
      <c r="D493" s="27" t="s">
        <v>9</v>
      </c>
      <c r="E493" s="44">
        <v>61314</v>
      </c>
      <c r="F493" s="43"/>
      <c r="G493" s="45">
        <v>61314</v>
      </c>
    </row>
    <row r="494" spans="1:7" s="14" customFormat="1" x14ac:dyDescent="0.3">
      <c r="A494" s="355">
        <v>14.44</v>
      </c>
      <c r="B494" s="356">
        <v>12.4</v>
      </c>
      <c r="C494" s="19" t="s">
        <v>499</v>
      </c>
      <c r="D494" s="27" t="s">
        <v>9</v>
      </c>
      <c r="E494" s="44">
        <v>20364</v>
      </c>
      <c r="F494" s="43"/>
      <c r="G494" s="45">
        <v>20364</v>
      </c>
    </row>
    <row r="495" spans="1:7" s="14" customFormat="1" x14ac:dyDescent="0.3">
      <c r="A495" s="355">
        <v>14.45</v>
      </c>
      <c r="B495" s="356">
        <v>12.5</v>
      </c>
      <c r="C495" s="19" t="s">
        <v>500</v>
      </c>
      <c r="D495" s="27" t="s">
        <v>9</v>
      </c>
      <c r="E495" s="44">
        <v>135624</v>
      </c>
      <c r="F495" s="43"/>
      <c r="G495" s="45">
        <v>135624</v>
      </c>
    </row>
    <row r="496" spans="1:7" s="14" customFormat="1" x14ac:dyDescent="0.3">
      <c r="A496" s="355">
        <v>14.46</v>
      </c>
      <c r="B496" s="356">
        <v>12.6</v>
      </c>
      <c r="C496" s="19" t="s">
        <v>501</v>
      </c>
      <c r="D496" s="27" t="s">
        <v>9</v>
      </c>
      <c r="E496" s="44">
        <v>167616</v>
      </c>
      <c r="F496" s="43"/>
      <c r="G496" s="45">
        <v>167616</v>
      </c>
    </row>
    <row r="497" spans="1:7" s="14" customFormat="1" x14ac:dyDescent="0.3">
      <c r="A497" s="355"/>
      <c r="B497" s="356"/>
      <c r="C497" s="15"/>
      <c r="D497" s="33"/>
      <c r="E497" s="29"/>
      <c r="F497" s="28"/>
      <c r="G497" s="30"/>
    </row>
    <row r="498" spans="1:7" s="14" customFormat="1" x14ac:dyDescent="0.3">
      <c r="A498" s="361">
        <v>15</v>
      </c>
      <c r="B498" s="362"/>
      <c r="C498" s="21" t="s">
        <v>502</v>
      </c>
      <c r="D498" s="22"/>
      <c r="E498" s="24"/>
      <c r="F498" s="23"/>
      <c r="G498" s="25"/>
    </row>
    <row r="499" spans="1:7" s="14" customFormat="1" x14ac:dyDescent="0.3">
      <c r="A499" s="357">
        <v>15.1</v>
      </c>
      <c r="B499" s="358">
        <v>8.1</v>
      </c>
      <c r="C499" s="15" t="s">
        <v>503</v>
      </c>
      <c r="D499" s="18" t="s">
        <v>17</v>
      </c>
      <c r="E499" s="44">
        <v>100347</v>
      </c>
      <c r="F499" s="43"/>
      <c r="G499" s="45">
        <v>100347</v>
      </c>
    </row>
    <row r="500" spans="1:7" s="14" customFormat="1" x14ac:dyDescent="0.3">
      <c r="A500" s="357">
        <v>15.2</v>
      </c>
      <c r="B500" s="358">
        <v>8.1999999999999993</v>
      </c>
      <c r="C500" s="15" t="s">
        <v>504</v>
      </c>
      <c r="D500" s="18" t="s">
        <v>9</v>
      </c>
      <c r="E500" s="44">
        <v>60867</v>
      </c>
      <c r="F500" s="43"/>
      <c r="G500" s="45">
        <v>60867</v>
      </c>
    </row>
    <row r="501" spans="1:7" s="14" customFormat="1" x14ac:dyDescent="0.3">
      <c r="A501" s="357">
        <v>15.3</v>
      </c>
      <c r="B501" s="358">
        <v>8.3000000000000007</v>
      </c>
      <c r="C501" s="15" t="s">
        <v>505</v>
      </c>
      <c r="D501" s="18" t="s">
        <v>9</v>
      </c>
      <c r="E501" s="44">
        <v>84942</v>
      </c>
      <c r="F501" s="43"/>
      <c r="G501" s="45">
        <v>84942</v>
      </c>
    </row>
    <row r="502" spans="1:7" s="14" customFormat="1" x14ac:dyDescent="0.3">
      <c r="A502" s="357">
        <v>15.4</v>
      </c>
      <c r="B502" s="358">
        <v>8.4</v>
      </c>
      <c r="C502" s="15" t="s">
        <v>506</v>
      </c>
      <c r="D502" s="18" t="s">
        <v>9</v>
      </c>
      <c r="E502" s="44">
        <v>101548</v>
      </c>
      <c r="F502" s="43"/>
      <c r="G502" s="45">
        <v>101548</v>
      </c>
    </row>
    <row r="503" spans="1:7" s="14" customFormat="1" x14ac:dyDescent="0.3">
      <c r="A503" s="357">
        <v>15.5</v>
      </c>
      <c r="B503" s="358">
        <v>8.5</v>
      </c>
      <c r="C503" s="15" t="s">
        <v>14</v>
      </c>
      <c r="D503" s="18" t="s">
        <v>9</v>
      </c>
      <c r="E503" s="44">
        <v>76823</v>
      </c>
      <c r="F503" s="43"/>
      <c r="G503" s="45">
        <v>76823</v>
      </c>
    </row>
    <row r="504" spans="1:7" s="14" customFormat="1" x14ac:dyDescent="0.3">
      <c r="A504" s="357">
        <v>15.6</v>
      </c>
      <c r="B504" s="358">
        <v>8.6</v>
      </c>
      <c r="C504" s="15" t="s">
        <v>507</v>
      </c>
      <c r="D504" s="18" t="s">
        <v>9</v>
      </c>
      <c r="E504" s="44">
        <v>137652</v>
      </c>
      <c r="F504" s="43"/>
      <c r="G504" s="45">
        <v>137652</v>
      </c>
    </row>
    <row r="505" spans="1:7" s="14" customFormat="1" x14ac:dyDescent="0.3">
      <c r="A505" s="357">
        <v>15.7</v>
      </c>
      <c r="B505" s="358">
        <v>8.6999999999999993</v>
      </c>
      <c r="C505" s="15" t="s">
        <v>508</v>
      </c>
      <c r="D505" s="18" t="s">
        <v>17</v>
      </c>
      <c r="E505" s="44">
        <v>66632</v>
      </c>
      <c r="F505" s="43"/>
      <c r="G505" s="45">
        <v>66632</v>
      </c>
    </row>
    <row r="506" spans="1:7" s="14" customFormat="1" x14ac:dyDescent="0.3">
      <c r="A506" s="357">
        <v>15.8</v>
      </c>
      <c r="B506" s="358">
        <v>8.8000000000000007</v>
      </c>
      <c r="C506" s="15" t="s">
        <v>10</v>
      </c>
      <c r="D506" s="18" t="s">
        <v>9</v>
      </c>
      <c r="E506" s="44">
        <v>149556</v>
      </c>
      <c r="F506" s="43"/>
      <c r="G506" s="45">
        <v>149556</v>
      </c>
    </row>
    <row r="507" spans="1:7" s="14" customFormat="1" x14ac:dyDescent="0.3">
      <c r="A507" s="357">
        <v>15.9</v>
      </c>
      <c r="B507" s="358">
        <v>8.9</v>
      </c>
      <c r="C507" s="15" t="s">
        <v>509</v>
      </c>
      <c r="D507" s="18" t="s">
        <v>9</v>
      </c>
      <c r="E507" s="44">
        <v>22633</v>
      </c>
      <c r="F507" s="43"/>
      <c r="G507" s="45">
        <v>22633</v>
      </c>
    </row>
    <row r="508" spans="1:7" s="14" customFormat="1" x14ac:dyDescent="0.3">
      <c r="A508" s="355">
        <v>15.1</v>
      </c>
      <c r="B508" s="356">
        <v>8.9</v>
      </c>
      <c r="C508" s="15" t="s">
        <v>12</v>
      </c>
      <c r="D508" s="18" t="s">
        <v>9</v>
      </c>
      <c r="E508" s="44">
        <v>83604</v>
      </c>
      <c r="F508" s="43"/>
      <c r="G508" s="45">
        <v>83604</v>
      </c>
    </row>
    <row r="509" spans="1:7" s="14" customFormat="1" x14ac:dyDescent="0.3">
      <c r="A509" s="361">
        <v>16</v>
      </c>
      <c r="B509" s="362"/>
      <c r="C509" s="21" t="s">
        <v>510</v>
      </c>
      <c r="D509" s="22"/>
      <c r="E509" s="24"/>
      <c r="F509" s="23"/>
      <c r="G509" s="25"/>
    </row>
    <row r="510" spans="1:7" s="14" customFormat="1" x14ac:dyDescent="0.3">
      <c r="A510" s="357">
        <v>16.100000000000001</v>
      </c>
      <c r="B510" s="358">
        <v>8.1</v>
      </c>
      <c r="C510" s="20" t="s">
        <v>511</v>
      </c>
      <c r="D510" s="27" t="s">
        <v>51</v>
      </c>
      <c r="E510" s="44">
        <v>7497</v>
      </c>
      <c r="F510" s="43"/>
      <c r="G510" s="45">
        <v>7497</v>
      </c>
    </row>
    <row r="511" spans="1:7" s="14" customFormat="1" ht="20.399999999999999" x14ac:dyDescent="0.3">
      <c r="A511" s="357">
        <v>16.2</v>
      </c>
      <c r="B511" s="358">
        <v>8.1999999999999993</v>
      </c>
      <c r="C511" s="20" t="s">
        <v>512</v>
      </c>
      <c r="D511" s="34" t="s">
        <v>51</v>
      </c>
      <c r="E511" s="44">
        <v>21200</v>
      </c>
      <c r="F511" s="43"/>
      <c r="G511" s="45">
        <v>21200</v>
      </c>
    </row>
    <row r="512" spans="1:7" s="14" customFormat="1" x14ac:dyDescent="0.3">
      <c r="A512" s="357">
        <v>16.3</v>
      </c>
      <c r="B512" s="358">
        <v>8.3000000000000007</v>
      </c>
      <c r="C512" s="35" t="s">
        <v>513</v>
      </c>
      <c r="D512" s="34" t="s">
        <v>51</v>
      </c>
      <c r="E512" s="44">
        <v>47202</v>
      </c>
      <c r="F512" s="43"/>
      <c r="G512" s="45">
        <v>47202</v>
      </c>
    </row>
    <row r="513" spans="1:7" s="14" customFormat="1" ht="20.399999999999999" x14ac:dyDescent="0.3">
      <c r="A513" s="357">
        <v>16.399999999999999</v>
      </c>
      <c r="B513" s="358">
        <v>8.4</v>
      </c>
      <c r="C513" s="20" t="s">
        <v>514</v>
      </c>
      <c r="D513" s="34" t="s">
        <v>51</v>
      </c>
      <c r="E513" s="44">
        <v>74321</v>
      </c>
      <c r="F513" s="43"/>
      <c r="G513" s="45">
        <v>74321</v>
      </c>
    </row>
    <row r="514" spans="1:7" s="14" customFormat="1" ht="20.399999999999999" x14ac:dyDescent="0.3">
      <c r="A514" s="357">
        <v>16.5</v>
      </c>
      <c r="B514" s="358">
        <v>8.5</v>
      </c>
      <c r="C514" s="20" t="s">
        <v>515</v>
      </c>
      <c r="D514" s="34" t="s">
        <v>51</v>
      </c>
      <c r="E514" s="44">
        <v>85765</v>
      </c>
      <c r="F514" s="43"/>
      <c r="G514" s="45">
        <v>85765</v>
      </c>
    </row>
    <row r="515" spans="1:7" s="14" customFormat="1" x14ac:dyDescent="0.3">
      <c r="A515" s="357">
        <v>16.600000000000001</v>
      </c>
      <c r="B515" s="358">
        <v>8.6</v>
      </c>
      <c r="C515" s="20" t="s">
        <v>516</v>
      </c>
      <c r="D515" s="34" t="s">
        <v>51</v>
      </c>
      <c r="E515" s="44">
        <v>147299</v>
      </c>
      <c r="F515" s="43"/>
      <c r="G515" s="45">
        <v>147299</v>
      </c>
    </row>
    <row r="516" spans="1:7" s="14" customFormat="1" x14ac:dyDescent="0.3">
      <c r="A516" s="357">
        <v>16.7</v>
      </c>
      <c r="B516" s="358">
        <v>8.6999999999999993</v>
      </c>
      <c r="C516" s="20" t="s">
        <v>517</v>
      </c>
      <c r="D516" s="27" t="s">
        <v>51</v>
      </c>
      <c r="E516" s="44">
        <v>30937</v>
      </c>
      <c r="F516" s="43"/>
      <c r="G516" s="45">
        <v>30937</v>
      </c>
    </row>
    <row r="517" spans="1:7" s="14" customFormat="1" x14ac:dyDescent="0.3">
      <c r="A517" s="357">
        <v>16.8</v>
      </c>
      <c r="B517" s="358">
        <v>8.8000000000000007</v>
      </c>
      <c r="C517" s="19" t="s">
        <v>13</v>
      </c>
      <c r="D517" s="27" t="s">
        <v>51</v>
      </c>
      <c r="E517" s="44">
        <v>88733</v>
      </c>
      <c r="F517" s="43"/>
      <c r="G517" s="45">
        <v>100010</v>
      </c>
    </row>
    <row r="518" spans="1:7" s="14" customFormat="1" x14ac:dyDescent="0.3">
      <c r="A518" s="357">
        <v>16.899999999999999</v>
      </c>
      <c r="B518" s="358">
        <v>8.9</v>
      </c>
      <c r="C518" s="20" t="s">
        <v>518</v>
      </c>
      <c r="D518" s="34" t="s">
        <v>51</v>
      </c>
      <c r="E518" s="44">
        <v>112546</v>
      </c>
      <c r="F518" s="43"/>
      <c r="G518" s="45">
        <v>101133</v>
      </c>
    </row>
    <row r="519" spans="1:7" s="14" customFormat="1" ht="20.399999999999999" x14ac:dyDescent="0.3">
      <c r="A519" s="355">
        <v>16.100000000000001</v>
      </c>
      <c r="B519" s="356">
        <v>9</v>
      </c>
      <c r="C519" s="20" t="s">
        <v>519</v>
      </c>
      <c r="D519" s="27" t="s">
        <v>51</v>
      </c>
      <c r="E519" s="44">
        <v>151436</v>
      </c>
      <c r="F519" s="43"/>
      <c r="G519" s="45">
        <v>214590</v>
      </c>
    </row>
    <row r="520" spans="1:7" s="14" customFormat="1" x14ac:dyDescent="0.3">
      <c r="A520" s="355">
        <v>16.11</v>
      </c>
      <c r="B520" s="356">
        <v>9.1</v>
      </c>
      <c r="C520" s="20" t="s">
        <v>520</v>
      </c>
      <c r="D520" s="27" t="s">
        <v>51</v>
      </c>
      <c r="E520" s="44">
        <v>68249</v>
      </c>
      <c r="F520" s="43"/>
      <c r="G520" s="45">
        <v>79527</v>
      </c>
    </row>
    <row r="521" spans="1:7" s="14" customFormat="1" x14ac:dyDescent="0.3">
      <c r="A521" s="355">
        <v>16.12</v>
      </c>
      <c r="B521" s="356">
        <v>9.1999999999999993</v>
      </c>
      <c r="C521" s="20" t="s">
        <v>521</v>
      </c>
      <c r="D521" s="27" t="s">
        <v>51</v>
      </c>
      <c r="E521" s="44">
        <v>131336</v>
      </c>
      <c r="F521" s="43"/>
      <c r="G521" s="45">
        <v>151635</v>
      </c>
    </row>
    <row r="522" spans="1:7" s="14" customFormat="1" x14ac:dyDescent="0.3">
      <c r="A522" s="355">
        <v>16.13</v>
      </c>
      <c r="B522" s="356">
        <v>9.3000000000000007</v>
      </c>
      <c r="C522" s="20" t="s">
        <v>522</v>
      </c>
      <c r="D522" s="27" t="s">
        <v>51</v>
      </c>
      <c r="E522" s="44">
        <v>140832</v>
      </c>
      <c r="F522" s="43"/>
      <c r="G522" s="45">
        <v>203986</v>
      </c>
    </row>
    <row r="523" spans="1:7" s="14" customFormat="1" x14ac:dyDescent="0.3">
      <c r="A523" s="359"/>
      <c r="B523" s="360"/>
      <c r="C523" s="19"/>
      <c r="D523" s="36"/>
      <c r="E523" s="47"/>
      <c r="F523" s="46"/>
      <c r="G523" s="48"/>
    </row>
    <row r="524" spans="1:7" s="14" customFormat="1" x14ac:dyDescent="0.3">
      <c r="A524" s="361">
        <v>17</v>
      </c>
      <c r="B524" s="362"/>
      <c r="C524" s="21" t="s">
        <v>523</v>
      </c>
      <c r="D524" s="22"/>
      <c r="E524" s="24"/>
      <c r="F524" s="23"/>
      <c r="G524" s="25"/>
    </row>
    <row r="525" spans="1:7" s="14" customFormat="1" x14ac:dyDescent="0.3">
      <c r="A525" s="357">
        <v>17.100000000000001</v>
      </c>
      <c r="B525" s="358">
        <v>8.1</v>
      </c>
      <c r="C525" s="15" t="s">
        <v>524</v>
      </c>
      <c r="D525" s="18" t="s">
        <v>23</v>
      </c>
      <c r="E525" s="44">
        <v>421292</v>
      </c>
      <c r="F525" s="43"/>
      <c r="G525" s="45">
        <v>421292</v>
      </c>
    </row>
    <row r="526" spans="1:7" s="14" customFormat="1" ht="19.5" customHeight="1" x14ac:dyDescent="0.3">
      <c r="A526" s="357">
        <v>17.2</v>
      </c>
      <c r="B526" s="358">
        <v>8.1999999999999993</v>
      </c>
      <c r="C526" s="15" t="s">
        <v>525</v>
      </c>
      <c r="D526" s="18" t="s">
        <v>23</v>
      </c>
      <c r="E526" s="44">
        <v>1200114</v>
      </c>
      <c r="F526" s="43"/>
      <c r="G526" s="45">
        <v>1200114</v>
      </c>
    </row>
    <row r="527" spans="1:7" s="14" customFormat="1" ht="12.75" customHeight="1" x14ac:dyDescent="0.3">
      <c r="A527" s="357">
        <v>17.3</v>
      </c>
      <c r="B527" s="358">
        <v>8.3000000000000007</v>
      </c>
      <c r="C527" s="15" t="s">
        <v>526</v>
      </c>
      <c r="D527" s="18" t="s">
        <v>23</v>
      </c>
      <c r="E527" s="44">
        <v>659316</v>
      </c>
      <c r="F527" s="43"/>
      <c r="G527" s="45">
        <v>659316</v>
      </c>
    </row>
    <row r="528" spans="1:7" s="14" customFormat="1" ht="13.5" customHeight="1" x14ac:dyDescent="0.3">
      <c r="A528" s="357">
        <v>17.399999999999999</v>
      </c>
      <c r="B528" s="358">
        <v>8.4</v>
      </c>
      <c r="C528" s="15" t="s">
        <v>527</v>
      </c>
      <c r="D528" s="18" t="s">
        <v>23</v>
      </c>
      <c r="E528" s="44">
        <v>209822</v>
      </c>
      <c r="F528" s="43"/>
      <c r="G528" s="45">
        <v>209822</v>
      </c>
    </row>
    <row r="529" spans="1:7" s="14" customFormat="1" x14ac:dyDescent="0.3">
      <c r="A529" s="357">
        <v>17.5</v>
      </c>
      <c r="B529" s="358">
        <v>8.5</v>
      </c>
      <c r="C529" s="15" t="s">
        <v>528</v>
      </c>
      <c r="D529" s="18" t="s">
        <v>23</v>
      </c>
      <c r="E529" s="44">
        <v>281146</v>
      </c>
      <c r="F529" s="43"/>
      <c r="G529" s="45">
        <v>281146</v>
      </c>
    </row>
    <row r="530" spans="1:7" s="14" customFormat="1" ht="20.25" customHeight="1" x14ac:dyDescent="0.3">
      <c r="A530" s="357">
        <v>17.600000000000001</v>
      </c>
      <c r="B530" s="358">
        <v>8.6</v>
      </c>
      <c r="C530" s="15" t="s">
        <v>529</v>
      </c>
      <c r="D530" s="18" t="s">
        <v>23</v>
      </c>
      <c r="E530" s="44">
        <v>262723</v>
      </c>
      <c r="F530" s="43"/>
      <c r="G530" s="45">
        <v>262723</v>
      </c>
    </row>
    <row r="531" spans="1:7" s="14" customFormat="1" x14ac:dyDescent="0.3">
      <c r="A531" s="357">
        <v>17.7</v>
      </c>
      <c r="B531" s="358">
        <v>8.6999999999999993</v>
      </c>
      <c r="C531" s="15" t="s">
        <v>530</v>
      </c>
      <c r="D531" s="18" t="s">
        <v>23</v>
      </c>
      <c r="E531" s="44">
        <v>551014</v>
      </c>
      <c r="F531" s="43"/>
      <c r="G531" s="45">
        <v>551014</v>
      </c>
    </row>
    <row r="532" spans="1:7" s="14" customFormat="1" ht="20.25" customHeight="1" x14ac:dyDescent="0.3">
      <c r="A532" s="357">
        <v>17.8</v>
      </c>
      <c r="B532" s="358">
        <v>8.8000000000000007</v>
      </c>
      <c r="C532" s="15" t="s">
        <v>531</v>
      </c>
      <c r="D532" s="18" t="s">
        <v>23</v>
      </c>
      <c r="E532" s="44">
        <v>1376374</v>
      </c>
      <c r="F532" s="43"/>
      <c r="G532" s="45">
        <v>1376374</v>
      </c>
    </row>
    <row r="533" spans="1:7" s="14" customFormat="1" x14ac:dyDescent="0.3">
      <c r="A533" s="357">
        <v>17.899999999999999</v>
      </c>
      <c r="B533" s="358">
        <v>8.9</v>
      </c>
      <c r="C533" s="15" t="s">
        <v>532</v>
      </c>
      <c r="D533" s="18" t="s">
        <v>23</v>
      </c>
      <c r="E533" s="44">
        <v>406494</v>
      </c>
      <c r="F533" s="43"/>
      <c r="G533" s="45">
        <v>406494</v>
      </c>
    </row>
    <row r="534" spans="1:7" s="14" customFormat="1" ht="19.5" customHeight="1" x14ac:dyDescent="0.3">
      <c r="A534" s="355">
        <v>17.100000000000001</v>
      </c>
      <c r="B534" s="356">
        <v>9</v>
      </c>
      <c r="C534" s="15" t="s">
        <v>533</v>
      </c>
      <c r="D534" s="18" t="s">
        <v>23</v>
      </c>
      <c r="E534" s="44">
        <v>297128</v>
      </c>
      <c r="F534" s="43"/>
      <c r="G534" s="45">
        <v>297128</v>
      </c>
    </row>
    <row r="535" spans="1:7" s="14" customFormat="1" x14ac:dyDescent="0.3">
      <c r="A535" s="355">
        <v>17.11</v>
      </c>
      <c r="B535" s="356">
        <v>9.1</v>
      </c>
      <c r="C535" s="15" t="s">
        <v>534</v>
      </c>
      <c r="D535" s="18" t="s">
        <v>23</v>
      </c>
      <c r="E535" s="44">
        <v>130926</v>
      </c>
      <c r="F535" s="43"/>
      <c r="G535" s="45">
        <v>130926</v>
      </c>
    </row>
    <row r="536" spans="1:7" s="14" customFormat="1" ht="20.399999999999999" x14ac:dyDescent="0.3">
      <c r="A536" s="355">
        <v>17.12</v>
      </c>
      <c r="B536" s="356">
        <v>9.1999999999999993</v>
      </c>
      <c r="C536" s="15" t="s">
        <v>535</v>
      </c>
      <c r="D536" s="18" t="s">
        <v>23</v>
      </c>
      <c r="E536" s="44">
        <v>351905</v>
      </c>
      <c r="F536" s="43"/>
      <c r="G536" s="45">
        <v>351905</v>
      </c>
    </row>
    <row r="537" spans="1:7" s="14" customFormat="1" ht="20.399999999999999" x14ac:dyDescent="0.3">
      <c r="A537" s="355">
        <v>17.13</v>
      </c>
      <c r="B537" s="356">
        <v>9.3000000000000007</v>
      </c>
      <c r="C537" s="15" t="s">
        <v>536</v>
      </c>
      <c r="D537" s="18" t="s">
        <v>23</v>
      </c>
      <c r="E537" s="44">
        <v>507623</v>
      </c>
      <c r="F537" s="43"/>
      <c r="G537" s="45">
        <v>507623</v>
      </c>
    </row>
    <row r="538" spans="1:7" s="14" customFormat="1" x14ac:dyDescent="0.3">
      <c r="A538" s="359"/>
      <c r="B538" s="360"/>
      <c r="C538" s="15"/>
      <c r="D538" s="18"/>
      <c r="E538" s="29"/>
      <c r="F538" s="28"/>
      <c r="G538" s="30"/>
    </row>
    <row r="539" spans="1:7" s="14" customFormat="1" x14ac:dyDescent="0.3">
      <c r="A539" s="361">
        <v>18</v>
      </c>
      <c r="B539" s="362"/>
      <c r="C539" s="21" t="s">
        <v>537</v>
      </c>
      <c r="D539" s="22"/>
      <c r="E539" s="24"/>
      <c r="F539" s="23"/>
      <c r="G539" s="25"/>
    </row>
    <row r="540" spans="1:7" s="14" customFormat="1" x14ac:dyDescent="0.3">
      <c r="A540" s="357">
        <v>18.100000000000001</v>
      </c>
      <c r="B540" s="358">
        <v>8.1</v>
      </c>
      <c r="C540" s="15" t="s">
        <v>538</v>
      </c>
      <c r="D540" s="18" t="s">
        <v>9</v>
      </c>
      <c r="E540" s="44">
        <v>13414</v>
      </c>
      <c r="F540" s="43"/>
      <c r="G540" s="45">
        <v>13414</v>
      </c>
    </row>
    <row r="541" spans="1:7" s="14" customFormat="1" x14ac:dyDescent="0.3">
      <c r="A541" s="357">
        <v>18.2</v>
      </c>
      <c r="B541" s="358">
        <v>8.1999999999999993</v>
      </c>
      <c r="C541" s="15" t="s">
        <v>539</v>
      </c>
      <c r="D541" s="18" t="s">
        <v>17</v>
      </c>
      <c r="E541" s="44">
        <v>4794</v>
      </c>
      <c r="F541" s="43"/>
      <c r="G541" s="45">
        <v>4794</v>
      </c>
    </row>
    <row r="542" spans="1:7" s="14" customFormat="1" x14ac:dyDescent="0.3">
      <c r="A542" s="357">
        <v>18.3</v>
      </c>
      <c r="B542" s="358">
        <v>8.3000000000000007</v>
      </c>
      <c r="C542" s="15" t="s">
        <v>540</v>
      </c>
      <c r="D542" s="18" t="s">
        <v>9</v>
      </c>
      <c r="E542" s="44">
        <v>18787</v>
      </c>
      <c r="F542" s="43"/>
      <c r="G542" s="45">
        <v>18787</v>
      </c>
    </row>
    <row r="543" spans="1:7" s="14" customFormat="1" x14ac:dyDescent="0.3">
      <c r="A543" s="357">
        <v>18.399999999999999</v>
      </c>
      <c r="B543" s="358">
        <v>8.4</v>
      </c>
      <c r="C543" s="15" t="s">
        <v>541</v>
      </c>
      <c r="D543" s="18" t="s">
        <v>9</v>
      </c>
      <c r="E543" s="44">
        <v>65820</v>
      </c>
      <c r="F543" s="43"/>
      <c r="G543" s="45">
        <v>65820</v>
      </c>
    </row>
    <row r="544" spans="1:7" s="14" customFormat="1" x14ac:dyDescent="0.3">
      <c r="A544" s="357">
        <v>18.5</v>
      </c>
      <c r="B544" s="358">
        <v>8.5</v>
      </c>
      <c r="C544" s="15" t="s">
        <v>542</v>
      </c>
      <c r="D544" s="18" t="s">
        <v>9</v>
      </c>
      <c r="E544" s="44">
        <v>9786</v>
      </c>
      <c r="F544" s="43"/>
      <c r="G544" s="45">
        <v>9786</v>
      </c>
    </row>
    <row r="545" spans="1:7" s="14" customFormat="1" x14ac:dyDescent="0.3">
      <c r="A545" s="357">
        <v>18.600000000000001</v>
      </c>
      <c r="B545" s="358">
        <v>8.6</v>
      </c>
      <c r="C545" s="15" t="s">
        <v>543</v>
      </c>
      <c r="D545" s="18" t="s">
        <v>9</v>
      </c>
      <c r="E545" s="44">
        <v>89461</v>
      </c>
      <c r="F545" s="43"/>
      <c r="G545" s="45">
        <v>89461</v>
      </c>
    </row>
    <row r="546" spans="1:7" s="14" customFormat="1" x14ac:dyDescent="0.3">
      <c r="A546" s="357">
        <v>18.7</v>
      </c>
      <c r="B546" s="358">
        <v>8.6999999999999993</v>
      </c>
      <c r="C546" s="15" t="s">
        <v>544</v>
      </c>
      <c r="D546" s="18" t="s">
        <v>17</v>
      </c>
      <c r="E546" s="44">
        <v>5964</v>
      </c>
      <c r="F546" s="43"/>
      <c r="G546" s="45">
        <v>5964</v>
      </c>
    </row>
    <row r="547" spans="1:7" s="14" customFormat="1" x14ac:dyDescent="0.3">
      <c r="A547" s="357">
        <v>18.8</v>
      </c>
      <c r="B547" s="358">
        <v>8.8000000000000007</v>
      </c>
      <c r="C547" s="15" t="s">
        <v>545</v>
      </c>
      <c r="D547" s="18" t="s">
        <v>17</v>
      </c>
      <c r="E547" s="44">
        <v>4376</v>
      </c>
      <c r="F547" s="43"/>
      <c r="G547" s="45">
        <v>4376</v>
      </c>
    </row>
    <row r="548" spans="1:7" s="14" customFormat="1" x14ac:dyDescent="0.3">
      <c r="A548" s="357">
        <v>18.899999999999999</v>
      </c>
      <c r="B548" s="358">
        <v>8.9</v>
      </c>
      <c r="C548" s="15" t="s">
        <v>546</v>
      </c>
      <c r="D548" s="18" t="s">
        <v>9</v>
      </c>
      <c r="E548" s="44">
        <v>22651</v>
      </c>
      <c r="F548" s="43"/>
      <c r="G548" s="45">
        <v>22651</v>
      </c>
    </row>
    <row r="549" spans="1:7" s="14" customFormat="1" x14ac:dyDescent="0.3">
      <c r="A549" s="355">
        <v>18.100000000000001</v>
      </c>
      <c r="B549" s="356">
        <v>9</v>
      </c>
      <c r="C549" s="20" t="s">
        <v>547</v>
      </c>
      <c r="D549" s="18" t="s">
        <v>17</v>
      </c>
      <c r="E549" s="44">
        <v>6433</v>
      </c>
      <c r="F549" s="43"/>
      <c r="G549" s="45">
        <v>6433</v>
      </c>
    </row>
    <row r="550" spans="1:7" s="14" customFormat="1" x14ac:dyDescent="0.3">
      <c r="A550" s="355">
        <v>18.11</v>
      </c>
      <c r="B550" s="356">
        <v>9.1</v>
      </c>
      <c r="C550" s="20" t="s">
        <v>548</v>
      </c>
      <c r="D550" s="18" t="s">
        <v>9</v>
      </c>
      <c r="E550" s="44">
        <v>23822</v>
      </c>
      <c r="F550" s="43"/>
      <c r="G550" s="45">
        <v>23822</v>
      </c>
    </row>
    <row r="551" spans="1:7" s="14" customFormat="1" x14ac:dyDescent="0.3">
      <c r="A551" s="355">
        <v>18.12</v>
      </c>
      <c r="B551" s="356">
        <v>9.1999999999999993</v>
      </c>
      <c r="C551" s="20" t="s">
        <v>549</v>
      </c>
      <c r="D551" s="18" t="s">
        <v>9</v>
      </c>
      <c r="E551" s="44">
        <v>8502</v>
      </c>
      <c r="F551" s="43"/>
      <c r="G551" s="45">
        <v>8502</v>
      </c>
    </row>
    <row r="552" spans="1:7" s="14" customFormat="1" x14ac:dyDescent="0.3">
      <c r="A552" s="355">
        <v>18.13</v>
      </c>
      <c r="B552" s="356">
        <v>9.3000000000000007</v>
      </c>
      <c r="C552" s="20" t="s">
        <v>550</v>
      </c>
      <c r="D552" s="18" t="s">
        <v>9</v>
      </c>
      <c r="E552" s="44">
        <v>9857</v>
      </c>
      <c r="F552" s="43"/>
      <c r="G552" s="45">
        <v>9857</v>
      </c>
    </row>
    <row r="553" spans="1:7" s="14" customFormat="1" x14ac:dyDescent="0.3">
      <c r="A553" s="355">
        <v>18.14</v>
      </c>
      <c r="B553" s="356">
        <v>9.4</v>
      </c>
      <c r="C553" s="20" t="s">
        <v>551</v>
      </c>
      <c r="D553" s="18" t="s">
        <v>9</v>
      </c>
      <c r="E553" s="44">
        <v>11991</v>
      </c>
      <c r="F553" s="43"/>
      <c r="G553" s="45">
        <v>11991</v>
      </c>
    </row>
    <row r="554" spans="1:7" s="14" customFormat="1" x14ac:dyDescent="0.3">
      <c r="A554" s="355">
        <v>18.149999999999999</v>
      </c>
      <c r="B554" s="356">
        <v>9.5</v>
      </c>
      <c r="C554" s="20" t="s">
        <v>552</v>
      </c>
      <c r="D554" s="18" t="s">
        <v>17</v>
      </c>
      <c r="E554" s="44">
        <v>7626</v>
      </c>
      <c r="F554" s="43"/>
      <c r="G554" s="45">
        <v>7626</v>
      </c>
    </row>
    <row r="555" spans="1:7" s="14" customFormat="1" x14ac:dyDescent="0.3">
      <c r="A555" s="355">
        <v>18.16</v>
      </c>
      <c r="B555" s="356">
        <v>9.6</v>
      </c>
      <c r="C555" s="20" t="s">
        <v>553</v>
      </c>
      <c r="D555" s="18" t="s">
        <v>9</v>
      </c>
      <c r="E555" s="44">
        <v>25421</v>
      </c>
      <c r="F555" s="43"/>
      <c r="G555" s="45">
        <v>25421</v>
      </c>
    </row>
    <row r="556" spans="1:7" s="14" customFormat="1" x14ac:dyDescent="0.3">
      <c r="A556" s="355">
        <v>18.170000000000002</v>
      </c>
      <c r="B556" s="356">
        <v>9.6999999999999993</v>
      </c>
      <c r="C556" s="20" t="s">
        <v>554</v>
      </c>
      <c r="D556" s="18" t="s">
        <v>17</v>
      </c>
      <c r="E556" s="44">
        <v>16134</v>
      </c>
      <c r="F556" s="43"/>
      <c r="G556" s="45">
        <v>16134</v>
      </c>
    </row>
    <row r="557" spans="1:7" s="14" customFormat="1" x14ac:dyDescent="0.3">
      <c r="A557" s="355">
        <v>18.18</v>
      </c>
      <c r="B557" s="356">
        <v>9.8000000000000007</v>
      </c>
      <c r="C557" s="20" t="s">
        <v>555</v>
      </c>
      <c r="D557" s="18" t="s">
        <v>9</v>
      </c>
      <c r="E557" s="44">
        <v>38860</v>
      </c>
      <c r="F557" s="43"/>
      <c r="G557" s="45">
        <v>38860</v>
      </c>
    </row>
    <row r="558" spans="1:7" s="14" customFormat="1" x14ac:dyDescent="0.3">
      <c r="A558" s="355">
        <v>18.190000000000001</v>
      </c>
      <c r="B558" s="356">
        <v>9.9</v>
      </c>
      <c r="C558" s="20" t="s">
        <v>556</v>
      </c>
      <c r="D558" s="18" t="s">
        <v>17</v>
      </c>
      <c r="E558" s="44">
        <v>4467</v>
      </c>
      <c r="F558" s="43"/>
      <c r="G558" s="45">
        <v>4467</v>
      </c>
    </row>
    <row r="559" spans="1:7" s="14" customFormat="1" x14ac:dyDescent="0.3">
      <c r="A559" s="355">
        <v>18.2</v>
      </c>
      <c r="B559" s="356">
        <v>10</v>
      </c>
      <c r="C559" s="20" t="s">
        <v>557</v>
      </c>
      <c r="D559" s="18" t="s">
        <v>9</v>
      </c>
      <c r="E559" s="44">
        <v>18276</v>
      </c>
      <c r="F559" s="43"/>
      <c r="G559" s="45">
        <v>18276</v>
      </c>
    </row>
    <row r="560" spans="1:7" s="14" customFormat="1" x14ac:dyDescent="0.3">
      <c r="A560" s="355">
        <v>18.21</v>
      </c>
      <c r="B560" s="356">
        <v>10.1</v>
      </c>
      <c r="C560" s="20" t="s">
        <v>558</v>
      </c>
      <c r="D560" s="18" t="s">
        <v>17</v>
      </c>
      <c r="E560" s="44">
        <v>4989</v>
      </c>
      <c r="F560" s="43"/>
      <c r="G560" s="45">
        <v>4989</v>
      </c>
    </row>
    <row r="561" spans="1:7" s="14" customFormat="1" x14ac:dyDescent="0.3">
      <c r="A561" s="355">
        <v>18.22</v>
      </c>
      <c r="B561" s="356">
        <v>10.199999999999999</v>
      </c>
      <c r="C561" s="20" t="s">
        <v>559</v>
      </c>
      <c r="D561" s="18" t="s">
        <v>9</v>
      </c>
      <c r="E561" s="44">
        <v>20310</v>
      </c>
      <c r="F561" s="43"/>
      <c r="G561" s="45">
        <v>20310</v>
      </c>
    </row>
    <row r="562" spans="1:7" s="14" customFormat="1" x14ac:dyDescent="0.3">
      <c r="A562" s="355">
        <v>18.23</v>
      </c>
      <c r="B562" s="356">
        <v>10.3</v>
      </c>
      <c r="C562" s="20" t="s">
        <v>6</v>
      </c>
      <c r="D562" s="18" t="s">
        <v>9</v>
      </c>
      <c r="E562" s="44">
        <v>11561</v>
      </c>
      <c r="F562" s="43"/>
      <c r="G562" s="45">
        <v>11561</v>
      </c>
    </row>
    <row r="563" spans="1:7" s="14" customFormat="1" x14ac:dyDescent="0.3">
      <c r="A563" s="355">
        <v>18.239999999999998</v>
      </c>
      <c r="B563" s="356">
        <v>10.4</v>
      </c>
      <c r="C563" s="20" t="s">
        <v>560</v>
      </c>
      <c r="D563" s="18" t="s">
        <v>17</v>
      </c>
      <c r="E563" s="44">
        <v>7458</v>
      </c>
      <c r="F563" s="43"/>
      <c r="G563" s="45">
        <v>7458</v>
      </c>
    </row>
    <row r="564" spans="1:7" s="14" customFormat="1" x14ac:dyDescent="0.3">
      <c r="A564" s="355">
        <v>18.25</v>
      </c>
      <c r="B564" s="356">
        <v>10.5</v>
      </c>
      <c r="C564" s="20" t="s">
        <v>561</v>
      </c>
      <c r="D564" s="18" t="s">
        <v>9</v>
      </c>
      <c r="E564" s="44">
        <v>33202</v>
      </c>
      <c r="F564" s="43"/>
      <c r="G564" s="45">
        <v>33202</v>
      </c>
    </row>
    <row r="565" spans="1:7" s="14" customFormat="1" x14ac:dyDescent="0.3">
      <c r="A565" s="355">
        <v>18.260000000000002</v>
      </c>
      <c r="B565" s="356">
        <v>10.6</v>
      </c>
      <c r="C565" s="20" t="s">
        <v>562</v>
      </c>
      <c r="D565" s="18" t="s">
        <v>9</v>
      </c>
      <c r="E565" s="44">
        <v>21160</v>
      </c>
      <c r="F565" s="43"/>
      <c r="G565" s="45">
        <v>21160</v>
      </c>
    </row>
    <row r="566" spans="1:7" s="14" customFormat="1" x14ac:dyDescent="0.3">
      <c r="A566" s="355">
        <v>18.27</v>
      </c>
      <c r="B566" s="356">
        <v>10.7</v>
      </c>
      <c r="C566" s="20" t="s">
        <v>563</v>
      </c>
      <c r="D566" s="18" t="s">
        <v>17</v>
      </c>
      <c r="E566" s="44">
        <v>13330</v>
      </c>
      <c r="F566" s="43"/>
      <c r="G566" s="45">
        <v>13330</v>
      </c>
    </row>
    <row r="567" spans="1:7" s="14" customFormat="1" x14ac:dyDescent="0.3">
      <c r="A567" s="359"/>
      <c r="B567" s="360"/>
      <c r="C567" s="15"/>
      <c r="D567" s="33"/>
      <c r="E567" s="29"/>
      <c r="F567" s="28"/>
      <c r="G567" s="30"/>
    </row>
    <row r="568" spans="1:7" s="14" customFormat="1" x14ac:dyDescent="0.3">
      <c r="A568" s="361">
        <v>19</v>
      </c>
      <c r="B568" s="362"/>
      <c r="C568" s="21" t="s">
        <v>564</v>
      </c>
      <c r="D568" s="22"/>
      <c r="E568" s="24"/>
      <c r="F568" s="23"/>
      <c r="G568" s="25"/>
    </row>
    <row r="569" spans="1:7" s="14" customFormat="1" x14ac:dyDescent="0.3">
      <c r="A569" s="357">
        <v>19.100000000000001</v>
      </c>
      <c r="B569" s="358">
        <v>8.1</v>
      </c>
      <c r="C569" s="15" t="s">
        <v>565</v>
      </c>
      <c r="D569" s="18" t="s">
        <v>23</v>
      </c>
      <c r="E569" s="44">
        <v>8035837</v>
      </c>
      <c r="F569" s="43"/>
      <c r="G569" s="45">
        <v>8035837</v>
      </c>
    </row>
    <row r="570" spans="1:7" s="14" customFormat="1" ht="20.399999999999999" x14ac:dyDescent="0.3">
      <c r="A570" s="357">
        <v>19.2</v>
      </c>
      <c r="B570" s="358">
        <v>8.1999999999999993</v>
      </c>
      <c r="C570" s="15" t="s">
        <v>566</v>
      </c>
      <c r="D570" s="18" t="s">
        <v>23</v>
      </c>
      <c r="E570" s="44">
        <v>14198646</v>
      </c>
      <c r="F570" s="43"/>
      <c r="G570" s="45">
        <v>14198646</v>
      </c>
    </row>
    <row r="571" spans="1:7" s="14" customFormat="1" x14ac:dyDescent="0.3">
      <c r="A571" s="357">
        <v>19.3</v>
      </c>
      <c r="B571" s="358">
        <v>8.3000000000000007</v>
      </c>
      <c r="C571" s="15" t="s">
        <v>567</v>
      </c>
      <c r="D571" s="18" t="s">
        <v>23</v>
      </c>
      <c r="E571" s="44">
        <v>3718372</v>
      </c>
      <c r="F571" s="43"/>
      <c r="G571" s="45">
        <v>3718372</v>
      </c>
    </row>
    <row r="572" spans="1:7" s="14" customFormat="1" x14ac:dyDescent="0.3">
      <c r="A572" s="357">
        <v>19.399999999999999</v>
      </c>
      <c r="B572" s="358">
        <v>8.4</v>
      </c>
      <c r="C572" s="15" t="s">
        <v>568</v>
      </c>
      <c r="D572" s="18" t="s">
        <v>23</v>
      </c>
      <c r="E572" s="44">
        <v>12145808</v>
      </c>
      <c r="F572" s="43"/>
      <c r="G572" s="45">
        <v>12145808</v>
      </c>
    </row>
    <row r="573" spans="1:7" s="14" customFormat="1" x14ac:dyDescent="0.3">
      <c r="A573" s="357">
        <v>19.5</v>
      </c>
      <c r="B573" s="358">
        <v>8.5</v>
      </c>
      <c r="C573" s="15" t="s">
        <v>569</v>
      </c>
      <c r="D573" s="18" t="s">
        <v>23</v>
      </c>
      <c r="E573" s="44">
        <v>11360838</v>
      </c>
      <c r="F573" s="43"/>
      <c r="G573" s="45">
        <v>11360838</v>
      </c>
    </row>
    <row r="574" spans="1:7" s="14" customFormat="1" x14ac:dyDescent="0.3">
      <c r="A574" s="357">
        <v>19.600000000000001</v>
      </c>
      <c r="B574" s="358">
        <v>8.6</v>
      </c>
      <c r="C574" s="15" t="s">
        <v>570</v>
      </c>
      <c r="D574" s="18" t="s">
        <v>17</v>
      </c>
      <c r="E574" s="44">
        <v>4467</v>
      </c>
      <c r="F574" s="43"/>
      <c r="G574" s="45">
        <v>4467</v>
      </c>
    </row>
    <row r="575" spans="1:7" s="14" customFormat="1" x14ac:dyDescent="0.3">
      <c r="A575" s="357">
        <v>19.7</v>
      </c>
      <c r="B575" s="358">
        <v>8.6999999999999993</v>
      </c>
      <c r="C575" s="20" t="s">
        <v>571</v>
      </c>
      <c r="D575" s="18" t="s">
        <v>23</v>
      </c>
      <c r="E575" s="44">
        <v>1154735</v>
      </c>
      <c r="F575" s="43"/>
      <c r="G575" s="45">
        <v>1154735</v>
      </c>
    </row>
    <row r="576" spans="1:7" s="14" customFormat="1" x14ac:dyDescent="0.3">
      <c r="A576" s="357">
        <v>19.8</v>
      </c>
      <c r="B576" s="358">
        <v>8.8000000000000007</v>
      </c>
      <c r="C576" s="20" t="s">
        <v>572</v>
      </c>
      <c r="D576" s="18" t="s">
        <v>23</v>
      </c>
      <c r="E576" s="44">
        <v>113453</v>
      </c>
      <c r="F576" s="43"/>
      <c r="G576" s="45">
        <v>113453</v>
      </c>
    </row>
    <row r="577" spans="1:7" s="14" customFormat="1" x14ac:dyDescent="0.3">
      <c r="A577" s="357">
        <v>19.899999999999999</v>
      </c>
      <c r="B577" s="358">
        <v>8.9</v>
      </c>
      <c r="C577" s="20" t="s">
        <v>573</v>
      </c>
      <c r="D577" s="18" t="s">
        <v>23</v>
      </c>
      <c r="E577" s="44">
        <v>2066820</v>
      </c>
      <c r="F577" s="43"/>
      <c r="G577" s="45">
        <v>2066673</v>
      </c>
    </row>
    <row r="578" spans="1:7" s="14" customFormat="1" x14ac:dyDescent="0.3">
      <c r="A578" s="355">
        <v>19.100000000000001</v>
      </c>
      <c r="B578" s="356">
        <v>9</v>
      </c>
      <c r="C578" s="20" t="s">
        <v>574</v>
      </c>
      <c r="D578" s="18" t="s">
        <v>17</v>
      </c>
      <c r="E578" s="44">
        <v>1050910</v>
      </c>
      <c r="F578" s="43"/>
      <c r="G578" s="45">
        <v>1047445</v>
      </c>
    </row>
    <row r="579" spans="1:7" s="14" customFormat="1" x14ac:dyDescent="0.3">
      <c r="A579" s="359"/>
      <c r="B579" s="360"/>
      <c r="C579" s="15"/>
      <c r="D579" s="33"/>
      <c r="E579" s="29"/>
      <c r="F579" s="28"/>
      <c r="G579" s="30"/>
    </row>
    <row r="580" spans="1:7" s="14" customFormat="1" x14ac:dyDescent="0.3">
      <c r="A580" s="361">
        <v>20</v>
      </c>
      <c r="B580" s="362"/>
      <c r="C580" s="21" t="s">
        <v>575</v>
      </c>
      <c r="D580" s="22"/>
      <c r="E580" s="24"/>
      <c r="F580" s="23"/>
      <c r="G580" s="25"/>
    </row>
    <row r="581" spans="1:7" s="14" customFormat="1" x14ac:dyDescent="0.3">
      <c r="A581" s="357">
        <v>20.100000000000001</v>
      </c>
      <c r="B581" s="358">
        <v>8.1</v>
      </c>
      <c r="C581" s="20" t="s">
        <v>576</v>
      </c>
      <c r="D581" s="18" t="s">
        <v>17</v>
      </c>
      <c r="E581" s="44">
        <v>48302</v>
      </c>
      <c r="F581" s="43"/>
      <c r="G581" s="45">
        <v>48302</v>
      </c>
    </row>
    <row r="582" spans="1:7" s="14" customFormat="1" x14ac:dyDescent="0.3">
      <c r="A582" s="357">
        <v>20.2</v>
      </c>
      <c r="B582" s="358">
        <v>8.1999999999999993</v>
      </c>
      <c r="C582" s="20" t="s">
        <v>577</v>
      </c>
      <c r="D582" s="18" t="s">
        <v>17</v>
      </c>
      <c r="E582" s="44">
        <v>69031</v>
      </c>
      <c r="F582" s="43"/>
      <c r="G582" s="45">
        <v>69031</v>
      </c>
    </row>
    <row r="583" spans="1:7" s="14" customFormat="1" x14ac:dyDescent="0.3">
      <c r="A583" s="357">
        <v>20.3</v>
      </c>
      <c r="B583" s="358">
        <v>8.3000000000000007</v>
      </c>
      <c r="C583" s="20" t="s">
        <v>578</v>
      </c>
      <c r="D583" s="18" t="s">
        <v>17</v>
      </c>
      <c r="E583" s="44">
        <v>81658</v>
      </c>
      <c r="F583" s="43"/>
      <c r="G583" s="45">
        <v>81658</v>
      </c>
    </row>
    <row r="584" spans="1:7" s="14" customFormat="1" ht="13.5" customHeight="1" x14ac:dyDescent="0.3">
      <c r="A584" s="357">
        <v>20.399999999999999</v>
      </c>
      <c r="B584" s="358">
        <v>8.4</v>
      </c>
      <c r="C584" s="20" t="s">
        <v>579</v>
      </c>
      <c r="D584" s="18" t="s">
        <v>17</v>
      </c>
      <c r="E584" s="44">
        <v>25016</v>
      </c>
      <c r="F584" s="43"/>
      <c r="G584" s="45">
        <v>25016</v>
      </c>
    </row>
    <row r="585" spans="1:7" s="14" customFormat="1" ht="13.5" customHeight="1" x14ac:dyDescent="0.3">
      <c r="A585" s="357">
        <v>20.5</v>
      </c>
      <c r="B585" s="358">
        <v>8.5</v>
      </c>
      <c r="C585" s="20" t="s">
        <v>580</v>
      </c>
      <c r="D585" s="18" t="s">
        <v>17</v>
      </c>
      <c r="E585" s="44">
        <v>30226</v>
      </c>
      <c r="F585" s="43"/>
      <c r="G585" s="45">
        <v>30226</v>
      </c>
    </row>
    <row r="586" spans="1:7" s="14" customFormat="1" x14ac:dyDescent="0.3">
      <c r="A586" s="357">
        <v>20.6</v>
      </c>
      <c r="B586" s="358">
        <v>8.6</v>
      </c>
      <c r="C586" s="20" t="s">
        <v>581</v>
      </c>
      <c r="D586" s="18" t="s">
        <v>17</v>
      </c>
      <c r="E586" s="44">
        <v>40863</v>
      </c>
      <c r="F586" s="43"/>
      <c r="G586" s="45">
        <v>40863</v>
      </c>
    </row>
    <row r="587" spans="1:7" s="14" customFormat="1" x14ac:dyDescent="0.3">
      <c r="A587" s="357">
        <v>20.7</v>
      </c>
      <c r="B587" s="358">
        <v>8.6999999999999993</v>
      </c>
      <c r="C587" s="20" t="s">
        <v>582</v>
      </c>
      <c r="D587" s="18" t="s">
        <v>17</v>
      </c>
      <c r="E587" s="44">
        <v>36333</v>
      </c>
      <c r="F587" s="43"/>
      <c r="G587" s="45">
        <v>36333</v>
      </c>
    </row>
    <row r="588" spans="1:7" s="14" customFormat="1" x14ac:dyDescent="0.3">
      <c r="A588" s="357">
        <v>20.8</v>
      </c>
      <c r="B588" s="358">
        <v>8.8000000000000007</v>
      </c>
      <c r="C588" s="20" t="s">
        <v>583</v>
      </c>
      <c r="D588" s="18" t="s">
        <v>17</v>
      </c>
      <c r="E588" s="44">
        <v>38492</v>
      </c>
      <c r="F588" s="43"/>
      <c r="G588" s="45">
        <v>38492</v>
      </c>
    </row>
    <row r="589" spans="1:7" s="14" customFormat="1" x14ac:dyDescent="0.3">
      <c r="A589" s="357">
        <v>20.9</v>
      </c>
      <c r="B589" s="358">
        <v>8.9</v>
      </c>
      <c r="C589" s="20" t="s">
        <v>584</v>
      </c>
      <c r="D589" s="18" t="s">
        <v>17</v>
      </c>
      <c r="E589" s="44">
        <v>47990</v>
      </c>
      <c r="F589" s="43"/>
      <c r="G589" s="45">
        <v>47990</v>
      </c>
    </row>
    <row r="590" spans="1:7" s="14" customFormat="1" x14ac:dyDescent="0.3">
      <c r="A590" s="355">
        <v>20.100000000000001</v>
      </c>
      <c r="B590" s="356">
        <v>9</v>
      </c>
      <c r="C590" s="20" t="s">
        <v>585</v>
      </c>
      <c r="D590" s="18" t="s">
        <v>23</v>
      </c>
      <c r="E590" s="44">
        <v>25031</v>
      </c>
      <c r="F590" s="43"/>
      <c r="G590" s="45">
        <v>25031</v>
      </c>
    </row>
    <row r="591" spans="1:7" s="14" customFormat="1" x14ac:dyDescent="0.3">
      <c r="A591" s="355">
        <v>20.11</v>
      </c>
      <c r="B591" s="356">
        <v>9.1</v>
      </c>
      <c r="C591" s="20" t="s">
        <v>586</v>
      </c>
      <c r="D591" s="18" t="s">
        <v>23</v>
      </c>
      <c r="E591" s="44">
        <v>32421</v>
      </c>
      <c r="F591" s="43"/>
      <c r="G591" s="45">
        <v>32421</v>
      </c>
    </row>
    <row r="592" spans="1:7" s="14" customFormat="1" x14ac:dyDescent="0.3">
      <c r="A592" s="355">
        <v>20.12</v>
      </c>
      <c r="B592" s="356">
        <v>9.1999999999999993</v>
      </c>
      <c r="C592" s="20" t="s">
        <v>587</v>
      </c>
      <c r="D592" s="18" t="s">
        <v>23</v>
      </c>
      <c r="E592" s="44">
        <v>49024</v>
      </c>
      <c r="F592" s="43"/>
      <c r="G592" s="45">
        <v>49024</v>
      </c>
    </row>
    <row r="593" spans="1:7" s="14" customFormat="1" x14ac:dyDescent="0.3">
      <c r="A593" s="355">
        <v>20.13</v>
      </c>
      <c r="B593" s="356">
        <v>9.3000000000000007</v>
      </c>
      <c r="C593" s="20" t="s">
        <v>588</v>
      </c>
      <c r="D593" s="18" t="s">
        <v>23</v>
      </c>
      <c r="E593" s="44">
        <v>52484</v>
      </c>
      <c r="F593" s="43"/>
      <c r="G593" s="45">
        <v>52484</v>
      </c>
    </row>
    <row r="594" spans="1:7" s="14" customFormat="1" x14ac:dyDescent="0.3">
      <c r="A594" s="355">
        <v>20.14</v>
      </c>
      <c r="B594" s="356">
        <v>9.4</v>
      </c>
      <c r="C594" s="20" t="s">
        <v>589</v>
      </c>
      <c r="D594" s="18" t="s">
        <v>23</v>
      </c>
      <c r="E594" s="44">
        <v>82797</v>
      </c>
      <c r="F594" s="43"/>
      <c r="G594" s="45">
        <v>82797</v>
      </c>
    </row>
    <row r="595" spans="1:7" s="14" customFormat="1" x14ac:dyDescent="0.3">
      <c r="A595" s="355">
        <v>20.149999999999999</v>
      </c>
      <c r="B595" s="356">
        <v>9.5</v>
      </c>
      <c r="C595" s="20" t="s">
        <v>590</v>
      </c>
      <c r="D595" s="18" t="s">
        <v>23</v>
      </c>
      <c r="E595" s="44">
        <v>122226</v>
      </c>
      <c r="F595" s="43"/>
      <c r="G595" s="45">
        <v>122226</v>
      </c>
    </row>
    <row r="596" spans="1:7" s="14" customFormat="1" x14ac:dyDescent="0.3">
      <c r="A596" s="355">
        <v>20.16</v>
      </c>
      <c r="B596" s="356">
        <v>9.6</v>
      </c>
      <c r="C596" s="20" t="s">
        <v>591</v>
      </c>
      <c r="D596" s="18" t="s">
        <v>17</v>
      </c>
      <c r="E596" s="44">
        <v>412454</v>
      </c>
      <c r="F596" s="43"/>
      <c r="G596" s="45">
        <v>412454</v>
      </c>
    </row>
    <row r="597" spans="1:7" s="14" customFormat="1" x14ac:dyDescent="0.3">
      <c r="A597" s="359"/>
      <c r="B597" s="360"/>
      <c r="C597" s="15"/>
      <c r="D597" s="18"/>
      <c r="E597" s="29"/>
      <c r="F597" s="28"/>
      <c r="G597" s="30"/>
    </row>
    <row r="598" spans="1:7" s="14" customFormat="1" x14ac:dyDescent="0.3">
      <c r="A598" s="361">
        <v>21.1</v>
      </c>
      <c r="B598" s="362"/>
      <c r="C598" s="21" t="s">
        <v>592</v>
      </c>
      <c r="D598" s="22"/>
      <c r="E598" s="24"/>
      <c r="F598" s="23"/>
      <c r="G598" s="25"/>
    </row>
    <row r="599" spans="1:7" s="14" customFormat="1" x14ac:dyDescent="0.3">
      <c r="A599" s="357">
        <v>21.1</v>
      </c>
      <c r="B599" s="358">
        <v>8.1</v>
      </c>
      <c r="C599" s="20" t="s">
        <v>593</v>
      </c>
      <c r="D599" s="18" t="s">
        <v>23</v>
      </c>
      <c r="E599" s="44">
        <v>302818</v>
      </c>
      <c r="F599" s="43"/>
      <c r="G599" s="45">
        <v>302818</v>
      </c>
    </row>
    <row r="600" spans="1:7" s="14" customFormat="1" x14ac:dyDescent="0.3">
      <c r="A600" s="357">
        <v>21.2</v>
      </c>
      <c r="B600" s="358">
        <v>8.1999999999999993</v>
      </c>
      <c r="C600" s="20" t="s">
        <v>594</v>
      </c>
      <c r="D600" s="18" t="s">
        <v>17</v>
      </c>
      <c r="E600" s="44">
        <v>45216</v>
      </c>
      <c r="F600" s="43"/>
      <c r="G600" s="45">
        <v>45216</v>
      </c>
    </row>
    <row r="601" spans="1:7" s="14" customFormat="1" x14ac:dyDescent="0.3">
      <c r="A601" s="357">
        <v>21.3</v>
      </c>
      <c r="B601" s="358">
        <v>8.3000000000000007</v>
      </c>
      <c r="C601" s="20" t="s">
        <v>595</v>
      </c>
      <c r="D601" s="18" t="s">
        <v>23</v>
      </c>
      <c r="E601" s="44">
        <v>145237</v>
      </c>
      <c r="F601" s="43"/>
      <c r="G601" s="45">
        <v>145237</v>
      </c>
    </row>
    <row r="602" spans="1:7" s="14" customFormat="1" x14ac:dyDescent="0.3">
      <c r="A602" s="357">
        <v>21.4</v>
      </c>
      <c r="B602" s="358">
        <v>8.4</v>
      </c>
      <c r="C602" s="20" t="s">
        <v>596</v>
      </c>
      <c r="D602" s="18" t="s">
        <v>23</v>
      </c>
      <c r="E602" s="44">
        <v>399266</v>
      </c>
      <c r="F602" s="43"/>
      <c r="G602" s="45">
        <v>399266</v>
      </c>
    </row>
    <row r="603" spans="1:7" s="14" customFormat="1" x14ac:dyDescent="0.3">
      <c r="A603" s="357">
        <v>21.5</v>
      </c>
      <c r="B603" s="358">
        <v>8.5</v>
      </c>
      <c r="C603" s="20" t="s">
        <v>597</v>
      </c>
      <c r="D603" s="18" t="s">
        <v>23</v>
      </c>
      <c r="E603" s="44">
        <v>77333</v>
      </c>
      <c r="F603" s="43"/>
      <c r="G603" s="45">
        <v>77333</v>
      </c>
    </row>
    <row r="604" spans="1:7" s="14" customFormat="1" x14ac:dyDescent="0.3">
      <c r="A604" s="357">
        <v>21.6</v>
      </c>
      <c r="B604" s="358">
        <v>8.6</v>
      </c>
      <c r="C604" s="20" t="s">
        <v>598</v>
      </c>
      <c r="D604" s="18" t="s">
        <v>23</v>
      </c>
      <c r="E604" s="44">
        <v>799583</v>
      </c>
      <c r="F604" s="43"/>
      <c r="G604" s="45">
        <v>799583</v>
      </c>
    </row>
    <row r="605" spans="1:7" s="14" customFormat="1" x14ac:dyDescent="0.3">
      <c r="A605" s="357">
        <v>21.7</v>
      </c>
      <c r="B605" s="358">
        <v>8.6999999999999993</v>
      </c>
      <c r="C605" s="20" t="s">
        <v>599</v>
      </c>
      <c r="D605" s="18" t="s">
        <v>23</v>
      </c>
      <c r="E605" s="44">
        <v>1915251</v>
      </c>
      <c r="F605" s="43"/>
      <c r="G605" s="45">
        <v>1915251</v>
      </c>
    </row>
    <row r="606" spans="1:7" s="14" customFormat="1" x14ac:dyDescent="0.3">
      <c r="A606" s="357">
        <v>21.8</v>
      </c>
      <c r="B606" s="358">
        <v>8.8000000000000007</v>
      </c>
      <c r="C606" s="20" t="s">
        <v>600</v>
      </c>
      <c r="D606" s="18" t="s">
        <v>17</v>
      </c>
      <c r="E606" s="44">
        <v>79322</v>
      </c>
      <c r="F606" s="43"/>
      <c r="G606" s="45">
        <v>79322</v>
      </c>
    </row>
    <row r="607" spans="1:7" s="14" customFormat="1" x14ac:dyDescent="0.3">
      <c r="A607" s="357">
        <v>21.9</v>
      </c>
      <c r="B607" s="358">
        <v>8.9</v>
      </c>
      <c r="C607" s="20" t="s">
        <v>601</v>
      </c>
      <c r="D607" s="18" t="s">
        <v>23</v>
      </c>
      <c r="E607" s="44">
        <v>298929</v>
      </c>
      <c r="F607" s="43"/>
      <c r="G607" s="45">
        <v>298929</v>
      </c>
    </row>
    <row r="608" spans="1:7" s="14" customFormat="1" x14ac:dyDescent="0.3">
      <c r="A608" s="355">
        <v>21.1</v>
      </c>
      <c r="B608" s="356">
        <v>9</v>
      </c>
      <c r="C608" s="20" t="s">
        <v>602</v>
      </c>
      <c r="D608" s="18" t="s">
        <v>23</v>
      </c>
      <c r="E608" s="44">
        <v>68024</v>
      </c>
      <c r="F608" s="43"/>
      <c r="G608" s="45">
        <v>68024</v>
      </c>
    </row>
    <row r="609" spans="1:7" s="14" customFormat="1" x14ac:dyDescent="0.3">
      <c r="A609" s="355">
        <v>21.11</v>
      </c>
      <c r="B609" s="356">
        <v>9</v>
      </c>
      <c r="C609" s="20" t="s">
        <v>603</v>
      </c>
      <c r="D609" s="18" t="s">
        <v>17</v>
      </c>
      <c r="E609" s="44">
        <v>5397</v>
      </c>
      <c r="F609" s="43"/>
      <c r="G609" s="45">
        <v>5397</v>
      </c>
    </row>
    <row r="610" spans="1:7" s="14" customFormat="1" x14ac:dyDescent="0.3">
      <c r="A610" s="355">
        <v>21.12</v>
      </c>
      <c r="B610" s="356">
        <v>9</v>
      </c>
      <c r="C610" s="20" t="s">
        <v>604</v>
      </c>
      <c r="D610" s="18" t="s">
        <v>23</v>
      </c>
      <c r="E610" s="44">
        <v>8592</v>
      </c>
      <c r="F610" s="43"/>
      <c r="G610" s="45">
        <v>8592</v>
      </c>
    </row>
    <row r="611" spans="1:7" s="14" customFormat="1" x14ac:dyDescent="0.3">
      <c r="A611" s="355">
        <v>21.13</v>
      </c>
      <c r="B611" s="356">
        <v>9</v>
      </c>
      <c r="C611" s="20" t="s">
        <v>605</v>
      </c>
      <c r="D611" s="18" t="s">
        <v>17</v>
      </c>
      <c r="E611" s="44">
        <v>31123</v>
      </c>
      <c r="F611" s="43"/>
      <c r="G611" s="45">
        <v>31123</v>
      </c>
    </row>
    <row r="612" spans="1:7" s="14" customFormat="1" x14ac:dyDescent="0.3">
      <c r="A612" s="355">
        <v>21.14</v>
      </c>
      <c r="B612" s="356">
        <v>9</v>
      </c>
      <c r="C612" s="20" t="s">
        <v>606</v>
      </c>
      <c r="D612" s="18" t="s">
        <v>17</v>
      </c>
      <c r="E612" s="44">
        <v>39871</v>
      </c>
      <c r="F612" s="43"/>
      <c r="G612" s="45">
        <v>39871</v>
      </c>
    </row>
    <row r="613" spans="1:7" s="14" customFormat="1" x14ac:dyDescent="0.3">
      <c r="A613" s="355">
        <v>21.15</v>
      </c>
      <c r="B613" s="356">
        <v>9</v>
      </c>
      <c r="C613" s="20" t="s">
        <v>607</v>
      </c>
      <c r="D613" s="18" t="s">
        <v>17</v>
      </c>
      <c r="E613" s="44">
        <v>51501</v>
      </c>
      <c r="F613" s="43"/>
      <c r="G613" s="45">
        <v>51501</v>
      </c>
    </row>
    <row r="614" spans="1:7" s="14" customFormat="1" x14ac:dyDescent="0.3">
      <c r="A614" s="355">
        <v>21.16</v>
      </c>
      <c r="B614" s="356">
        <v>9</v>
      </c>
      <c r="C614" s="20" t="s">
        <v>608</v>
      </c>
      <c r="D614" s="18" t="s">
        <v>17</v>
      </c>
      <c r="E614" s="44">
        <v>169637</v>
      </c>
      <c r="F614" s="43"/>
      <c r="G614" s="45">
        <v>169637</v>
      </c>
    </row>
    <row r="615" spans="1:7" s="14" customFormat="1" x14ac:dyDescent="0.3">
      <c r="A615" s="355">
        <v>21.17</v>
      </c>
      <c r="B615" s="356">
        <v>9</v>
      </c>
      <c r="C615" s="20" t="s">
        <v>609</v>
      </c>
      <c r="D615" s="18" t="s">
        <v>17</v>
      </c>
      <c r="E615" s="44">
        <v>44432</v>
      </c>
      <c r="F615" s="43"/>
      <c r="G615" s="45">
        <v>44432</v>
      </c>
    </row>
    <row r="616" spans="1:7" s="14" customFormat="1" x14ac:dyDescent="0.3">
      <c r="A616" s="355">
        <v>21.18</v>
      </c>
      <c r="B616" s="356">
        <v>9</v>
      </c>
      <c r="C616" s="20" t="s">
        <v>610</v>
      </c>
      <c r="D616" s="18" t="s">
        <v>23</v>
      </c>
      <c r="E616" s="44">
        <v>141870</v>
      </c>
      <c r="F616" s="43"/>
      <c r="G616" s="45">
        <v>141870</v>
      </c>
    </row>
    <row r="617" spans="1:7" s="14" customFormat="1" x14ac:dyDescent="0.3">
      <c r="A617" s="355">
        <v>21.19</v>
      </c>
      <c r="B617" s="356">
        <v>9</v>
      </c>
      <c r="C617" s="20" t="s">
        <v>611</v>
      </c>
      <c r="D617" s="18" t="s">
        <v>23</v>
      </c>
      <c r="E617" s="44">
        <v>286065</v>
      </c>
      <c r="F617" s="43"/>
      <c r="G617" s="45">
        <v>286065</v>
      </c>
    </row>
    <row r="618" spans="1:7" s="14" customFormat="1" x14ac:dyDescent="0.3">
      <c r="A618" s="355">
        <v>21.2</v>
      </c>
      <c r="B618" s="356">
        <v>9</v>
      </c>
      <c r="C618" s="20" t="s">
        <v>612</v>
      </c>
      <c r="D618" s="18" t="s">
        <v>23</v>
      </c>
      <c r="E618" s="44">
        <v>424286</v>
      </c>
      <c r="F618" s="43"/>
      <c r="G618" s="45">
        <v>424286</v>
      </c>
    </row>
    <row r="619" spans="1:7" s="14" customFormat="1" x14ac:dyDescent="0.3">
      <c r="A619" s="355">
        <v>21.21</v>
      </c>
      <c r="B619" s="356">
        <v>9</v>
      </c>
      <c r="C619" s="20" t="s">
        <v>613</v>
      </c>
      <c r="D619" s="18" t="s">
        <v>23</v>
      </c>
      <c r="E619" s="44">
        <v>538448</v>
      </c>
      <c r="F619" s="43"/>
      <c r="G619" s="45">
        <v>538448</v>
      </c>
    </row>
    <row r="620" spans="1:7" s="14" customFormat="1" x14ac:dyDescent="0.3">
      <c r="A620" s="355">
        <v>21.22</v>
      </c>
      <c r="B620" s="356">
        <v>9</v>
      </c>
      <c r="C620" s="20" t="s">
        <v>614</v>
      </c>
      <c r="D620" s="18" t="s">
        <v>23</v>
      </c>
      <c r="E620" s="44">
        <v>582189</v>
      </c>
      <c r="F620" s="43"/>
      <c r="G620" s="45">
        <v>582189</v>
      </c>
    </row>
    <row r="621" spans="1:7" s="14" customFormat="1" x14ac:dyDescent="0.3">
      <c r="A621" s="355">
        <v>21.23</v>
      </c>
      <c r="B621" s="356">
        <v>9</v>
      </c>
      <c r="C621" s="20" t="s">
        <v>615</v>
      </c>
      <c r="D621" s="18" t="s">
        <v>23</v>
      </c>
      <c r="E621" s="44">
        <v>888112</v>
      </c>
      <c r="F621" s="43"/>
      <c r="G621" s="45">
        <v>888112</v>
      </c>
    </row>
    <row r="622" spans="1:7" s="14" customFormat="1" x14ac:dyDescent="0.3">
      <c r="A622" s="355">
        <v>21.24</v>
      </c>
      <c r="B622" s="356">
        <v>9</v>
      </c>
      <c r="C622" s="20" t="s">
        <v>616</v>
      </c>
      <c r="D622" s="18" t="s">
        <v>23</v>
      </c>
      <c r="E622" s="44">
        <v>533461</v>
      </c>
      <c r="F622" s="43"/>
      <c r="G622" s="45">
        <v>533461</v>
      </c>
    </row>
    <row r="623" spans="1:7" s="14" customFormat="1" x14ac:dyDescent="0.3">
      <c r="A623" s="355">
        <v>21.25</v>
      </c>
      <c r="B623" s="356">
        <v>9</v>
      </c>
      <c r="C623" s="20" t="s">
        <v>617</v>
      </c>
      <c r="D623" s="18" t="s">
        <v>23</v>
      </c>
      <c r="E623" s="44">
        <v>144349</v>
      </c>
      <c r="F623" s="43"/>
      <c r="G623" s="45">
        <v>144349</v>
      </c>
    </row>
    <row r="624" spans="1:7" s="14" customFormat="1" x14ac:dyDescent="0.3">
      <c r="A624" s="355">
        <v>21.26</v>
      </c>
      <c r="B624" s="356">
        <v>9</v>
      </c>
      <c r="C624" s="20" t="s">
        <v>618</v>
      </c>
      <c r="D624" s="18" t="s">
        <v>23</v>
      </c>
      <c r="E624" s="44">
        <v>18648</v>
      </c>
      <c r="F624" s="43"/>
      <c r="G624" s="45">
        <v>18648</v>
      </c>
    </row>
    <row r="625" spans="1:7" s="14" customFormat="1" x14ac:dyDescent="0.3">
      <c r="A625" s="355">
        <v>21.27</v>
      </c>
      <c r="B625" s="356">
        <v>9</v>
      </c>
      <c r="C625" s="20" t="s">
        <v>619</v>
      </c>
      <c r="D625" s="18" t="s">
        <v>23</v>
      </c>
      <c r="E625" s="44">
        <v>37719</v>
      </c>
      <c r="F625" s="43"/>
      <c r="G625" s="45">
        <v>37719</v>
      </c>
    </row>
    <row r="626" spans="1:7" s="14" customFormat="1" x14ac:dyDescent="0.3">
      <c r="A626" s="355">
        <v>21.28</v>
      </c>
      <c r="B626" s="356">
        <v>9</v>
      </c>
      <c r="C626" s="20" t="s">
        <v>620</v>
      </c>
      <c r="D626" s="18" t="s">
        <v>17</v>
      </c>
      <c r="E626" s="44">
        <v>7471</v>
      </c>
      <c r="F626" s="43"/>
      <c r="G626" s="45">
        <v>7471</v>
      </c>
    </row>
    <row r="627" spans="1:7" s="14" customFormat="1" x14ac:dyDescent="0.3">
      <c r="A627" s="355">
        <v>21.29</v>
      </c>
      <c r="B627" s="356">
        <v>9</v>
      </c>
      <c r="C627" s="20" t="s">
        <v>621</v>
      </c>
      <c r="D627" s="18" t="s">
        <v>17</v>
      </c>
      <c r="E627" s="44">
        <v>54216</v>
      </c>
      <c r="F627" s="43"/>
      <c r="G627" s="45">
        <v>54216</v>
      </c>
    </row>
    <row r="628" spans="1:7" s="14" customFormat="1" x14ac:dyDescent="0.3">
      <c r="A628" s="355">
        <v>21.3</v>
      </c>
      <c r="B628" s="356">
        <v>9</v>
      </c>
      <c r="C628" s="20" t="s">
        <v>622</v>
      </c>
      <c r="D628" s="18" t="s">
        <v>17</v>
      </c>
      <c r="E628" s="44">
        <v>56302</v>
      </c>
      <c r="F628" s="43"/>
      <c r="G628" s="45">
        <v>56302</v>
      </c>
    </row>
    <row r="629" spans="1:7" s="14" customFormat="1" x14ac:dyDescent="0.3">
      <c r="A629" s="355">
        <v>21.31</v>
      </c>
      <c r="B629" s="356">
        <v>9</v>
      </c>
      <c r="C629" s="20" t="s">
        <v>623</v>
      </c>
      <c r="D629" s="18" t="s">
        <v>17</v>
      </c>
      <c r="E629" s="44">
        <v>57343</v>
      </c>
      <c r="F629" s="43"/>
      <c r="G629" s="45">
        <v>57343</v>
      </c>
    </row>
    <row r="630" spans="1:7" s="14" customFormat="1" x14ac:dyDescent="0.3">
      <c r="A630" s="355">
        <v>21.32</v>
      </c>
      <c r="B630" s="356">
        <v>9</v>
      </c>
      <c r="C630" s="20" t="s">
        <v>624</v>
      </c>
      <c r="D630" s="18" t="s">
        <v>17</v>
      </c>
      <c r="E630" s="44">
        <v>37616</v>
      </c>
      <c r="F630" s="43"/>
      <c r="G630" s="45">
        <v>37616</v>
      </c>
    </row>
    <row r="631" spans="1:7" s="14" customFormat="1" x14ac:dyDescent="0.3">
      <c r="A631" s="355">
        <v>21.33</v>
      </c>
      <c r="B631" s="356">
        <v>9</v>
      </c>
      <c r="C631" s="20" t="s">
        <v>625</v>
      </c>
      <c r="D631" s="18" t="s">
        <v>17</v>
      </c>
      <c r="E631" s="44">
        <v>41045</v>
      </c>
      <c r="F631" s="43"/>
      <c r="G631" s="45">
        <v>41045</v>
      </c>
    </row>
    <row r="632" spans="1:7" s="14" customFormat="1" x14ac:dyDescent="0.3">
      <c r="A632" s="355">
        <v>21.34</v>
      </c>
      <c r="B632" s="356">
        <v>9</v>
      </c>
      <c r="C632" s="20" t="s">
        <v>626</v>
      </c>
      <c r="D632" s="18" t="s">
        <v>17</v>
      </c>
      <c r="E632" s="44">
        <v>42485</v>
      </c>
      <c r="F632" s="43"/>
      <c r="G632" s="45">
        <v>42485</v>
      </c>
    </row>
    <row r="633" spans="1:7" s="14" customFormat="1" x14ac:dyDescent="0.3">
      <c r="A633" s="355">
        <v>21.35</v>
      </c>
      <c r="B633" s="356">
        <v>9</v>
      </c>
      <c r="C633" s="20" t="s">
        <v>627</v>
      </c>
      <c r="D633" s="18" t="s">
        <v>17</v>
      </c>
      <c r="E633" s="44">
        <v>67812</v>
      </c>
      <c r="F633" s="43"/>
      <c r="G633" s="45">
        <v>67812</v>
      </c>
    </row>
    <row r="634" spans="1:7" s="14" customFormat="1" x14ac:dyDescent="0.3">
      <c r="A634" s="355">
        <v>21.3599999999999</v>
      </c>
      <c r="B634" s="356">
        <v>9</v>
      </c>
      <c r="C634" s="20" t="s">
        <v>628</v>
      </c>
      <c r="D634" s="18" t="s">
        <v>23</v>
      </c>
      <c r="E634" s="44">
        <v>852947</v>
      </c>
      <c r="F634" s="43"/>
      <c r="G634" s="45">
        <v>852947</v>
      </c>
    </row>
    <row r="635" spans="1:7" s="14" customFormat="1" x14ac:dyDescent="0.3">
      <c r="A635" s="355">
        <v>21.369999999999902</v>
      </c>
      <c r="B635" s="356">
        <v>9</v>
      </c>
      <c r="C635" s="20" t="s">
        <v>629</v>
      </c>
      <c r="D635" s="18" t="s">
        <v>23</v>
      </c>
      <c r="E635" s="44">
        <v>448562</v>
      </c>
      <c r="F635" s="43"/>
      <c r="G635" s="45">
        <v>448562</v>
      </c>
    </row>
    <row r="636" spans="1:7" s="14" customFormat="1" x14ac:dyDescent="0.3">
      <c r="A636" s="355">
        <v>21.3799999999999</v>
      </c>
      <c r="B636" s="356">
        <v>9</v>
      </c>
      <c r="C636" s="20" t="s">
        <v>630</v>
      </c>
      <c r="D636" s="18" t="s">
        <v>23</v>
      </c>
      <c r="E636" s="44">
        <v>138658</v>
      </c>
      <c r="F636" s="43"/>
      <c r="G636" s="45">
        <v>138658</v>
      </c>
    </row>
    <row r="637" spans="1:7" s="14" customFormat="1" x14ac:dyDescent="0.3">
      <c r="A637" s="355">
        <v>21.389999999999901</v>
      </c>
      <c r="B637" s="356">
        <v>9</v>
      </c>
      <c r="C637" s="20" t="s">
        <v>631</v>
      </c>
      <c r="D637" s="18" t="s">
        <v>17</v>
      </c>
      <c r="E637" s="44">
        <v>2797</v>
      </c>
      <c r="F637" s="43"/>
      <c r="G637" s="45">
        <v>2797</v>
      </c>
    </row>
    <row r="638" spans="1:7" s="14" customFormat="1" x14ac:dyDescent="0.3">
      <c r="A638" s="355">
        <v>21.399999999999899</v>
      </c>
      <c r="B638" s="356">
        <v>9</v>
      </c>
      <c r="C638" s="20" t="s">
        <v>632</v>
      </c>
      <c r="D638" s="18" t="s">
        <v>17</v>
      </c>
      <c r="E638" s="44">
        <v>12739</v>
      </c>
      <c r="F638" s="43"/>
      <c r="G638" s="45">
        <v>12739</v>
      </c>
    </row>
    <row r="639" spans="1:7" s="14" customFormat="1" x14ac:dyDescent="0.3">
      <c r="A639" s="355">
        <v>21.409999999999901</v>
      </c>
      <c r="B639" s="356">
        <v>9</v>
      </c>
      <c r="C639" s="20" t="s">
        <v>633</v>
      </c>
      <c r="D639" s="18" t="s">
        <v>17</v>
      </c>
      <c r="E639" s="44">
        <v>18308</v>
      </c>
      <c r="F639" s="43"/>
      <c r="G639" s="45">
        <v>18308</v>
      </c>
    </row>
    <row r="640" spans="1:7" s="14" customFormat="1" x14ac:dyDescent="0.3">
      <c r="A640" s="355">
        <v>21.419999999999899</v>
      </c>
      <c r="B640" s="356">
        <v>9</v>
      </c>
      <c r="C640" s="20" t="s">
        <v>634</v>
      </c>
      <c r="D640" s="18" t="s">
        <v>17</v>
      </c>
      <c r="E640" s="44">
        <v>30001</v>
      </c>
      <c r="F640" s="43"/>
      <c r="G640" s="45">
        <v>30001</v>
      </c>
    </row>
    <row r="641" spans="1:7" s="14" customFormat="1" x14ac:dyDescent="0.3">
      <c r="A641" s="355">
        <v>21.4299999999999</v>
      </c>
      <c r="B641" s="356">
        <v>9</v>
      </c>
      <c r="C641" s="20" t="s">
        <v>635</v>
      </c>
      <c r="D641" s="18" t="s">
        <v>17</v>
      </c>
      <c r="E641" s="44">
        <v>5813</v>
      </c>
      <c r="F641" s="43"/>
      <c r="G641" s="45">
        <v>5813</v>
      </c>
    </row>
    <row r="642" spans="1:7" s="14" customFormat="1" x14ac:dyDescent="0.3">
      <c r="A642" s="355">
        <v>21.439999999999898</v>
      </c>
      <c r="B642" s="356">
        <v>9</v>
      </c>
      <c r="C642" s="20" t="s">
        <v>636</v>
      </c>
      <c r="D642" s="18" t="s">
        <v>17</v>
      </c>
      <c r="E642" s="44">
        <v>38260</v>
      </c>
      <c r="F642" s="43"/>
      <c r="G642" s="45">
        <v>38260</v>
      </c>
    </row>
    <row r="643" spans="1:7" s="14" customFormat="1" x14ac:dyDescent="0.3">
      <c r="A643" s="355">
        <v>21.4499999999999</v>
      </c>
      <c r="B643" s="356">
        <v>9</v>
      </c>
      <c r="C643" s="20" t="s">
        <v>637</v>
      </c>
      <c r="D643" s="18" t="s">
        <v>17</v>
      </c>
      <c r="E643" s="44">
        <v>53870</v>
      </c>
      <c r="F643" s="43"/>
      <c r="G643" s="45">
        <v>53870</v>
      </c>
    </row>
    <row r="644" spans="1:7" s="14" customFormat="1" x14ac:dyDescent="0.3">
      <c r="A644" s="355">
        <v>21.459999999999901</v>
      </c>
      <c r="B644" s="356">
        <v>9</v>
      </c>
      <c r="C644" s="20" t="s">
        <v>638</v>
      </c>
      <c r="D644" s="18" t="s">
        <v>17</v>
      </c>
      <c r="E644" s="44">
        <v>30843</v>
      </c>
      <c r="F644" s="43"/>
      <c r="G644" s="45">
        <v>30843</v>
      </c>
    </row>
    <row r="645" spans="1:7" s="14" customFormat="1" x14ac:dyDescent="0.3">
      <c r="A645" s="355">
        <v>21.469999999999899</v>
      </c>
      <c r="B645" s="356">
        <v>9</v>
      </c>
      <c r="C645" s="20" t="s">
        <v>639</v>
      </c>
      <c r="D645" s="18" t="s">
        <v>17</v>
      </c>
      <c r="E645" s="44">
        <v>22898</v>
      </c>
      <c r="F645" s="43"/>
      <c r="G645" s="45">
        <v>22898</v>
      </c>
    </row>
    <row r="646" spans="1:7" s="14" customFormat="1" ht="12.6" thickBot="1" x14ac:dyDescent="0.35">
      <c r="A646" s="355">
        <v>21.479999999999901</v>
      </c>
      <c r="B646" s="356">
        <v>9</v>
      </c>
      <c r="C646" s="20" t="s">
        <v>640</v>
      </c>
      <c r="D646" s="18" t="s">
        <v>23</v>
      </c>
      <c r="E646" s="44">
        <v>835152</v>
      </c>
      <c r="F646" s="43"/>
      <c r="G646" s="45">
        <v>835152</v>
      </c>
    </row>
    <row r="647" spans="1:7" s="14" customFormat="1" ht="15.75" customHeight="1" x14ac:dyDescent="0.3">
      <c r="A647" s="54" t="s">
        <v>641</v>
      </c>
      <c r="B647" s="55"/>
      <c r="C647" s="5"/>
      <c r="D647" s="6"/>
      <c r="E647" s="7"/>
      <c r="G647" s="8">
        <f>ROUND(SUM(G8:G596,G599:G646),0)</f>
        <v>186653844</v>
      </c>
    </row>
  </sheetData>
  <mergeCells count="646">
    <mergeCell ref="A8:B8"/>
    <mergeCell ref="A9:B9"/>
    <mergeCell ref="A10:B10"/>
    <mergeCell ref="A11:B11"/>
    <mergeCell ref="A12:B12"/>
    <mergeCell ref="A13:B13"/>
    <mergeCell ref="A4:G4"/>
    <mergeCell ref="A5:B5"/>
    <mergeCell ref="A6:G6"/>
    <mergeCell ref="A7:B7"/>
    <mergeCell ref="A20:B20"/>
    <mergeCell ref="A21:B21"/>
    <mergeCell ref="A22:B22"/>
    <mergeCell ref="A23:B23"/>
    <mergeCell ref="A24:B24"/>
    <mergeCell ref="A25:B25"/>
    <mergeCell ref="A14:B14"/>
    <mergeCell ref="A15:B15"/>
    <mergeCell ref="A16:B16"/>
    <mergeCell ref="A17:B17"/>
    <mergeCell ref="A18:B18"/>
    <mergeCell ref="A19:B19"/>
    <mergeCell ref="A32:B32"/>
    <mergeCell ref="A33:B33"/>
    <mergeCell ref="A34:B34"/>
    <mergeCell ref="A35:B35"/>
    <mergeCell ref="A36:B36"/>
    <mergeCell ref="A37:B37"/>
    <mergeCell ref="A26:B26"/>
    <mergeCell ref="A27:B27"/>
    <mergeCell ref="A28:B28"/>
    <mergeCell ref="A29:B29"/>
    <mergeCell ref="A30:B30"/>
    <mergeCell ref="A31:B31"/>
    <mergeCell ref="A44:B44"/>
    <mergeCell ref="A45:B45"/>
    <mergeCell ref="A46:B46"/>
    <mergeCell ref="A47:B47"/>
    <mergeCell ref="A48:B48"/>
    <mergeCell ref="A49:B49"/>
    <mergeCell ref="A38:B38"/>
    <mergeCell ref="A39:B39"/>
    <mergeCell ref="A40:B40"/>
    <mergeCell ref="A41:B41"/>
    <mergeCell ref="A42:B42"/>
    <mergeCell ref="A43:B43"/>
    <mergeCell ref="A56:B56"/>
    <mergeCell ref="A57:B57"/>
    <mergeCell ref="A58:B58"/>
    <mergeCell ref="A59:B59"/>
    <mergeCell ref="A60:B60"/>
    <mergeCell ref="A61:B61"/>
    <mergeCell ref="A50:B50"/>
    <mergeCell ref="A51:B51"/>
    <mergeCell ref="A52:B52"/>
    <mergeCell ref="A53:B53"/>
    <mergeCell ref="A54:B54"/>
    <mergeCell ref="A55:B55"/>
    <mergeCell ref="A68:B68"/>
    <mergeCell ref="A69:B69"/>
    <mergeCell ref="A70:B70"/>
    <mergeCell ref="A71:B71"/>
    <mergeCell ref="A72:B72"/>
    <mergeCell ref="A73:B73"/>
    <mergeCell ref="A62:B62"/>
    <mergeCell ref="A63:B63"/>
    <mergeCell ref="A64:B64"/>
    <mergeCell ref="A65:B65"/>
    <mergeCell ref="A66:B66"/>
    <mergeCell ref="A67:B67"/>
    <mergeCell ref="A80:B80"/>
    <mergeCell ref="A81:B81"/>
    <mergeCell ref="A82:B82"/>
    <mergeCell ref="A83:B83"/>
    <mergeCell ref="A84:B84"/>
    <mergeCell ref="A85:B85"/>
    <mergeCell ref="A74:B74"/>
    <mergeCell ref="A75:B75"/>
    <mergeCell ref="A76:B76"/>
    <mergeCell ref="A77:B77"/>
    <mergeCell ref="A78:B78"/>
    <mergeCell ref="A79:B79"/>
    <mergeCell ref="A92:B92"/>
    <mergeCell ref="A93:B93"/>
    <mergeCell ref="A94:B94"/>
    <mergeCell ref="A95:B95"/>
    <mergeCell ref="A96:B96"/>
    <mergeCell ref="A97:B97"/>
    <mergeCell ref="A86:B86"/>
    <mergeCell ref="A87:B87"/>
    <mergeCell ref="A88:B88"/>
    <mergeCell ref="A89:B89"/>
    <mergeCell ref="A90:B90"/>
    <mergeCell ref="A91:B91"/>
    <mergeCell ref="A104:B104"/>
    <mergeCell ref="A105:B105"/>
    <mergeCell ref="A106:B106"/>
    <mergeCell ref="A107:B107"/>
    <mergeCell ref="A108:B108"/>
    <mergeCell ref="A109:B109"/>
    <mergeCell ref="A98:B98"/>
    <mergeCell ref="A99:B99"/>
    <mergeCell ref="A100:B100"/>
    <mergeCell ref="A101:B101"/>
    <mergeCell ref="A102:B102"/>
    <mergeCell ref="A103:B103"/>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40:B140"/>
    <mergeCell ref="A141:B141"/>
    <mergeCell ref="A142:B142"/>
    <mergeCell ref="A143:B143"/>
    <mergeCell ref="A144:B144"/>
    <mergeCell ref="A145:B145"/>
    <mergeCell ref="A134:B134"/>
    <mergeCell ref="A135:B135"/>
    <mergeCell ref="A136:B136"/>
    <mergeCell ref="A137:B137"/>
    <mergeCell ref="A138:B138"/>
    <mergeCell ref="A139:B139"/>
    <mergeCell ref="A152:B152"/>
    <mergeCell ref="A153:B153"/>
    <mergeCell ref="A154:B154"/>
    <mergeCell ref="A155:B155"/>
    <mergeCell ref="A156:B156"/>
    <mergeCell ref="A157:B157"/>
    <mergeCell ref="A146:B146"/>
    <mergeCell ref="A147:B147"/>
    <mergeCell ref="A148:B148"/>
    <mergeCell ref="A149:B149"/>
    <mergeCell ref="A150:B150"/>
    <mergeCell ref="A151:B151"/>
    <mergeCell ref="A164:B164"/>
    <mergeCell ref="A165:B165"/>
    <mergeCell ref="A166:B166"/>
    <mergeCell ref="A167:B167"/>
    <mergeCell ref="A168:B168"/>
    <mergeCell ref="A169:B169"/>
    <mergeCell ref="A158:B158"/>
    <mergeCell ref="A159:B159"/>
    <mergeCell ref="A160:B160"/>
    <mergeCell ref="A161:B161"/>
    <mergeCell ref="A162:B162"/>
    <mergeCell ref="A163:B163"/>
    <mergeCell ref="A176:B176"/>
    <mergeCell ref="A177:B177"/>
    <mergeCell ref="A178:B178"/>
    <mergeCell ref="A179:B179"/>
    <mergeCell ref="A180:B180"/>
    <mergeCell ref="A181:B181"/>
    <mergeCell ref="A170:B170"/>
    <mergeCell ref="A171:B171"/>
    <mergeCell ref="A172:B172"/>
    <mergeCell ref="A173:B173"/>
    <mergeCell ref="A174:B174"/>
    <mergeCell ref="A175:B175"/>
    <mergeCell ref="A188:B188"/>
    <mergeCell ref="A189:B189"/>
    <mergeCell ref="A190:B190"/>
    <mergeCell ref="A191:B191"/>
    <mergeCell ref="A192:B192"/>
    <mergeCell ref="A193:B193"/>
    <mergeCell ref="A182:B182"/>
    <mergeCell ref="A183:B183"/>
    <mergeCell ref="A184:B184"/>
    <mergeCell ref="A185:B185"/>
    <mergeCell ref="A186:B186"/>
    <mergeCell ref="A187:B187"/>
    <mergeCell ref="A200:B200"/>
    <mergeCell ref="A201:B201"/>
    <mergeCell ref="A202:B202"/>
    <mergeCell ref="A203:B203"/>
    <mergeCell ref="A204:B204"/>
    <mergeCell ref="A205:B205"/>
    <mergeCell ref="A194:B194"/>
    <mergeCell ref="A195:B195"/>
    <mergeCell ref="A196:B196"/>
    <mergeCell ref="A197:B197"/>
    <mergeCell ref="A198:B198"/>
    <mergeCell ref="A199:B199"/>
    <mergeCell ref="A212:B212"/>
    <mergeCell ref="A213:B213"/>
    <mergeCell ref="A214:B214"/>
    <mergeCell ref="A215:B215"/>
    <mergeCell ref="A216:B216"/>
    <mergeCell ref="A217:B217"/>
    <mergeCell ref="A206:B206"/>
    <mergeCell ref="A207:B207"/>
    <mergeCell ref="A208:B208"/>
    <mergeCell ref="A209:B209"/>
    <mergeCell ref="A210:B210"/>
    <mergeCell ref="A211:B211"/>
    <mergeCell ref="A224:B224"/>
    <mergeCell ref="A225:B225"/>
    <mergeCell ref="A226:B226"/>
    <mergeCell ref="A227:B227"/>
    <mergeCell ref="A228:B228"/>
    <mergeCell ref="A229:B229"/>
    <mergeCell ref="A218:B218"/>
    <mergeCell ref="A219:B219"/>
    <mergeCell ref="A220:B220"/>
    <mergeCell ref="A221:B221"/>
    <mergeCell ref="A222:B222"/>
    <mergeCell ref="A223:B223"/>
    <mergeCell ref="A236:B236"/>
    <mergeCell ref="A237:B237"/>
    <mergeCell ref="A238:B238"/>
    <mergeCell ref="A239:B239"/>
    <mergeCell ref="A240:B240"/>
    <mergeCell ref="A241:B241"/>
    <mergeCell ref="A230:B230"/>
    <mergeCell ref="A231:B231"/>
    <mergeCell ref="A232:B232"/>
    <mergeCell ref="A233:B233"/>
    <mergeCell ref="A234:B234"/>
    <mergeCell ref="A235:B235"/>
    <mergeCell ref="A248:B248"/>
    <mergeCell ref="A249:B249"/>
    <mergeCell ref="A250:B250"/>
    <mergeCell ref="A251:B251"/>
    <mergeCell ref="A252:B252"/>
    <mergeCell ref="A253:B253"/>
    <mergeCell ref="A242:B242"/>
    <mergeCell ref="A243:B243"/>
    <mergeCell ref="A244:B244"/>
    <mergeCell ref="A245:B245"/>
    <mergeCell ref="A246:B246"/>
    <mergeCell ref="A247:B247"/>
    <mergeCell ref="A260:B260"/>
    <mergeCell ref="A261:B261"/>
    <mergeCell ref="A262:B262"/>
    <mergeCell ref="A263:B263"/>
    <mergeCell ref="A264:B264"/>
    <mergeCell ref="A265:B265"/>
    <mergeCell ref="A254:B254"/>
    <mergeCell ref="A255:B255"/>
    <mergeCell ref="A256:B256"/>
    <mergeCell ref="A257:B257"/>
    <mergeCell ref="A258:B258"/>
    <mergeCell ref="A259:B259"/>
    <mergeCell ref="A272:B272"/>
    <mergeCell ref="A273:B273"/>
    <mergeCell ref="A274:B274"/>
    <mergeCell ref="A275:B275"/>
    <mergeCell ref="A276:B276"/>
    <mergeCell ref="A277:B277"/>
    <mergeCell ref="A266:B266"/>
    <mergeCell ref="A267:B267"/>
    <mergeCell ref="A268:B268"/>
    <mergeCell ref="A269:B269"/>
    <mergeCell ref="A270:B270"/>
    <mergeCell ref="A271:B271"/>
    <mergeCell ref="A284:B284"/>
    <mergeCell ref="A285:B285"/>
    <mergeCell ref="A286:B286"/>
    <mergeCell ref="A287:B287"/>
    <mergeCell ref="A288:B288"/>
    <mergeCell ref="A289:B289"/>
    <mergeCell ref="A278:B278"/>
    <mergeCell ref="A279:B279"/>
    <mergeCell ref="A280:B280"/>
    <mergeCell ref="A281:B281"/>
    <mergeCell ref="A282:B282"/>
    <mergeCell ref="A283:B283"/>
    <mergeCell ref="A296:B296"/>
    <mergeCell ref="A297:B297"/>
    <mergeCell ref="A298:B298"/>
    <mergeCell ref="A299:B299"/>
    <mergeCell ref="A300:B300"/>
    <mergeCell ref="A301:B301"/>
    <mergeCell ref="A290:B290"/>
    <mergeCell ref="A291:B291"/>
    <mergeCell ref="A292:B292"/>
    <mergeCell ref="A293:B293"/>
    <mergeCell ref="A294:B294"/>
    <mergeCell ref="A295:B295"/>
    <mergeCell ref="A308:B308"/>
    <mergeCell ref="A309:B309"/>
    <mergeCell ref="A310:B310"/>
    <mergeCell ref="A311:B311"/>
    <mergeCell ref="A312:B312"/>
    <mergeCell ref="A313:B313"/>
    <mergeCell ref="A302:B302"/>
    <mergeCell ref="A303:B303"/>
    <mergeCell ref="A304:B304"/>
    <mergeCell ref="A305:B305"/>
    <mergeCell ref="A306:B306"/>
    <mergeCell ref="A307:B307"/>
    <mergeCell ref="A320:B320"/>
    <mergeCell ref="A321:B321"/>
    <mergeCell ref="A322:B322"/>
    <mergeCell ref="A323:B323"/>
    <mergeCell ref="A324:B324"/>
    <mergeCell ref="A325:B325"/>
    <mergeCell ref="A314:B314"/>
    <mergeCell ref="A315:B315"/>
    <mergeCell ref="A316:B316"/>
    <mergeCell ref="A317:B317"/>
    <mergeCell ref="A318:B318"/>
    <mergeCell ref="A319:B319"/>
    <mergeCell ref="A332:B332"/>
    <mergeCell ref="A333:B333"/>
    <mergeCell ref="A334:B334"/>
    <mergeCell ref="A335:B335"/>
    <mergeCell ref="A336:B336"/>
    <mergeCell ref="A337:B337"/>
    <mergeCell ref="A326:B326"/>
    <mergeCell ref="A327:B327"/>
    <mergeCell ref="A328:B328"/>
    <mergeCell ref="A329:B329"/>
    <mergeCell ref="A330:B330"/>
    <mergeCell ref="A331:B331"/>
    <mergeCell ref="A344:B344"/>
    <mergeCell ref="A345:B345"/>
    <mergeCell ref="A346:B346"/>
    <mergeCell ref="A347:B347"/>
    <mergeCell ref="A348:B348"/>
    <mergeCell ref="A349:B349"/>
    <mergeCell ref="A338:B338"/>
    <mergeCell ref="A339:B339"/>
    <mergeCell ref="A340:B340"/>
    <mergeCell ref="A341:B341"/>
    <mergeCell ref="A342:B342"/>
    <mergeCell ref="A343:B343"/>
    <mergeCell ref="A356:B356"/>
    <mergeCell ref="A357:B357"/>
    <mergeCell ref="A358:B358"/>
    <mergeCell ref="A359:B359"/>
    <mergeCell ref="A360:B360"/>
    <mergeCell ref="A361:B361"/>
    <mergeCell ref="A350:B350"/>
    <mergeCell ref="A351:B351"/>
    <mergeCell ref="A352:B352"/>
    <mergeCell ref="A353:B353"/>
    <mergeCell ref="A354:B354"/>
    <mergeCell ref="A355:B355"/>
    <mergeCell ref="A368:B368"/>
    <mergeCell ref="A369:B369"/>
    <mergeCell ref="A370:B370"/>
    <mergeCell ref="A371:B371"/>
    <mergeCell ref="A372:B372"/>
    <mergeCell ref="A373:B373"/>
    <mergeCell ref="A362:B362"/>
    <mergeCell ref="A363:B363"/>
    <mergeCell ref="A364:B364"/>
    <mergeCell ref="A365:B365"/>
    <mergeCell ref="A366:B366"/>
    <mergeCell ref="A367:B367"/>
    <mergeCell ref="A380:B380"/>
    <mergeCell ref="A381:B381"/>
    <mergeCell ref="A382:B382"/>
    <mergeCell ref="A383:B383"/>
    <mergeCell ref="A384:B384"/>
    <mergeCell ref="A385:B385"/>
    <mergeCell ref="A374:B374"/>
    <mergeCell ref="A375:B375"/>
    <mergeCell ref="A376:B376"/>
    <mergeCell ref="A377:B377"/>
    <mergeCell ref="A378:B378"/>
    <mergeCell ref="A379:B379"/>
    <mergeCell ref="A392:B392"/>
    <mergeCell ref="A393:B393"/>
    <mergeCell ref="A394:B394"/>
    <mergeCell ref="A395:B395"/>
    <mergeCell ref="A396:B396"/>
    <mergeCell ref="A397:B397"/>
    <mergeCell ref="A386:B386"/>
    <mergeCell ref="A387:B387"/>
    <mergeCell ref="A388:B388"/>
    <mergeCell ref="A389:B389"/>
    <mergeCell ref="A390:B390"/>
    <mergeCell ref="A391:B391"/>
    <mergeCell ref="A404:B404"/>
    <mergeCell ref="A405:B405"/>
    <mergeCell ref="A406:B406"/>
    <mergeCell ref="A407:B407"/>
    <mergeCell ref="A408:B408"/>
    <mergeCell ref="A409:B409"/>
    <mergeCell ref="A398:B398"/>
    <mergeCell ref="A399:B399"/>
    <mergeCell ref="A400:B400"/>
    <mergeCell ref="A401:B401"/>
    <mergeCell ref="A402:B402"/>
    <mergeCell ref="A403:B403"/>
    <mergeCell ref="A416:B416"/>
    <mergeCell ref="A417:B417"/>
    <mergeCell ref="A418:B418"/>
    <mergeCell ref="A419:B419"/>
    <mergeCell ref="A420:B420"/>
    <mergeCell ref="A421:B421"/>
    <mergeCell ref="A410:B410"/>
    <mergeCell ref="A411:B411"/>
    <mergeCell ref="A412:B412"/>
    <mergeCell ref="A413:B413"/>
    <mergeCell ref="A414:B414"/>
    <mergeCell ref="A415:B415"/>
    <mergeCell ref="A428:B428"/>
    <mergeCell ref="A429:B429"/>
    <mergeCell ref="A430:B430"/>
    <mergeCell ref="A431:B431"/>
    <mergeCell ref="A432:B432"/>
    <mergeCell ref="A433:B433"/>
    <mergeCell ref="A422:B422"/>
    <mergeCell ref="A423:B423"/>
    <mergeCell ref="A424:B424"/>
    <mergeCell ref="A425:B425"/>
    <mergeCell ref="A426:B426"/>
    <mergeCell ref="A427:B427"/>
    <mergeCell ref="A440:B440"/>
    <mergeCell ref="A441:B441"/>
    <mergeCell ref="A442:B442"/>
    <mergeCell ref="A443:B443"/>
    <mergeCell ref="A444:B444"/>
    <mergeCell ref="A445:B445"/>
    <mergeCell ref="A434:B434"/>
    <mergeCell ref="A435:B435"/>
    <mergeCell ref="A436:B436"/>
    <mergeCell ref="A437:B437"/>
    <mergeCell ref="A438:B438"/>
    <mergeCell ref="A439:B439"/>
    <mergeCell ref="A452:B452"/>
    <mergeCell ref="A453:B453"/>
    <mergeCell ref="A454:B454"/>
    <mergeCell ref="A455:B455"/>
    <mergeCell ref="A456:B456"/>
    <mergeCell ref="A457:B457"/>
    <mergeCell ref="A446:B446"/>
    <mergeCell ref="A447:B447"/>
    <mergeCell ref="A448:B448"/>
    <mergeCell ref="A449:B449"/>
    <mergeCell ref="A450:B450"/>
    <mergeCell ref="A451:B451"/>
    <mergeCell ref="A464:B464"/>
    <mergeCell ref="A465:B465"/>
    <mergeCell ref="A466:B466"/>
    <mergeCell ref="A467:B467"/>
    <mergeCell ref="A468:B468"/>
    <mergeCell ref="A469:B469"/>
    <mergeCell ref="A458:B458"/>
    <mergeCell ref="A459:B459"/>
    <mergeCell ref="A460:B460"/>
    <mergeCell ref="A461:B461"/>
    <mergeCell ref="A462:B462"/>
    <mergeCell ref="A463:B463"/>
    <mergeCell ref="A476:B476"/>
    <mergeCell ref="A477:B477"/>
    <mergeCell ref="A478:B478"/>
    <mergeCell ref="A479:B479"/>
    <mergeCell ref="A480:B480"/>
    <mergeCell ref="A481:B481"/>
    <mergeCell ref="A470:B470"/>
    <mergeCell ref="A471:B471"/>
    <mergeCell ref="A472:B472"/>
    <mergeCell ref="A473:B473"/>
    <mergeCell ref="A474:B474"/>
    <mergeCell ref="A475:B475"/>
    <mergeCell ref="A488:B488"/>
    <mergeCell ref="A489:B489"/>
    <mergeCell ref="A490:B490"/>
    <mergeCell ref="A491:B491"/>
    <mergeCell ref="A492:B492"/>
    <mergeCell ref="A493:B493"/>
    <mergeCell ref="A482:B482"/>
    <mergeCell ref="A483:B483"/>
    <mergeCell ref="A484:B484"/>
    <mergeCell ref="A485:B485"/>
    <mergeCell ref="A486:B486"/>
    <mergeCell ref="A487:B487"/>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12:B512"/>
    <mergeCell ref="A513:B513"/>
    <mergeCell ref="A514:B514"/>
    <mergeCell ref="A515:B515"/>
    <mergeCell ref="A516:B516"/>
    <mergeCell ref="A517:B517"/>
    <mergeCell ref="A506:B506"/>
    <mergeCell ref="A507:B507"/>
    <mergeCell ref="A508:B508"/>
    <mergeCell ref="A509:B509"/>
    <mergeCell ref="A510:B510"/>
    <mergeCell ref="A511:B511"/>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36:B536"/>
    <mergeCell ref="A537:B537"/>
    <mergeCell ref="A538:B538"/>
    <mergeCell ref="A539:B539"/>
    <mergeCell ref="A540:B540"/>
    <mergeCell ref="A541:B541"/>
    <mergeCell ref="A530:B530"/>
    <mergeCell ref="A531:B531"/>
    <mergeCell ref="A532:B532"/>
    <mergeCell ref="A533:B533"/>
    <mergeCell ref="A534:B534"/>
    <mergeCell ref="A535:B535"/>
    <mergeCell ref="A548:B548"/>
    <mergeCell ref="A549:B549"/>
    <mergeCell ref="A550:B550"/>
    <mergeCell ref="A551:B551"/>
    <mergeCell ref="A552:B552"/>
    <mergeCell ref="A553:B553"/>
    <mergeCell ref="A542:B542"/>
    <mergeCell ref="A543:B543"/>
    <mergeCell ref="A544:B544"/>
    <mergeCell ref="A545:B545"/>
    <mergeCell ref="A546:B546"/>
    <mergeCell ref="A547:B547"/>
    <mergeCell ref="A560:B560"/>
    <mergeCell ref="A561:B561"/>
    <mergeCell ref="A562:B562"/>
    <mergeCell ref="A563:B563"/>
    <mergeCell ref="A564:B564"/>
    <mergeCell ref="A565:B565"/>
    <mergeCell ref="A554:B554"/>
    <mergeCell ref="A555:B555"/>
    <mergeCell ref="A556:B556"/>
    <mergeCell ref="A557:B557"/>
    <mergeCell ref="A558:B558"/>
    <mergeCell ref="A559:B559"/>
    <mergeCell ref="A572:B572"/>
    <mergeCell ref="A573:B573"/>
    <mergeCell ref="A574:B574"/>
    <mergeCell ref="A575:B575"/>
    <mergeCell ref="A576:B576"/>
    <mergeCell ref="A577:B577"/>
    <mergeCell ref="A566:B566"/>
    <mergeCell ref="A567:B567"/>
    <mergeCell ref="A568:B568"/>
    <mergeCell ref="A569:B569"/>
    <mergeCell ref="A570:B570"/>
    <mergeCell ref="A571:B571"/>
    <mergeCell ref="A584:B584"/>
    <mergeCell ref="A585:B585"/>
    <mergeCell ref="A586:B586"/>
    <mergeCell ref="A587:B587"/>
    <mergeCell ref="A588:B588"/>
    <mergeCell ref="A589:B589"/>
    <mergeCell ref="A578:B578"/>
    <mergeCell ref="A579:B579"/>
    <mergeCell ref="A580:B580"/>
    <mergeCell ref="A581:B581"/>
    <mergeCell ref="A582:B582"/>
    <mergeCell ref="A583:B583"/>
    <mergeCell ref="A596:B596"/>
    <mergeCell ref="A597:B597"/>
    <mergeCell ref="A598:B598"/>
    <mergeCell ref="A599:B599"/>
    <mergeCell ref="A600:B600"/>
    <mergeCell ref="A601:B601"/>
    <mergeCell ref="A590:B590"/>
    <mergeCell ref="A591:B591"/>
    <mergeCell ref="A592:B592"/>
    <mergeCell ref="A593:B593"/>
    <mergeCell ref="A594:B594"/>
    <mergeCell ref="A595:B595"/>
    <mergeCell ref="A608:B608"/>
    <mergeCell ref="A609:B609"/>
    <mergeCell ref="A610:B610"/>
    <mergeCell ref="A611:B611"/>
    <mergeCell ref="A612:B612"/>
    <mergeCell ref="A613:B613"/>
    <mergeCell ref="A602:B602"/>
    <mergeCell ref="A603:B603"/>
    <mergeCell ref="A604:B604"/>
    <mergeCell ref="A605:B605"/>
    <mergeCell ref="A606:B606"/>
    <mergeCell ref="A607:B607"/>
    <mergeCell ref="A620:B620"/>
    <mergeCell ref="A621:B621"/>
    <mergeCell ref="A622:B622"/>
    <mergeCell ref="A623:B623"/>
    <mergeCell ref="A624:B624"/>
    <mergeCell ref="A625:B625"/>
    <mergeCell ref="A614:B614"/>
    <mergeCell ref="A615:B615"/>
    <mergeCell ref="A616:B616"/>
    <mergeCell ref="A617:B617"/>
    <mergeCell ref="A618:B618"/>
    <mergeCell ref="A619:B619"/>
    <mergeCell ref="A1:G1"/>
    <mergeCell ref="B2:G2"/>
    <mergeCell ref="B3:G3"/>
    <mergeCell ref="A644:B644"/>
    <mergeCell ref="A645:B645"/>
    <mergeCell ref="A646:B646"/>
    <mergeCell ref="A638:B638"/>
    <mergeCell ref="A639:B639"/>
    <mergeCell ref="A640:B640"/>
    <mergeCell ref="A641:B641"/>
    <mergeCell ref="A642:B642"/>
    <mergeCell ref="A643:B643"/>
    <mergeCell ref="A632:B632"/>
    <mergeCell ref="A633:B633"/>
    <mergeCell ref="A634:B634"/>
    <mergeCell ref="A635:B635"/>
    <mergeCell ref="A636:B636"/>
    <mergeCell ref="A637:B637"/>
    <mergeCell ref="A626:B626"/>
    <mergeCell ref="A627:B627"/>
    <mergeCell ref="A628:B628"/>
    <mergeCell ref="A629:B629"/>
    <mergeCell ref="A630:B630"/>
    <mergeCell ref="A631:B631"/>
  </mergeCells>
  <printOptions horizontalCentered="1"/>
  <pageMargins left="0.59055118110236227" right="0.59055118110236227" top="0.78740157480314965" bottom="0.39370078740157483" header="0.31496062992125984" footer="0"/>
  <pageSetup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93154-CFB8-44BF-8020-30321B454765}">
  <sheetPr codeName="Sheet11"/>
  <dimension ref="A1:L643"/>
  <sheetViews>
    <sheetView showGridLines="0" view="pageBreakPreview" topLeftCell="A573" zoomScale="153" zoomScaleSheetLayoutView="100" workbookViewId="0">
      <selection activeCell="J636" sqref="J636"/>
    </sheetView>
  </sheetViews>
  <sheetFormatPr baseColWidth="10" defaultColWidth="11.44140625" defaultRowHeight="12" x14ac:dyDescent="0.3"/>
  <cols>
    <col min="1" max="1" width="10.33203125" style="50" bestFit="1" customWidth="1"/>
    <col min="2" max="2" width="1.6640625" style="50" customWidth="1"/>
    <col min="3" max="3" width="46.44140625" style="51" customWidth="1"/>
    <col min="4" max="4" width="7.109375" style="52" customWidth="1"/>
    <col min="5" max="5" width="13" style="49" bestFit="1" customWidth="1"/>
    <col min="6" max="6" width="8.44140625" style="53" customWidth="1"/>
    <col min="7" max="7" width="22.109375" style="49" bestFit="1" customWidth="1"/>
    <col min="8" max="8" width="7" style="37" customWidth="1"/>
    <col min="9" max="9" width="12.5546875" style="37" bestFit="1" customWidth="1"/>
    <col min="10" max="10" width="13.88671875" style="37" bestFit="1" customWidth="1"/>
    <col min="11" max="11" width="14.109375" style="37" customWidth="1"/>
    <col min="12" max="16384" width="11.44140625" style="37"/>
  </cols>
  <sheetData>
    <row r="1" spans="1:9" s="38" customFormat="1" ht="21.75" customHeight="1" thickBot="1" x14ac:dyDescent="0.35">
      <c r="A1" s="382" t="s">
        <v>18</v>
      </c>
      <c r="B1" s="383"/>
      <c r="C1" s="383"/>
      <c r="D1" s="383"/>
      <c r="E1" s="383"/>
      <c r="F1" s="383"/>
      <c r="G1" s="384"/>
    </row>
    <row r="2" spans="1:9" s="38" customFormat="1" ht="12.75" customHeight="1" x14ac:dyDescent="0.3">
      <c r="A2" s="61" t="s">
        <v>644</v>
      </c>
      <c r="B2" s="354" t="s">
        <v>19</v>
      </c>
      <c r="C2" s="354"/>
      <c r="D2" s="354"/>
      <c r="E2" s="354"/>
      <c r="F2" s="354"/>
      <c r="G2" s="354"/>
    </row>
    <row r="3" spans="1:9" s="38" customFormat="1" ht="12.75" customHeight="1" x14ac:dyDescent="0.3">
      <c r="A3" s="61" t="s">
        <v>0</v>
      </c>
      <c r="B3" s="354" t="s">
        <v>20</v>
      </c>
      <c r="C3" s="354"/>
      <c r="D3" s="354"/>
      <c r="E3" s="354"/>
      <c r="F3" s="354"/>
      <c r="G3" s="354"/>
    </row>
    <row r="4" spans="1:9" s="38" customFormat="1" ht="14.4" thickBot="1" x14ac:dyDescent="0.35">
      <c r="A4" s="363"/>
      <c r="B4" s="363"/>
      <c r="C4" s="363"/>
      <c r="D4" s="363"/>
      <c r="E4" s="363"/>
      <c r="F4" s="363"/>
      <c r="G4" s="363"/>
    </row>
    <row r="5" spans="1:9" ht="12.6" thickBot="1" x14ac:dyDescent="0.35">
      <c r="A5" s="385" t="s">
        <v>1</v>
      </c>
      <c r="B5" s="386"/>
      <c r="C5" s="56" t="s">
        <v>642</v>
      </c>
      <c r="D5" s="56" t="s">
        <v>2</v>
      </c>
      <c r="E5" s="57" t="s">
        <v>4</v>
      </c>
      <c r="F5" s="58" t="s">
        <v>3</v>
      </c>
      <c r="G5" s="59" t="s">
        <v>5</v>
      </c>
    </row>
    <row r="6" spans="1:9" s="60" customFormat="1" ht="16.5" customHeight="1" thickBot="1" x14ac:dyDescent="0.35">
      <c r="A6" s="387" t="s">
        <v>643</v>
      </c>
      <c r="B6" s="388"/>
      <c r="C6" s="388"/>
      <c r="D6" s="388"/>
      <c r="E6" s="388"/>
      <c r="F6" s="388"/>
      <c r="G6" s="389"/>
    </row>
    <row r="7" spans="1:9" s="60" customFormat="1" ht="39.6" customHeight="1" x14ac:dyDescent="0.3">
      <c r="A7" s="393">
        <v>1</v>
      </c>
      <c r="B7" s="397"/>
      <c r="C7" s="390" t="s">
        <v>21</v>
      </c>
      <c r="D7" s="391"/>
      <c r="E7" s="391"/>
      <c r="F7" s="391"/>
      <c r="G7" s="392"/>
    </row>
    <row r="8" spans="1:9" s="14" customFormat="1" ht="12" customHeight="1" x14ac:dyDescent="0.3">
      <c r="A8" s="359">
        <v>1.1000000000000001</v>
      </c>
      <c r="B8" s="360"/>
      <c r="C8" s="15" t="s">
        <v>22</v>
      </c>
      <c r="D8" s="16" t="s">
        <v>23</v>
      </c>
      <c r="E8" s="44">
        <v>2893745</v>
      </c>
      <c r="F8" s="43"/>
      <c r="G8" s="45">
        <f>+E8*F8</f>
        <v>0</v>
      </c>
    </row>
    <row r="9" spans="1:9" s="14" customFormat="1" ht="17.399999999999999" customHeight="1" x14ac:dyDescent="0.3">
      <c r="A9" s="359">
        <v>1.2</v>
      </c>
      <c r="B9" s="360"/>
      <c r="C9" s="15" t="s">
        <v>24</v>
      </c>
      <c r="D9" s="16" t="s">
        <v>23</v>
      </c>
      <c r="E9" s="44">
        <v>1695673</v>
      </c>
      <c r="F9" s="43"/>
      <c r="G9" s="45">
        <f t="shared" ref="G9:G69" si="0">+E9*F9</f>
        <v>0</v>
      </c>
    </row>
    <row r="10" spans="1:9" s="14" customFormat="1" ht="10.199999999999999" customHeight="1" x14ac:dyDescent="0.3">
      <c r="A10" s="359">
        <v>1.3</v>
      </c>
      <c r="B10" s="360"/>
      <c r="C10" s="17" t="s">
        <v>25</v>
      </c>
      <c r="D10" s="18" t="s">
        <v>17</v>
      </c>
      <c r="E10" s="44">
        <v>23037</v>
      </c>
      <c r="F10" s="43"/>
      <c r="G10" s="45">
        <f t="shared" si="0"/>
        <v>0</v>
      </c>
    </row>
    <row r="11" spans="1:9" s="14" customFormat="1" ht="13.2" customHeight="1" x14ac:dyDescent="0.3">
      <c r="A11" s="359">
        <v>1.4</v>
      </c>
      <c r="B11" s="360"/>
      <c r="C11" s="17" t="s">
        <v>26</v>
      </c>
      <c r="D11" s="16" t="s">
        <v>17</v>
      </c>
      <c r="E11" s="44">
        <v>25876</v>
      </c>
      <c r="F11" s="43"/>
      <c r="G11" s="45">
        <f t="shared" si="0"/>
        <v>0</v>
      </c>
    </row>
    <row r="12" spans="1:9" s="14" customFormat="1" ht="13.2" customHeight="1" x14ac:dyDescent="0.3">
      <c r="A12" s="359">
        <v>1.5</v>
      </c>
      <c r="B12" s="360"/>
      <c r="C12" s="17" t="s">
        <v>27</v>
      </c>
      <c r="D12" s="16" t="s">
        <v>17</v>
      </c>
      <c r="E12" s="44">
        <v>30132</v>
      </c>
      <c r="F12" s="43"/>
      <c r="G12" s="45">
        <f t="shared" si="0"/>
        <v>0</v>
      </c>
    </row>
    <row r="13" spans="1:9" s="14" customFormat="1" ht="13.2" customHeight="1" x14ac:dyDescent="0.3">
      <c r="A13" s="359">
        <v>1.6</v>
      </c>
      <c r="B13" s="360"/>
      <c r="C13" s="15" t="s">
        <v>28</v>
      </c>
      <c r="D13" s="16" t="s">
        <v>17</v>
      </c>
      <c r="E13" s="44">
        <v>92528</v>
      </c>
      <c r="F13" s="43"/>
      <c r="G13" s="45">
        <f t="shared" si="0"/>
        <v>0</v>
      </c>
    </row>
    <row r="14" spans="1:9" s="14" customFormat="1" ht="10.199999999999999" customHeight="1" x14ac:dyDescent="0.3">
      <c r="A14" s="359">
        <v>1.7</v>
      </c>
      <c r="B14" s="360"/>
      <c r="C14" s="17" t="s">
        <v>29</v>
      </c>
      <c r="D14" s="18" t="s">
        <v>17</v>
      </c>
      <c r="E14" s="44">
        <v>64671</v>
      </c>
      <c r="F14" s="43"/>
      <c r="G14" s="45">
        <f t="shared" si="0"/>
        <v>0</v>
      </c>
    </row>
    <row r="15" spans="1:9" s="14" customFormat="1" ht="10.95" customHeight="1" x14ac:dyDescent="0.3">
      <c r="A15" s="359">
        <v>1.8</v>
      </c>
      <c r="B15" s="360"/>
      <c r="C15" s="17" t="s">
        <v>30</v>
      </c>
      <c r="D15" s="18" t="s">
        <v>17</v>
      </c>
      <c r="E15" s="44">
        <v>30607</v>
      </c>
      <c r="F15" s="43"/>
      <c r="G15" s="45">
        <f t="shared" si="0"/>
        <v>0</v>
      </c>
    </row>
    <row r="16" spans="1:9" s="14" customFormat="1" x14ac:dyDescent="0.3">
      <c r="A16" s="359">
        <v>1.9</v>
      </c>
      <c r="B16" s="360"/>
      <c r="C16" s="17" t="s">
        <v>31</v>
      </c>
      <c r="D16" s="18" t="s">
        <v>9</v>
      </c>
      <c r="E16" s="101">
        <v>142372</v>
      </c>
      <c r="F16" s="96">
        <f>+'Memorias Termales'!I13</f>
        <v>2.61</v>
      </c>
      <c r="G16" s="104">
        <f t="shared" si="0"/>
        <v>371590.92</v>
      </c>
      <c r="H16" s="14" t="s">
        <v>656</v>
      </c>
      <c r="I16" s="14" t="s">
        <v>658</v>
      </c>
    </row>
    <row r="17" spans="1:10" s="14" customFormat="1" x14ac:dyDescent="0.3">
      <c r="A17" s="355">
        <v>1.1000000000000001</v>
      </c>
      <c r="B17" s="356"/>
      <c r="C17" s="17" t="s">
        <v>32</v>
      </c>
      <c r="D17" s="18" t="s">
        <v>9</v>
      </c>
      <c r="E17" s="101">
        <v>11256</v>
      </c>
      <c r="F17" s="96">
        <f>+'Memorias Termales'!I22</f>
        <v>30</v>
      </c>
      <c r="G17" s="104">
        <f t="shared" si="0"/>
        <v>337680</v>
      </c>
      <c r="H17" s="14" t="s">
        <v>656</v>
      </c>
      <c r="I17" s="14" t="s">
        <v>658</v>
      </c>
      <c r="J17" s="14" t="s">
        <v>660</v>
      </c>
    </row>
    <row r="18" spans="1:10" s="14" customFormat="1" x14ac:dyDescent="0.3">
      <c r="A18" s="355">
        <v>1.1200000000000001</v>
      </c>
      <c r="B18" s="356"/>
      <c r="C18" s="17" t="s">
        <v>34</v>
      </c>
      <c r="D18" s="18" t="s">
        <v>9</v>
      </c>
      <c r="E18" s="101">
        <v>12107</v>
      </c>
      <c r="F18" s="96">
        <f>+'Memorias Termales'!I31</f>
        <v>13.640000000000002</v>
      </c>
      <c r="G18" s="104">
        <f t="shared" si="0"/>
        <v>165139.48000000004</v>
      </c>
      <c r="I18" s="14" t="s">
        <v>657</v>
      </c>
    </row>
    <row r="19" spans="1:10" s="14" customFormat="1" x14ac:dyDescent="0.3">
      <c r="A19" s="355">
        <v>1.1399999999999999</v>
      </c>
      <c r="B19" s="356"/>
      <c r="C19" s="19" t="s">
        <v>7</v>
      </c>
      <c r="D19" s="18" t="s">
        <v>9</v>
      </c>
      <c r="E19" s="101">
        <v>15566</v>
      </c>
      <c r="F19" s="96">
        <f>+'Memorias Termales'!I41</f>
        <v>74.400000000000006</v>
      </c>
      <c r="G19" s="104">
        <f t="shared" si="0"/>
        <v>1158110.4000000001</v>
      </c>
      <c r="I19" s="14" t="s">
        <v>657</v>
      </c>
    </row>
    <row r="20" spans="1:10" s="14" customFormat="1" ht="11.4" customHeight="1" x14ac:dyDescent="0.3">
      <c r="A20" s="359">
        <v>1.1499999999999999</v>
      </c>
      <c r="B20" s="360"/>
      <c r="C20" s="19" t="s">
        <v>36</v>
      </c>
      <c r="D20" s="18" t="s">
        <v>9</v>
      </c>
      <c r="E20" s="101">
        <v>14746</v>
      </c>
      <c r="F20" s="96"/>
      <c r="G20" s="104">
        <f t="shared" si="0"/>
        <v>0</v>
      </c>
    </row>
    <row r="21" spans="1:10" s="14" customFormat="1" ht="10.95" customHeight="1" x14ac:dyDescent="0.3">
      <c r="A21" s="355">
        <v>1.1599999999999999</v>
      </c>
      <c r="B21" s="356"/>
      <c r="C21" s="19" t="s">
        <v>37</v>
      </c>
      <c r="D21" s="18" t="s">
        <v>9</v>
      </c>
      <c r="E21" s="101">
        <v>22788</v>
      </c>
      <c r="F21" s="96"/>
      <c r="G21" s="104">
        <f t="shared" si="0"/>
        <v>0</v>
      </c>
    </row>
    <row r="22" spans="1:10" s="14" customFormat="1" x14ac:dyDescent="0.3">
      <c r="A22" s="359">
        <v>1.17</v>
      </c>
      <c r="B22" s="360"/>
      <c r="C22" s="19" t="s">
        <v>38</v>
      </c>
      <c r="D22" s="18" t="s">
        <v>9</v>
      </c>
      <c r="E22" s="101">
        <v>30598</v>
      </c>
      <c r="F22" s="96">
        <f>+'Memorias Termales'!I50</f>
        <v>18.240000000000002</v>
      </c>
      <c r="G22" s="104">
        <f t="shared" si="0"/>
        <v>558107.52</v>
      </c>
      <c r="I22" s="14" t="s">
        <v>659</v>
      </c>
    </row>
    <row r="23" spans="1:10" s="14" customFormat="1" hidden="1" x14ac:dyDescent="0.3">
      <c r="A23" s="355">
        <v>1.18</v>
      </c>
      <c r="B23" s="356"/>
      <c r="C23" s="19" t="s">
        <v>39</v>
      </c>
      <c r="D23" s="18" t="s">
        <v>9</v>
      </c>
      <c r="E23" s="101">
        <v>46163</v>
      </c>
      <c r="F23" s="96"/>
      <c r="G23" s="104">
        <f t="shared" si="0"/>
        <v>0</v>
      </c>
    </row>
    <row r="24" spans="1:10" s="14" customFormat="1" hidden="1" x14ac:dyDescent="0.3">
      <c r="A24" s="359">
        <v>1.19</v>
      </c>
      <c r="B24" s="360"/>
      <c r="C24" s="20" t="s">
        <v>40</v>
      </c>
      <c r="D24" s="18" t="s">
        <v>9</v>
      </c>
      <c r="E24" s="101">
        <v>67582</v>
      </c>
      <c r="F24" s="96"/>
      <c r="G24" s="104">
        <f t="shared" si="0"/>
        <v>0</v>
      </c>
    </row>
    <row r="25" spans="1:10" s="14" customFormat="1" hidden="1" x14ac:dyDescent="0.3">
      <c r="A25" s="355">
        <v>1.2</v>
      </c>
      <c r="B25" s="356"/>
      <c r="C25" s="20" t="s">
        <v>41</v>
      </c>
      <c r="D25" s="18" t="s">
        <v>9</v>
      </c>
      <c r="E25" s="101">
        <v>83813</v>
      </c>
      <c r="F25" s="96"/>
      <c r="G25" s="104">
        <f t="shared" si="0"/>
        <v>0</v>
      </c>
    </row>
    <row r="26" spans="1:10" s="14" customFormat="1" hidden="1" x14ac:dyDescent="0.3">
      <c r="A26" s="359">
        <v>1.21</v>
      </c>
      <c r="B26" s="360"/>
      <c r="C26" s="15" t="s">
        <v>42</v>
      </c>
      <c r="D26" s="18" t="s">
        <v>9</v>
      </c>
      <c r="E26" s="101">
        <v>72547</v>
      </c>
      <c r="F26" s="96"/>
      <c r="G26" s="104">
        <f t="shared" si="0"/>
        <v>0</v>
      </c>
    </row>
    <row r="27" spans="1:10" s="14" customFormat="1" hidden="1" x14ac:dyDescent="0.3">
      <c r="A27" s="355">
        <v>1.22</v>
      </c>
      <c r="B27" s="356"/>
      <c r="C27" s="15" t="s">
        <v>43</v>
      </c>
      <c r="D27" s="18" t="s">
        <v>9</v>
      </c>
      <c r="E27" s="101">
        <v>101883</v>
      </c>
      <c r="F27" s="96"/>
      <c r="G27" s="104">
        <f t="shared" si="0"/>
        <v>0</v>
      </c>
    </row>
    <row r="28" spans="1:10" s="14" customFormat="1" hidden="1" x14ac:dyDescent="0.3">
      <c r="A28" s="359">
        <v>1.23</v>
      </c>
      <c r="B28" s="360"/>
      <c r="C28" s="15" t="s">
        <v>44</v>
      </c>
      <c r="D28" s="18" t="s">
        <v>9</v>
      </c>
      <c r="E28" s="101">
        <v>120600</v>
      </c>
      <c r="F28" s="96"/>
      <c r="G28" s="104">
        <f t="shared" si="0"/>
        <v>0</v>
      </c>
    </row>
    <row r="29" spans="1:10" s="14" customFormat="1" hidden="1" x14ac:dyDescent="0.3">
      <c r="A29" s="355">
        <v>1.24</v>
      </c>
      <c r="B29" s="356"/>
      <c r="C29" s="15" t="s">
        <v>45</v>
      </c>
      <c r="D29" s="18" t="s">
        <v>9</v>
      </c>
      <c r="E29" s="101">
        <v>147748</v>
      </c>
      <c r="F29" s="96"/>
      <c r="G29" s="104">
        <f t="shared" si="0"/>
        <v>0</v>
      </c>
    </row>
    <row r="30" spans="1:10" s="14" customFormat="1" hidden="1" x14ac:dyDescent="0.3">
      <c r="A30" s="359">
        <v>1.25</v>
      </c>
      <c r="B30" s="360"/>
      <c r="C30" s="15" t="s">
        <v>46</v>
      </c>
      <c r="D30" s="18" t="s">
        <v>9</v>
      </c>
      <c r="E30" s="101">
        <v>15947</v>
      </c>
      <c r="F30" s="96"/>
      <c r="G30" s="104">
        <f t="shared" si="0"/>
        <v>0</v>
      </c>
      <c r="I30" s="14" t="s">
        <v>658</v>
      </c>
    </row>
    <row r="31" spans="1:10" s="14" customFormat="1" hidden="1" x14ac:dyDescent="0.3">
      <c r="A31" s="355">
        <v>1.26</v>
      </c>
      <c r="B31" s="356"/>
      <c r="C31" s="15" t="s">
        <v>47</v>
      </c>
      <c r="D31" s="18" t="s">
        <v>9</v>
      </c>
      <c r="E31" s="101">
        <v>25572</v>
      </c>
      <c r="F31" s="96"/>
      <c r="G31" s="104">
        <f t="shared" si="0"/>
        <v>0</v>
      </c>
    </row>
    <row r="32" spans="1:10" s="14" customFormat="1" hidden="1" x14ac:dyDescent="0.3">
      <c r="A32" s="359">
        <v>1.27</v>
      </c>
      <c r="B32" s="360"/>
      <c r="C32" s="15" t="s">
        <v>48</v>
      </c>
      <c r="D32" s="18" t="s">
        <v>9</v>
      </c>
      <c r="E32" s="101">
        <v>39050</v>
      </c>
      <c r="F32" s="96"/>
      <c r="G32" s="104">
        <f t="shared" si="0"/>
        <v>0</v>
      </c>
    </row>
    <row r="33" spans="1:7" s="14" customFormat="1" hidden="1" x14ac:dyDescent="0.3">
      <c r="A33" s="355">
        <v>1.28</v>
      </c>
      <c r="B33" s="356"/>
      <c r="C33" s="20" t="s">
        <v>49</v>
      </c>
      <c r="D33" s="18" t="s">
        <v>9</v>
      </c>
      <c r="E33" s="101">
        <v>64397</v>
      </c>
      <c r="F33" s="96"/>
      <c r="G33" s="104">
        <f t="shared" si="0"/>
        <v>0</v>
      </c>
    </row>
    <row r="34" spans="1:7" s="14" customFormat="1" hidden="1" x14ac:dyDescent="0.3">
      <c r="A34" s="359">
        <v>1.29</v>
      </c>
      <c r="B34" s="360"/>
      <c r="C34" s="20" t="s">
        <v>50</v>
      </c>
      <c r="D34" s="18" t="s">
        <v>51</v>
      </c>
      <c r="E34" s="101">
        <v>386724</v>
      </c>
      <c r="F34" s="96"/>
      <c r="G34" s="104">
        <f t="shared" si="0"/>
        <v>0</v>
      </c>
    </row>
    <row r="35" spans="1:7" s="14" customFormat="1" hidden="1" x14ac:dyDescent="0.3">
      <c r="A35" s="355">
        <v>1.3</v>
      </c>
      <c r="B35" s="356"/>
      <c r="C35" s="20" t="s">
        <v>52</v>
      </c>
      <c r="D35" s="18" t="s">
        <v>9</v>
      </c>
      <c r="E35" s="101">
        <v>2038</v>
      </c>
      <c r="F35" s="96"/>
      <c r="G35" s="104">
        <f t="shared" si="0"/>
        <v>0</v>
      </c>
    </row>
    <row r="36" spans="1:7" s="14" customFormat="1" ht="13.2" customHeight="1" x14ac:dyDescent="0.3">
      <c r="A36" s="359">
        <v>1.31</v>
      </c>
      <c r="B36" s="360"/>
      <c r="C36" s="20" t="s">
        <v>53</v>
      </c>
      <c r="D36" s="18" t="s">
        <v>9</v>
      </c>
      <c r="E36" s="101">
        <v>10198</v>
      </c>
      <c r="F36" s="96"/>
      <c r="G36" s="104">
        <f t="shared" si="0"/>
        <v>0</v>
      </c>
    </row>
    <row r="37" spans="1:7" s="14" customFormat="1" x14ac:dyDescent="0.3">
      <c r="A37" s="355">
        <v>1.32</v>
      </c>
      <c r="B37" s="356"/>
      <c r="C37" s="20" t="s">
        <v>54</v>
      </c>
      <c r="D37" s="18" t="s">
        <v>23</v>
      </c>
      <c r="E37" s="101">
        <v>35121</v>
      </c>
      <c r="F37" s="96">
        <f>+'Memorias Termales'!I59</f>
        <v>19</v>
      </c>
      <c r="G37" s="104">
        <f t="shared" si="0"/>
        <v>667299</v>
      </c>
    </row>
    <row r="38" spans="1:7" s="14" customFormat="1" hidden="1" x14ac:dyDescent="0.3">
      <c r="A38" s="359">
        <v>1.33</v>
      </c>
      <c r="B38" s="360"/>
      <c r="C38" s="20" t="s">
        <v>55</v>
      </c>
      <c r="D38" s="18" t="s">
        <v>9</v>
      </c>
      <c r="E38" s="101">
        <v>18891</v>
      </c>
      <c r="F38" s="96"/>
      <c r="G38" s="104">
        <f t="shared" si="0"/>
        <v>0</v>
      </c>
    </row>
    <row r="39" spans="1:7" s="14" customFormat="1" hidden="1" x14ac:dyDescent="0.3">
      <c r="A39" s="355">
        <v>1.34</v>
      </c>
      <c r="B39" s="356"/>
      <c r="C39" s="20" t="s">
        <v>56</v>
      </c>
      <c r="D39" s="18" t="s">
        <v>9</v>
      </c>
      <c r="E39" s="101">
        <v>19068</v>
      </c>
      <c r="F39" s="96"/>
      <c r="G39" s="104">
        <f t="shared" si="0"/>
        <v>0</v>
      </c>
    </row>
    <row r="40" spans="1:7" s="14" customFormat="1" hidden="1" x14ac:dyDescent="0.3">
      <c r="A40" s="359">
        <v>1.35</v>
      </c>
      <c r="B40" s="360"/>
      <c r="C40" s="20" t="s">
        <v>57</v>
      </c>
      <c r="D40" s="18" t="s">
        <v>9</v>
      </c>
      <c r="E40" s="101">
        <v>17561</v>
      </c>
      <c r="F40" s="96"/>
      <c r="G40" s="104">
        <f t="shared" si="0"/>
        <v>0</v>
      </c>
    </row>
    <row r="41" spans="1:7" s="14" customFormat="1" hidden="1" x14ac:dyDescent="0.3">
      <c r="A41" s="355">
        <v>1.36</v>
      </c>
      <c r="B41" s="356"/>
      <c r="C41" s="20" t="s">
        <v>58</v>
      </c>
      <c r="D41" s="18" t="s">
        <v>9</v>
      </c>
      <c r="E41" s="101">
        <v>16327</v>
      </c>
      <c r="F41" s="96"/>
      <c r="G41" s="104">
        <f t="shared" si="0"/>
        <v>0</v>
      </c>
    </row>
    <row r="42" spans="1:7" s="14" customFormat="1" hidden="1" x14ac:dyDescent="0.3">
      <c r="A42" s="359">
        <v>1.37</v>
      </c>
      <c r="B42" s="360"/>
      <c r="C42" s="20" t="s">
        <v>59</v>
      </c>
      <c r="D42" s="18" t="s">
        <v>9</v>
      </c>
      <c r="E42" s="101">
        <v>26941</v>
      </c>
      <c r="F42" s="96"/>
      <c r="G42" s="104">
        <f t="shared" si="0"/>
        <v>0</v>
      </c>
    </row>
    <row r="43" spans="1:7" s="14" customFormat="1" hidden="1" x14ac:dyDescent="0.3">
      <c r="A43" s="355">
        <v>1.38</v>
      </c>
      <c r="B43" s="356"/>
      <c r="C43" s="20" t="s">
        <v>60</v>
      </c>
      <c r="D43" s="18" t="s">
        <v>23</v>
      </c>
      <c r="E43" s="101">
        <v>21550</v>
      </c>
      <c r="F43" s="96"/>
      <c r="G43" s="104">
        <f t="shared" si="0"/>
        <v>0</v>
      </c>
    </row>
    <row r="44" spans="1:7" s="14" customFormat="1" hidden="1" x14ac:dyDescent="0.3">
      <c r="A44" s="359">
        <v>1.39</v>
      </c>
      <c r="B44" s="360"/>
      <c r="C44" s="20" t="s">
        <v>61</v>
      </c>
      <c r="D44" s="18" t="s">
        <v>9</v>
      </c>
      <c r="E44" s="101">
        <v>18891</v>
      </c>
      <c r="F44" s="96"/>
      <c r="G44" s="104">
        <f t="shared" si="0"/>
        <v>0</v>
      </c>
    </row>
    <row r="45" spans="1:7" s="35" customFormat="1" hidden="1" x14ac:dyDescent="0.3">
      <c r="A45" s="378">
        <v>1.4</v>
      </c>
      <c r="B45" s="379"/>
      <c r="C45" s="20" t="s">
        <v>62</v>
      </c>
      <c r="D45" s="27" t="s">
        <v>23</v>
      </c>
      <c r="E45" s="105">
        <v>1240113</v>
      </c>
      <c r="F45" s="106"/>
      <c r="G45" s="107">
        <f t="shared" si="0"/>
        <v>0</v>
      </c>
    </row>
    <row r="46" spans="1:7" s="35" customFormat="1" ht="20.399999999999999" hidden="1" x14ac:dyDescent="0.3">
      <c r="A46" s="380">
        <v>1.41</v>
      </c>
      <c r="B46" s="381"/>
      <c r="C46" s="20" t="s">
        <v>63</v>
      </c>
      <c r="D46" s="27" t="s">
        <v>9</v>
      </c>
      <c r="E46" s="105">
        <v>13496</v>
      </c>
      <c r="F46" s="106"/>
      <c r="G46" s="107">
        <f t="shared" si="0"/>
        <v>0</v>
      </c>
    </row>
    <row r="47" spans="1:7" s="35" customFormat="1" hidden="1" x14ac:dyDescent="0.3">
      <c r="A47" s="378">
        <v>1.42</v>
      </c>
      <c r="B47" s="379"/>
      <c r="C47" s="20" t="s">
        <v>64</v>
      </c>
      <c r="D47" s="27" t="s">
        <v>9</v>
      </c>
      <c r="E47" s="105">
        <v>5310</v>
      </c>
      <c r="F47" s="106"/>
      <c r="G47" s="107">
        <f t="shared" si="0"/>
        <v>0</v>
      </c>
    </row>
    <row r="48" spans="1:7" s="35" customFormat="1" hidden="1" x14ac:dyDescent="0.3">
      <c r="A48" s="380">
        <v>1.43</v>
      </c>
      <c r="B48" s="381"/>
      <c r="C48" s="20" t="s">
        <v>65</v>
      </c>
      <c r="D48" s="27" t="s">
        <v>23</v>
      </c>
      <c r="E48" s="105">
        <v>3689492</v>
      </c>
      <c r="F48" s="106"/>
      <c r="G48" s="107">
        <f t="shared" si="0"/>
        <v>0</v>
      </c>
    </row>
    <row r="49" spans="1:7" s="35" customFormat="1" hidden="1" x14ac:dyDescent="0.3">
      <c r="A49" s="378">
        <v>1.44</v>
      </c>
      <c r="B49" s="379"/>
      <c r="C49" s="20" t="s">
        <v>66</v>
      </c>
      <c r="D49" s="27" t="s">
        <v>23</v>
      </c>
      <c r="E49" s="105">
        <v>353556</v>
      </c>
      <c r="F49" s="106"/>
      <c r="G49" s="107">
        <f t="shared" si="0"/>
        <v>0</v>
      </c>
    </row>
    <row r="50" spans="1:7" s="35" customFormat="1" hidden="1" x14ac:dyDescent="0.3">
      <c r="A50" s="380">
        <v>1.45</v>
      </c>
      <c r="B50" s="381"/>
      <c r="C50" s="20" t="s">
        <v>67</v>
      </c>
      <c r="D50" s="27" t="s">
        <v>51</v>
      </c>
      <c r="E50" s="105">
        <v>12143</v>
      </c>
      <c r="F50" s="106"/>
      <c r="G50" s="107">
        <f t="shared" si="0"/>
        <v>0</v>
      </c>
    </row>
    <row r="51" spans="1:7" s="35" customFormat="1" ht="20.399999999999999" hidden="1" x14ac:dyDescent="0.3">
      <c r="A51" s="380">
        <v>1.46</v>
      </c>
      <c r="B51" s="381"/>
      <c r="C51" s="20" t="s">
        <v>68</v>
      </c>
      <c r="D51" s="27" t="s">
        <v>51</v>
      </c>
      <c r="E51" s="105">
        <v>17343</v>
      </c>
      <c r="F51" s="106"/>
      <c r="G51" s="107">
        <f t="shared" si="0"/>
        <v>0</v>
      </c>
    </row>
    <row r="52" spans="1:7" s="14" customFormat="1" x14ac:dyDescent="0.3">
      <c r="A52" s="376">
        <v>2</v>
      </c>
      <c r="B52" s="377"/>
      <c r="C52" s="371" t="s">
        <v>69</v>
      </c>
      <c r="D52" s="372"/>
      <c r="E52" s="372"/>
      <c r="F52" s="372"/>
      <c r="G52" s="373"/>
    </row>
    <row r="53" spans="1:7" s="14" customFormat="1" hidden="1" x14ac:dyDescent="0.3">
      <c r="A53" s="359">
        <v>2.1</v>
      </c>
      <c r="B53" s="360"/>
      <c r="C53" s="20" t="s">
        <v>70</v>
      </c>
      <c r="D53" s="18" t="s">
        <v>51</v>
      </c>
      <c r="E53" s="101">
        <v>88733</v>
      </c>
      <c r="F53" s="96"/>
      <c r="G53" s="104">
        <f t="shared" si="0"/>
        <v>0</v>
      </c>
    </row>
    <row r="54" spans="1:7" s="14" customFormat="1" hidden="1" x14ac:dyDescent="0.3">
      <c r="A54" s="359">
        <v>2.2000000000000002</v>
      </c>
      <c r="B54" s="360"/>
      <c r="C54" s="15" t="s">
        <v>71</v>
      </c>
      <c r="D54" s="18" t="s">
        <v>51</v>
      </c>
      <c r="E54" s="101">
        <v>182788</v>
      </c>
      <c r="F54" s="96"/>
      <c r="G54" s="104">
        <f t="shared" si="0"/>
        <v>0</v>
      </c>
    </row>
    <row r="55" spans="1:7" s="14" customFormat="1" hidden="1" x14ac:dyDescent="0.3">
      <c r="A55" s="359">
        <v>2.2999999999999998</v>
      </c>
      <c r="B55" s="360"/>
      <c r="C55" s="15" t="s">
        <v>72</v>
      </c>
      <c r="D55" s="18" t="s">
        <v>51</v>
      </c>
      <c r="E55" s="101">
        <v>488198</v>
      </c>
      <c r="F55" s="96"/>
      <c r="G55" s="104">
        <f t="shared" si="0"/>
        <v>0</v>
      </c>
    </row>
    <row r="56" spans="1:7" s="14" customFormat="1" hidden="1" x14ac:dyDescent="0.3">
      <c r="A56" s="359">
        <v>2.4</v>
      </c>
      <c r="B56" s="360"/>
      <c r="C56" s="15" t="s">
        <v>73</v>
      </c>
      <c r="D56" s="18" t="s">
        <v>51</v>
      </c>
      <c r="E56" s="101">
        <v>337196</v>
      </c>
      <c r="F56" s="96"/>
      <c r="G56" s="104">
        <f t="shared" si="0"/>
        <v>0</v>
      </c>
    </row>
    <row r="57" spans="1:7" s="14" customFormat="1" hidden="1" x14ac:dyDescent="0.3">
      <c r="A57" s="359">
        <v>2.5</v>
      </c>
      <c r="B57" s="360"/>
      <c r="C57" s="17" t="s">
        <v>74</v>
      </c>
      <c r="D57" s="18" t="s">
        <v>9</v>
      </c>
      <c r="E57" s="101">
        <v>51006</v>
      </c>
      <c r="F57" s="96"/>
      <c r="G57" s="104">
        <f t="shared" si="0"/>
        <v>0</v>
      </c>
    </row>
    <row r="58" spans="1:7" s="14" customFormat="1" ht="16.95" customHeight="1" x14ac:dyDescent="0.3">
      <c r="A58" s="359">
        <v>2.6</v>
      </c>
      <c r="B58" s="360"/>
      <c r="C58" s="15" t="s">
        <v>75</v>
      </c>
      <c r="D58" s="18" t="s">
        <v>51</v>
      </c>
      <c r="E58" s="101">
        <v>841038</v>
      </c>
      <c r="F58" s="96"/>
      <c r="G58" s="104">
        <f t="shared" si="0"/>
        <v>0</v>
      </c>
    </row>
    <row r="59" spans="1:7" s="14" customFormat="1" x14ac:dyDescent="0.3">
      <c r="A59" s="359">
        <v>2.7</v>
      </c>
      <c r="B59" s="360"/>
      <c r="C59" s="20" t="s">
        <v>76</v>
      </c>
      <c r="D59" s="18" t="s">
        <v>51</v>
      </c>
      <c r="E59" s="101">
        <v>842411</v>
      </c>
      <c r="F59" s="96">
        <v>3.5</v>
      </c>
      <c r="G59" s="104">
        <f t="shared" si="0"/>
        <v>2948438.5</v>
      </c>
    </row>
    <row r="60" spans="1:7" s="14" customFormat="1" x14ac:dyDescent="0.3">
      <c r="A60" s="359">
        <v>2.8</v>
      </c>
      <c r="B60" s="360"/>
      <c r="C60" s="20" t="s">
        <v>77</v>
      </c>
      <c r="D60" s="18" t="s">
        <v>51</v>
      </c>
      <c r="E60" s="101">
        <v>790258</v>
      </c>
      <c r="F60" s="96">
        <v>4</v>
      </c>
      <c r="G60" s="104">
        <f t="shared" si="0"/>
        <v>3161032</v>
      </c>
    </row>
    <row r="61" spans="1:7" s="14" customFormat="1" hidden="1" x14ac:dyDescent="0.3">
      <c r="A61" s="359">
        <v>2.9</v>
      </c>
      <c r="B61" s="360"/>
      <c r="C61" s="20" t="s">
        <v>78</v>
      </c>
      <c r="D61" s="18" t="s">
        <v>17</v>
      </c>
      <c r="E61" s="101">
        <v>66992</v>
      </c>
      <c r="F61" s="96"/>
      <c r="G61" s="104">
        <f t="shared" si="0"/>
        <v>0</v>
      </c>
    </row>
    <row r="62" spans="1:7" s="14" customFormat="1" ht="20.399999999999999" hidden="1" x14ac:dyDescent="0.3">
      <c r="A62" s="355">
        <v>2.1</v>
      </c>
      <c r="B62" s="356"/>
      <c r="C62" s="20" t="s">
        <v>79</v>
      </c>
      <c r="D62" s="18" t="s">
        <v>17</v>
      </c>
      <c r="E62" s="101">
        <v>209544</v>
      </c>
      <c r="F62" s="96"/>
      <c r="G62" s="104">
        <f t="shared" si="0"/>
        <v>0</v>
      </c>
    </row>
    <row r="63" spans="1:7" s="14" customFormat="1" ht="20.399999999999999" hidden="1" x14ac:dyDescent="0.3">
      <c r="A63" s="359">
        <v>2.11</v>
      </c>
      <c r="B63" s="360"/>
      <c r="C63" s="20" t="s">
        <v>80</v>
      </c>
      <c r="D63" s="18" t="s">
        <v>17</v>
      </c>
      <c r="E63" s="101">
        <v>259294</v>
      </c>
      <c r="F63" s="96"/>
      <c r="G63" s="104">
        <f t="shared" si="0"/>
        <v>0</v>
      </c>
    </row>
    <row r="64" spans="1:7" s="14" customFormat="1" ht="20.399999999999999" hidden="1" x14ac:dyDescent="0.3">
      <c r="A64" s="355">
        <v>2.12</v>
      </c>
      <c r="B64" s="356"/>
      <c r="C64" s="20" t="s">
        <v>81</v>
      </c>
      <c r="D64" s="18" t="s">
        <v>17</v>
      </c>
      <c r="E64" s="101">
        <v>319457</v>
      </c>
      <c r="F64" s="96"/>
      <c r="G64" s="104">
        <f t="shared" si="0"/>
        <v>0</v>
      </c>
    </row>
    <row r="65" spans="1:9" s="14" customFormat="1" ht="20.399999999999999" hidden="1" x14ac:dyDescent="0.3">
      <c r="A65" s="359">
        <v>2.13</v>
      </c>
      <c r="B65" s="360"/>
      <c r="C65" s="20" t="s">
        <v>82</v>
      </c>
      <c r="D65" s="18" t="s">
        <v>17</v>
      </c>
      <c r="E65" s="101">
        <v>400445</v>
      </c>
      <c r="F65" s="96"/>
      <c r="G65" s="104">
        <f t="shared" si="0"/>
        <v>0</v>
      </c>
    </row>
    <row r="66" spans="1:9" s="14" customFormat="1" hidden="1" x14ac:dyDescent="0.3">
      <c r="A66" s="355">
        <v>2.14</v>
      </c>
      <c r="B66" s="356"/>
      <c r="C66" s="20" t="s">
        <v>83</v>
      </c>
      <c r="D66" s="18" t="s">
        <v>17</v>
      </c>
      <c r="E66" s="101">
        <v>147329</v>
      </c>
      <c r="F66" s="96"/>
      <c r="G66" s="104">
        <f t="shared" si="0"/>
        <v>0</v>
      </c>
    </row>
    <row r="67" spans="1:9" s="14" customFormat="1" hidden="1" x14ac:dyDescent="0.3">
      <c r="A67" s="359">
        <v>2.15</v>
      </c>
      <c r="B67" s="360"/>
      <c r="C67" s="20" t="s">
        <v>84</v>
      </c>
      <c r="D67" s="18" t="s">
        <v>17</v>
      </c>
      <c r="E67" s="101">
        <v>181641</v>
      </c>
      <c r="F67" s="96"/>
      <c r="G67" s="104">
        <f t="shared" si="0"/>
        <v>0</v>
      </c>
    </row>
    <row r="68" spans="1:9" s="14" customFormat="1" hidden="1" x14ac:dyDescent="0.3">
      <c r="A68" s="355">
        <v>2.16</v>
      </c>
      <c r="B68" s="356"/>
      <c r="C68" s="20" t="s">
        <v>85</v>
      </c>
      <c r="D68" s="18" t="s">
        <v>51</v>
      </c>
      <c r="E68" s="101">
        <v>764476</v>
      </c>
      <c r="F68" s="96"/>
      <c r="G68" s="104">
        <f t="shared" si="0"/>
        <v>0</v>
      </c>
    </row>
    <row r="69" spans="1:9" s="14" customFormat="1" ht="20.399999999999999" hidden="1" x14ac:dyDescent="0.3">
      <c r="A69" s="359">
        <v>2.17</v>
      </c>
      <c r="B69" s="360"/>
      <c r="C69" s="20" t="s">
        <v>86</v>
      </c>
      <c r="D69" s="18" t="s">
        <v>17</v>
      </c>
      <c r="E69" s="101">
        <v>127102</v>
      </c>
      <c r="F69" s="96"/>
      <c r="G69" s="104">
        <f t="shared" si="0"/>
        <v>0</v>
      </c>
    </row>
    <row r="70" spans="1:9" s="14" customFormat="1" x14ac:dyDescent="0.3">
      <c r="A70" s="376">
        <v>3</v>
      </c>
      <c r="B70" s="377"/>
      <c r="C70" s="371" t="s">
        <v>87</v>
      </c>
      <c r="D70" s="372"/>
      <c r="E70" s="372"/>
      <c r="F70" s="372"/>
      <c r="G70" s="373"/>
    </row>
    <row r="71" spans="1:9" s="14" customFormat="1" x14ac:dyDescent="0.3">
      <c r="A71" s="359">
        <v>3.1</v>
      </c>
      <c r="B71" s="360"/>
      <c r="C71" s="20" t="s">
        <v>88</v>
      </c>
      <c r="D71" s="16" t="s">
        <v>23</v>
      </c>
      <c r="E71" s="101">
        <v>56165</v>
      </c>
      <c r="F71" s="96">
        <f>+'Memorias Termales'!R13</f>
        <v>7</v>
      </c>
      <c r="G71" s="104">
        <f t="shared" ref="G71:G121" si="1">+E71*F71</f>
        <v>393155</v>
      </c>
      <c r="H71" s="14" t="s">
        <v>669</v>
      </c>
      <c r="I71" s="14" t="s">
        <v>657</v>
      </c>
    </row>
    <row r="72" spans="1:9" s="14" customFormat="1" hidden="1" x14ac:dyDescent="0.3">
      <c r="A72" s="359">
        <v>3.2</v>
      </c>
      <c r="B72" s="360"/>
      <c r="C72" s="20" t="s">
        <v>89</v>
      </c>
      <c r="D72" s="16" t="s">
        <v>23</v>
      </c>
      <c r="E72" s="101">
        <v>268949</v>
      </c>
      <c r="F72" s="96"/>
      <c r="G72" s="104">
        <f t="shared" si="1"/>
        <v>0</v>
      </c>
    </row>
    <row r="73" spans="1:9" s="14" customFormat="1" hidden="1" x14ac:dyDescent="0.3">
      <c r="A73" s="359">
        <v>3.3</v>
      </c>
      <c r="B73" s="360"/>
      <c r="C73" s="20" t="s">
        <v>90</v>
      </c>
      <c r="D73" s="16" t="s">
        <v>23</v>
      </c>
      <c r="E73" s="101">
        <v>625899</v>
      </c>
      <c r="F73" s="96"/>
      <c r="G73" s="104">
        <f t="shared" si="1"/>
        <v>0</v>
      </c>
    </row>
    <row r="74" spans="1:9" s="14" customFormat="1" hidden="1" x14ac:dyDescent="0.3">
      <c r="A74" s="359">
        <v>3.4</v>
      </c>
      <c r="B74" s="360"/>
      <c r="C74" s="15" t="s">
        <v>91</v>
      </c>
      <c r="D74" s="16" t="s">
        <v>23</v>
      </c>
      <c r="E74" s="101">
        <v>324536</v>
      </c>
      <c r="F74" s="96"/>
      <c r="G74" s="104">
        <f t="shared" si="1"/>
        <v>0</v>
      </c>
    </row>
    <row r="75" spans="1:9" s="14" customFormat="1" x14ac:dyDescent="0.3">
      <c r="A75" s="359">
        <v>3.5</v>
      </c>
      <c r="B75" s="360"/>
      <c r="C75" s="15" t="s">
        <v>92</v>
      </c>
      <c r="D75" s="16" t="s">
        <v>23</v>
      </c>
      <c r="E75" s="101">
        <v>370262</v>
      </c>
      <c r="F75" s="96">
        <f>+'Memorias Termales'!R22</f>
        <v>2</v>
      </c>
      <c r="G75" s="104">
        <f t="shared" si="1"/>
        <v>740524</v>
      </c>
      <c r="H75" s="14" t="s">
        <v>669</v>
      </c>
      <c r="I75" s="14" t="s">
        <v>657</v>
      </c>
    </row>
    <row r="76" spans="1:9" s="14" customFormat="1" hidden="1" x14ac:dyDescent="0.3">
      <c r="A76" s="359">
        <v>3.6</v>
      </c>
      <c r="B76" s="360"/>
      <c r="C76" s="15" t="s">
        <v>93</v>
      </c>
      <c r="D76" s="16" t="s">
        <v>23</v>
      </c>
      <c r="E76" s="101">
        <v>469834</v>
      </c>
      <c r="F76" s="96"/>
      <c r="G76" s="104">
        <f t="shared" si="1"/>
        <v>0</v>
      </c>
    </row>
    <row r="77" spans="1:9" s="14" customFormat="1" hidden="1" x14ac:dyDescent="0.3">
      <c r="A77" s="359">
        <v>3.7</v>
      </c>
      <c r="B77" s="360"/>
      <c r="C77" s="15" t="s">
        <v>94</v>
      </c>
      <c r="D77" s="16" t="s">
        <v>17</v>
      </c>
      <c r="E77" s="101">
        <v>175253</v>
      </c>
      <c r="F77" s="96"/>
      <c r="G77" s="104">
        <f t="shared" si="1"/>
        <v>0</v>
      </c>
    </row>
    <row r="78" spans="1:9" s="14" customFormat="1" hidden="1" x14ac:dyDescent="0.3">
      <c r="A78" s="359">
        <v>3.8</v>
      </c>
      <c r="B78" s="360"/>
      <c r="C78" s="15" t="s">
        <v>95</v>
      </c>
      <c r="D78" s="16" t="s">
        <v>23</v>
      </c>
      <c r="E78" s="101">
        <v>1730516</v>
      </c>
      <c r="F78" s="96"/>
      <c r="G78" s="104">
        <f t="shared" si="1"/>
        <v>0</v>
      </c>
    </row>
    <row r="79" spans="1:9" s="14" customFormat="1" hidden="1" x14ac:dyDescent="0.3">
      <c r="A79" s="359">
        <v>3.9</v>
      </c>
      <c r="B79" s="360"/>
      <c r="C79" s="15" t="s">
        <v>96</v>
      </c>
      <c r="D79" s="16" t="s">
        <v>17</v>
      </c>
      <c r="E79" s="101">
        <v>164680</v>
      </c>
      <c r="F79" s="96"/>
      <c r="G79" s="104">
        <f t="shared" si="1"/>
        <v>0</v>
      </c>
    </row>
    <row r="80" spans="1:9" s="14" customFormat="1" hidden="1" x14ac:dyDescent="0.3">
      <c r="A80" s="355">
        <v>3.1</v>
      </c>
      <c r="B80" s="356"/>
      <c r="C80" s="15" t="s">
        <v>97</v>
      </c>
      <c r="D80" s="16" t="s">
        <v>17</v>
      </c>
      <c r="E80" s="101">
        <v>100516</v>
      </c>
      <c r="F80" s="96"/>
      <c r="G80" s="104">
        <f t="shared" si="1"/>
        <v>0</v>
      </c>
    </row>
    <row r="81" spans="1:9" s="14" customFormat="1" x14ac:dyDescent="0.3">
      <c r="A81" s="359">
        <v>3.11</v>
      </c>
      <c r="B81" s="360"/>
      <c r="C81" s="15" t="s">
        <v>98</v>
      </c>
      <c r="D81" s="16" t="s">
        <v>17</v>
      </c>
      <c r="E81" s="101">
        <v>40782</v>
      </c>
      <c r="F81" s="96">
        <f>+'Memorias Termales'!R31</f>
        <v>23</v>
      </c>
      <c r="G81" s="104">
        <f t="shared" si="1"/>
        <v>937986</v>
      </c>
      <c r="H81" s="14" t="s">
        <v>669</v>
      </c>
      <c r="I81" s="14" t="s">
        <v>657</v>
      </c>
    </row>
    <row r="82" spans="1:9" s="14" customFormat="1" hidden="1" x14ac:dyDescent="0.3">
      <c r="A82" s="355">
        <v>3.12</v>
      </c>
      <c r="B82" s="356"/>
      <c r="C82" s="15" t="s">
        <v>99</v>
      </c>
      <c r="D82" s="16" t="s">
        <v>17</v>
      </c>
      <c r="E82" s="101">
        <v>63648</v>
      </c>
      <c r="F82" s="96"/>
      <c r="G82" s="104">
        <f t="shared" si="1"/>
        <v>0</v>
      </c>
    </row>
    <row r="83" spans="1:9" s="14" customFormat="1" hidden="1" x14ac:dyDescent="0.3">
      <c r="A83" s="359">
        <v>3.13</v>
      </c>
      <c r="B83" s="360"/>
      <c r="C83" s="20" t="s">
        <v>100</v>
      </c>
      <c r="D83" s="16" t="s">
        <v>17</v>
      </c>
      <c r="E83" s="101">
        <v>82469</v>
      </c>
      <c r="F83" s="96"/>
      <c r="G83" s="104">
        <f t="shared" si="1"/>
        <v>0</v>
      </c>
    </row>
    <row r="84" spans="1:9" s="14" customFormat="1" hidden="1" x14ac:dyDescent="0.3">
      <c r="A84" s="355">
        <v>3.14</v>
      </c>
      <c r="B84" s="356"/>
      <c r="C84" s="20" t="s">
        <v>101</v>
      </c>
      <c r="D84" s="16" t="s">
        <v>17</v>
      </c>
      <c r="E84" s="101">
        <v>111240</v>
      </c>
      <c r="F84" s="96"/>
      <c r="G84" s="104">
        <f t="shared" si="1"/>
        <v>0</v>
      </c>
    </row>
    <row r="85" spans="1:9" s="14" customFormat="1" hidden="1" x14ac:dyDescent="0.3">
      <c r="A85" s="359">
        <v>3.15</v>
      </c>
      <c r="B85" s="360"/>
      <c r="C85" s="20" t="s">
        <v>102</v>
      </c>
      <c r="D85" s="16" t="s">
        <v>17</v>
      </c>
      <c r="E85" s="101">
        <v>151931</v>
      </c>
      <c r="F85" s="96"/>
      <c r="G85" s="104">
        <f t="shared" si="1"/>
        <v>0</v>
      </c>
    </row>
    <row r="86" spans="1:9" s="14" customFormat="1" ht="23.25" hidden="1" customHeight="1" x14ac:dyDescent="0.3">
      <c r="A86" s="355">
        <v>3.16</v>
      </c>
      <c r="B86" s="356"/>
      <c r="C86" s="20" t="s">
        <v>103</v>
      </c>
      <c r="D86" s="18" t="s">
        <v>23</v>
      </c>
      <c r="E86" s="101">
        <v>1295101</v>
      </c>
      <c r="F86" s="96"/>
      <c r="G86" s="104">
        <f t="shared" si="1"/>
        <v>0</v>
      </c>
    </row>
    <row r="87" spans="1:9" s="14" customFormat="1" ht="23.25" hidden="1" customHeight="1" x14ac:dyDescent="0.3">
      <c r="A87" s="359">
        <v>3.17</v>
      </c>
      <c r="B87" s="360"/>
      <c r="C87" s="20" t="s">
        <v>104</v>
      </c>
      <c r="D87" s="18" t="s">
        <v>23</v>
      </c>
      <c r="E87" s="101">
        <v>1805337</v>
      </c>
      <c r="F87" s="96"/>
      <c r="G87" s="104">
        <f t="shared" si="1"/>
        <v>0</v>
      </c>
    </row>
    <row r="88" spans="1:9" s="14" customFormat="1" ht="23.25" hidden="1" customHeight="1" x14ac:dyDescent="0.3">
      <c r="A88" s="355">
        <v>3.18</v>
      </c>
      <c r="B88" s="356"/>
      <c r="C88" s="20" t="s">
        <v>105</v>
      </c>
      <c r="D88" s="18" t="s">
        <v>23</v>
      </c>
      <c r="E88" s="101">
        <v>2323676</v>
      </c>
      <c r="F88" s="96"/>
      <c r="G88" s="104">
        <f t="shared" si="1"/>
        <v>0</v>
      </c>
    </row>
    <row r="89" spans="1:9" s="14" customFormat="1" x14ac:dyDescent="0.3">
      <c r="A89" s="376">
        <v>4</v>
      </c>
      <c r="B89" s="377"/>
      <c r="C89" s="371" t="s">
        <v>106</v>
      </c>
      <c r="D89" s="372"/>
      <c r="E89" s="372"/>
      <c r="F89" s="372"/>
      <c r="G89" s="373"/>
    </row>
    <row r="90" spans="1:9" s="14" customFormat="1" hidden="1" x14ac:dyDescent="0.3">
      <c r="A90" s="359">
        <v>4.0999999999999996</v>
      </c>
      <c r="B90" s="360"/>
      <c r="C90" s="26" t="s">
        <v>107</v>
      </c>
      <c r="D90" s="18" t="s">
        <v>9</v>
      </c>
      <c r="E90" s="101">
        <v>60233</v>
      </c>
      <c r="F90" s="96"/>
      <c r="G90" s="104">
        <f t="shared" si="1"/>
        <v>0</v>
      </c>
    </row>
    <row r="91" spans="1:9" s="14" customFormat="1" hidden="1" x14ac:dyDescent="0.3">
      <c r="A91" s="359">
        <v>4.2</v>
      </c>
      <c r="B91" s="360"/>
      <c r="C91" s="20" t="s">
        <v>108</v>
      </c>
      <c r="D91" s="18" t="s">
        <v>9</v>
      </c>
      <c r="E91" s="101">
        <v>77979</v>
      </c>
      <c r="F91" s="96"/>
      <c r="G91" s="104">
        <f t="shared" si="1"/>
        <v>0</v>
      </c>
    </row>
    <row r="92" spans="1:9" s="14" customFormat="1" hidden="1" x14ac:dyDescent="0.3">
      <c r="A92" s="359">
        <v>4.3</v>
      </c>
      <c r="B92" s="360"/>
      <c r="C92" s="20" t="s">
        <v>109</v>
      </c>
      <c r="D92" s="18" t="s">
        <v>51</v>
      </c>
      <c r="E92" s="101">
        <v>1110705</v>
      </c>
      <c r="F92" s="96"/>
      <c r="G92" s="104">
        <f t="shared" si="1"/>
        <v>0</v>
      </c>
    </row>
    <row r="93" spans="1:9" s="14" customFormat="1" hidden="1" x14ac:dyDescent="0.3">
      <c r="A93" s="359">
        <v>4.4000000000000004</v>
      </c>
      <c r="B93" s="360"/>
      <c r="C93" s="20" t="s">
        <v>110</v>
      </c>
      <c r="D93" s="18" t="s">
        <v>51</v>
      </c>
      <c r="E93" s="101">
        <v>283865</v>
      </c>
      <c r="F93" s="96"/>
      <c r="G93" s="104">
        <f t="shared" si="1"/>
        <v>0</v>
      </c>
    </row>
    <row r="94" spans="1:9" s="14" customFormat="1" ht="20.399999999999999" hidden="1" x14ac:dyDescent="0.3">
      <c r="A94" s="359">
        <v>4.5</v>
      </c>
      <c r="B94" s="360"/>
      <c r="C94" s="20" t="s">
        <v>111</v>
      </c>
      <c r="D94" s="18" t="s">
        <v>9</v>
      </c>
      <c r="E94" s="101">
        <v>179251</v>
      </c>
      <c r="F94" s="96"/>
      <c r="G94" s="104">
        <f t="shared" si="1"/>
        <v>0</v>
      </c>
    </row>
    <row r="95" spans="1:9" s="14" customFormat="1" ht="20.399999999999999" hidden="1" x14ac:dyDescent="0.3">
      <c r="A95" s="359">
        <v>4.5999999999999996</v>
      </c>
      <c r="B95" s="360"/>
      <c r="C95" s="20" t="s">
        <v>112</v>
      </c>
      <c r="D95" s="18" t="s">
        <v>9</v>
      </c>
      <c r="E95" s="101">
        <v>161719</v>
      </c>
      <c r="F95" s="96"/>
      <c r="G95" s="104">
        <f t="shared" si="1"/>
        <v>0</v>
      </c>
    </row>
    <row r="96" spans="1:9" s="14" customFormat="1" ht="13.5" hidden="1" customHeight="1" x14ac:dyDescent="0.3">
      <c r="A96" s="359">
        <v>4.7</v>
      </c>
      <c r="B96" s="360"/>
      <c r="C96" s="20" t="s">
        <v>113</v>
      </c>
      <c r="D96" s="18" t="s">
        <v>9</v>
      </c>
      <c r="E96" s="101">
        <v>178280</v>
      </c>
      <c r="F96" s="96"/>
      <c r="G96" s="104">
        <f t="shared" si="1"/>
        <v>0</v>
      </c>
    </row>
    <row r="97" spans="1:9" s="14" customFormat="1" hidden="1" x14ac:dyDescent="0.3">
      <c r="A97" s="359">
        <v>4.8</v>
      </c>
      <c r="B97" s="360"/>
      <c r="C97" s="20" t="s">
        <v>114</v>
      </c>
      <c r="D97" s="18" t="s">
        <v>9</v>
      </c>
      <c r="E97" s="101">
        <v>187878</v>
      </c>
      <c r="F97" s="96"/>
      <c r="G97" s="104">
        <f t="shared" si="1"/>
        <v>0</v>
      </c>
    </row>
    <row r="98" spans="1:9" s="14" customFormat="1" hidden="1" x14ac:dyDescent="0.3">
      <c r="A98" s="359">
        <v>4.9000000000000004</v>
      </c>
      <c r="B98" s="360"/>
      <c r="C98" s="20" t="s">
        <v>115</v>
      </c>
      <c r="D98" s="18" t="s">
        <v>9</v>
      </c>
      <c r="E98" s="101">
        <v>211879</v>
      </c>
      <c r="F98" s="96"/>
      <c r="G98" s="104">
        <f t="shared" si="1"/>
        <v>0</v>
      </c>
    </row>
    <row r="99" spans="1:9" s="14" customFormat="1" hidden="1" x14ac:dyDescent="0.3">
      <c r="A99" s="355">
        <v>4.0999999999999996</v>
      </c>
      <c r="B99" s="356"/>
      <c r="C99" s="20" t="s">
        <v>116</v>
      </c>
      <c r="D99" s="18" t="s">
        <v>9</v>
      </c>
      <c r="E99" s="101">
        <v>234307</v>
      </c>
      <c r="F99" s="96"/>
      <c r="G99" s="104">
        <f t="shared" si="1"/>
        <v>0</v>
      </c>
    </row>
    <row r="100" spans="1:9" s="14" customFormat="1" ht="11.25" hidden="1" customHeight="1" x14ac:dyDescent="0.3">
      <c r="A100" s="359">
        <v>4.1100000000000003</v>
      </c>
      <c r="B100" s="360"/>
      <c r="C100" s="20" t="s">
        <v>117</v>
      </c>
      <c r="D100" s="18" t="s">
        <v>9</v>
      </c>
      <c r="E100" s="101">
        <v>259765</v>
      </c>
      <c r="F100" s="96"/>
      <c r="G100" s="104">
        <f t="shared" si="1"/>
        <v>0</v>
      </c>
    </row>
    <row r="101" spans="1:9" s="14" customFormat="1" hidden="1" x14ac:dyDescent="0.3">
      <c r="A101" s="355">
        <v>4.12</v>
      </c>
      <c r="B101" s="356"/>
      <c r="C101" s="20" t="s">
        <v>118</v>
      </c>
      <c r="D101" s="18" t="s">
        <v>9</v>
      </c>
      <c r="E101" s="101">
        <v>142010</v>
      </c>
      <c r="F101" s="96"/>
      <c r="G101" s="104">
        <f t="shared" si="1"/>
        <v>0</v>
      </c>
    </row>
    <row r="102" spans="1:9" s="14" customFormat="1" hidden="1" x14ac:dyDescent="0.3">
      <c r="A102" s="359">
        <v>4.13</v>
      </c>
      <c r="B102" s="360"/>
      <c r="C102" s="20" t="s">
        <v>119</v>
      </c>
      <c r="D102" s="18" t="s">
        <v>51</v>
      </c>
      <c r="E102" s="101">
        <v>1328187</v>
      </c>
      <c r="F102" s="96"/>
      <c r="G102" s="104">
        <f t="shared" si="1"/>
        <v>0</v>
      </c>
    </row>
    <row r="103" spans="1:9" s="14" customFormat="1" hidden="1" x14ac:dyDescent="0.3">
      <c r="A103" s="355">
        <v>4.1399999999999997</v>
      </c>
      <c r="B103" s="356"/>
      <c r="C103" s="20" t="s">
        <v>120</v>
      </c>
      <c r="D103" s="18" t="s">
        <v>9</v>
      </c>
      <c r="E103" s="101">
        <v>131305</v>
      </c>
      <c r="F103" s="96"/>
      <c r="G103" s="104">
        <f t="shared" si="1"/>
        <v>0</v>
      </c>
    </row>
    <row r="104" spans="1:9" s="14" customFormat="1" hidden="1" x14ac:dyDescent="0.3">
      <c r="A104" s="359">
        <v>4.1500000000000004</v>
      </c>
      <c r="B104" s="360"/>
      <c r="C104" s="20" t="s">
        <v>121</v>
      </c>
      <c r="D104" s="18" t="s">
        <v>9</v>
      </c>
      <c r="E104" s="101">
        <v>104085</v>
      </c>
      <c r="F104" s="96"/>
      <c r="G104" s="104">
        <f t="shared" si="1"/>
        <v>0</v>
      </c>
    </row>
    <row r="105" spans="1:9" s="14" customFormat="1" hidden="1" x14ac:dyDescent="0.3">
      <c r="A105" s="355">
        <v>4.16</v>
      </c>
      <c r="B105" s="356"/>
      <c r="C105" s="20" t="s">
        <v>122</v>
      </c>
      <c r="D105" s="18" t="s">
        <v>9</v>
      </c>
      <c r="E105" s="101">
        <v>115702</v>
      </c>
      <c r="F105" s="96"/>
      <c r="G105" s="104">
        <f t="shared" si="1"/>
        <v>0</v>
      </c>
    </row>
    <row r="106" spans="1:9" s="14" customFormat="1" hidden="1" x14ac:dyDescent="0.3">
      <c r="A106" s="359">
        <v>4.17</v>
      </c>
      <c r="B106" s="360"/>
      <c r="C106" s="20" t="s">
        <v>123</v>
      </c>
      <c r="D106" s="18" t="s">
        <v>9</v>
      </c>
      <c r="E106" s="101">
        <v>132708</v>
      </c>
      <c r="F106" s="96"/>
      <c r="G106" s="104">
        <f t="shared" si="1"/>
        <v>0</v>
      </c>
    </row>
    <row r="107" spans="1:9" s="14" customFormat="1" hidden="1" x14ac:dyDescent="0.3">
      <c r="A107" s="355">
        <v>4.1800000000000104</v>
      </c>
      <c r="B107" s="356"/>
      <c r="C107" s="20" t="s">
        <v>124</v>
      </c>
      <c r="D107" s="18" t="s">
        <v>51</v>
      </c>
      <c r="E107" s="101">
        <v>969137</v>
      </c>
      <c r="F107" s="96"/>
      <c r="G107" s="104">
        <f t="shared" si="1"/>
        <v>0</v>
      </c>
    </row>
    <row r="108" spans="1:9" s="14" customFormat="1" ht="12.75" customHeight="1" x14ac:dyDescent="0.3">
      <c r="A108" s="359">
        <v>4.1900000000000102</v>
      </c>
      <c r="B108" s="360"/>
      <c r="C108" s="20" t="s">
        <v>125</v>
      </c>
      <c r="D108" s="18" t="s">
        <v>23</v>
      </c>
      <c r="E108" s="101">
        <v>82286</v>
      </c>
      <c r="F108" s="96">
        <f>+'Memorias Termales'!R41</f>
        <v>18</v>
      </c>
      <c r="G108" s="104">
        <f t="shared" si="1"/>
        <v>1481148</v>
      </c>
      <c r="H108" s="14" t="s">
        <v>656</v>
      </c>
      <c r="I108" s="14" t="s">
        <v>658</v>
      </c>
    </row>
    <row r="109" spans="1:9" s="14" customFormat="1" hidden="1" x14ac:dyDescent="0.3">
      <c r="A109" s="355">
        <v>4.2000000000000099</v>
      </c>
      <c r="B109" s="356"/>
      <c r="C109" s="20" t="s">
        <v>126</v>
      </c>
      <c r="D109" s="18" t="s">
        <v>9</v>
      </c>
      <c r="E109" s="101">
        <v>359690</v>
      </c>
      <c r="F109" s="96"/>
      <c r="G109" s="104">
        <f t="shared" si="1"/>
        <v>0</v>
      </c>
    </row>
    <row r="110" spans="1:9" s="14" customFormat="1" hidden="1" x14ac:dyDescent="0.3">
      <c r="A110" s="359">
        <v>4.2100000000000097</v>
      </c>
      <c r="B110" s="360"/>
      <c r="C110" s="20" t="s">
        <v>127</v>
      </c>
      <c r="D110" s="18" t="s">
        <v>128</v>
      </c>
      <c r="E110" s="101">
        <v>7643</v>
      </c>
      <c r="F110" s="96"/>
      <c r="G110" s="104">
        <f t="shared" si="1"/>
        <v>0</v>
      </c>
    </row>
    <row r="111" spans="1:9" s="14" customFormat="1" hidden="1" x14ac:dyDescent="0.3">
      <c r="A111" s="355">
        <v>4.2200000000000104</v>
      </c>
      <c r="B111" s="356"/>
      <c r="C111" s="20" t="s">
        <v>129</v>
      </c>
      <c r="D111" s="18" t="s">
        <v>128</v>
      </c>
      <c r="E111" s="101">
        <v>7900</v>
      </c>
      <c r="F111" s="96"/>
      <c r="G111" s="104">
        <f t="shared" si="1"/>
        <v>0</v>
      </c>
    </row>
    <row r="112" spans="1:9" s="14" customFormat="1" x14ac:dyDescent="0.3">
      <c r="A112" s="359">
        <v>4.2300000000000102</v>
      </c>
      <c r="B112" s="360"/>
      <c r="C112" s="20" t="s">
        <v>130</v>
      </c>
      <c r="D112" s="27" t="s">
        <v>128</v>
      </c>
      <c r="E112" s="101">
        <v>10391</v>
      </c>
      <c r="F112" s="96">
        <f>+'Memorias Termales'!R50</f>
        <v>348.82</v>
      </c>
      <c r="G112" s="104">
        <f t="shared" si="1"/>
        <v>3624588.62</v>
      </c>
    </row>
    <row r="113" spans="1:9" s="14" customFormat="1" x14ac:dyDescent="0.3">
      <c r="A113" s="376">
        <v>5</v>
      </c>
      <c r="B113" s="377"/>
      <c r="C113" s="371" t="s">
        <v>137</v>
      </c>
      <c r="D113" s="372"/>
      <c r="E113" s="372"/>
      <c r="F113" s="372"/>
      <c r="G113" s="373"/>
    </row>
    <row r="114" spans="1:9" s="14" customFormat="1" x14ac:dyDescent="0.3">
      <c r="A114" s="359">
        <v>5.8</v>
      </c>
      <c r="B114" s="360"/>
      <c r="C114" s="20" t="s">
        <v>145</v>
      </c>
      <c r="D114" s="18" t="s">
        <v>9</v>
      </c>
      <c r="E114" s="101">
        <v>138102</v>
      </c>
      <c r="F114" s="96">
        <f>+'Memorias Termales'!R54</f>
        <v>8.68</v>
      </c>
      <c r="G114" s="104">
        <f t="shared" si="1"/>
        <v>1198725.3599999999</v>
      </c>
      <c r="I114" s="14" t="s">
        <v>670</v>
      </c>
    </row>
    <row r="115" spans="1:9" s="14" customFormat="1" hidden="1" x14ac:dyDescent="0.3">
      <c r="A115" s="359">
        <v>5.9</v>
      </c>
      <c r="B115" s="360"/>
      <c r="C115" s="20" t="s">
        <v>146</v>
      </c>
      <c r="D115" s="18" t="s">
        <v>9</v>
      </c>
      <c r="E115" s="101">
        <v>137629</v>
      </c>
      <c r="F115" s="96"/>
      <c r="G115" s="104">
        <f t="shared" si="1"/>
        <v>0</v>
      </c>
    </row>
    <row r="116" spans="1:9" s="14" customFormat="1" hidden="1" x14ac:dyDescent="0.3">
      <c r="A116" s="355">
        <v>5.0999999999999996</v>
      </c>
      <c r="B116" s="356"/>
      <c r="C116" s="20" t="s">
        <v>147</v>
      </c>
      <c r="D116" s="18" t="s">
        <v>17</v>
      </c>
      <c r="E116" s="101">
        <v>83252</v>
      </c>
      <c r="F116" s="96"/>
      <c r="G116" s="104">
        <f t="shared" si="1"/>
        <v>0</v>
      </c>
    </row>
    <row r="117" spans="1:9" s="14" customFormat="1" hidden="1" x14ac:dyDescent="0.3">
      <c r="A117" s="359">
        <v>5.1100000000000003</v>
      </c>
      <c r="B117" s="360"/>
      <c r="C117" s="20" t="s">
        <v>148</v>
      </c>
      <c r="D117" s="18" t="s">
        <v>9</v>
      </c>
      <c r="E117" s="101">
        <v>133185</v>
      </c>
      <c r="F117" s="96"/>
      <c r="G117" s="104">
        <f t="shared" si="1"/>
        <v>0</v>
      </c>
    </row>
    <row r="118" spans="1:9" s="14" customFormat="1" hidden="1" x14ac:dyDescent="0.3">
      <c r="A118" s="355">
        <v>5.12</v>
      </c>
      <c r="B118" s="356"/>
      <c r="C118" s="20" t="s">
        <v>149</v>
      </c>
      <c r="D118" s="18" t="s">
        <v>17</v>
      </c>
      <c r="E118" s="101">
        <v>81030</v>
      </c>
      <c r="F118" s="96"/>
      <c r="G118" s="104">
        <f t="shared" si="1"/>
        <v>0</v>
      </c>
    </row>
    <row r="119" spans="1:9" s="14" customFormat="1" hidden="1" x14ac:dyDescent="0.3">
      <c r="A119" s="359">
        <v>5.13</v>
      </c>
      <c r="B119" s="360"/>
      <c r="C119" s="20" t="s">
        <v>150</v>
      </c>
      <c r="D119" s="18" t="s">
        <v>9</v>
      </c>
      <c r="E119" s="101">
        <v>155497</v>
      </c>
      <c r="F119" s="96"/>
      <c r="G119" s="104">
        <f t="shared" si="1"/>
        <v>0</v>
      </c>
    </row>
    <row r="120" spans="1:9" s="14" customFormat="1" hidden="1" x14ac:dyDescent="0.3">
      <c r="A120" s="355">
        <v>5.14</v>
      </c>
      <c r="B120" s="356"/>
      <c r="C120" s="20" t="s">
        <v>151</v>
      </c>
      <c r="D120" s="18" t="s">
        <v>17</v>
      </c>
      <c r="E120" s="101">
        <v>94594</v>
      </c>
      <c r="F120" s="96"/>
      <c r="G120" s="104">
        <f t="shared" si="1"/>
        <v>0</v>
      </c>
    </row>
    <row r="121" spans="1:9" s="14" customFormat="1" hidden="1" x14ac:dyDescent="0.3">
      <c r="A121" s="359">
        <v>5.15</v>
      </c>
      <c r="B121" s="360"/>
      <c r="C121" s="20" t="s">
        <v>152</v>
      </c>
      <c r="D121" s="18" t="s">
        <v>9</v>
      </c>
      <c r="E121" s="101">
        <v>170574</v>
      </c>
      <c r="F121" s="96"/>
      <c r="G121" s="104">
        <f t="shared" si="1"/>
        <v>0</v>
      </c>
    </row>
    <row r="122" spans="1:9" s="14" customFormat="1" hidden="1" x14ac:dyDescent="0.3">
      <c r="A122" s="355">
        <v>5.16</v>
      </c>
      <c r="B122" s="356"/>
      <c r="C122" s="20" t="s">
        <v>153</v>
      </c>
      <c r="D122" s="18" t="s">
        <v>17</v>
      </c>
      <c r="E122" s="101">
        <v>102132</v>
      </c>
      <c r="F122" s="96"/>
      <c r="G122" s="104">
        <f t="shared" ref="G122:G185" si="2">+E122*F122</f>
        <v>0</v>
      </c>
    </row>
    <row r="123" spans="1:9" s="14" customFormat="1" x14ac:dyDescent="0.3">
      <c r="A123" s="359">
        <v>5.17</v>
      </c>
      <c r="B123" s="360"/>
      <c r="C123" s="20" t="s">
        <v>154</v>
      </c>
      <c r="D123" s="18" t="s">
        <v>9</v>
      </c>
      <c r="E123" s="101">
        <v>59729</v>
      </c>
      <c r="F123" s="96">
        <f>+'Memorias Termales'!AA31</f>
        <v>58.790000000000006</v>
      </c>
      <c r="G123" s="104">
        <f t="shared" si="2"/>
        <v>3511467.91</v>
      </c>
    </row>
    <row r="124" spans="1:9" s="14" customFormat="1" x14ac:dyDescent="0.3">
      <c r="A124" s="355">
        <v>5.1800000000000104</v>
      </c>
      <c r="B124" s="356"/>
      <c r="C124" s="20" t="s">
        <v>155</v>
      </c>
      <c r="D124" s="18" t="s">
        <v>17</v>
      </c>
      <c r="E124" s="101">
        <v>37724</v>
      </c>
      <c r="F124" s="96">
        <f>+'Memorias Termales'!AA22</f>
        <v>47.599999999999994</v>
      </c>
      <c r="G124" s="104">
        <f t="shared" si="2"/>
        <v>1795662.3999999997</v>
      </c>
    </row>
    <row r="125" spans="1:9" s="14" customFormat="1" hidden="1" x14ac:dyDescent="0.3">
      <c r="A125" s="359">
        <v>5.1900000000000102</v>
      </c>
      <c r="B125" s="360"/>
      <c r="C125" s="20" t="s">
        <v>156</v>
      </c>
      <c r="D125" s="18" t="s">
        <v>9</v>
      </c>
      <c r="E125" s="101">
        <v>75971</v>
      </c>
      <c r="F125" s="96"/>
      <c r="G125" s="104">
        <f t="shared" si="2"/>
        <v>0</v>
      </c>
    </row>
    <row r="126" spans="1:9" s="14" customFormat="1" hidden="1" x14ac:dyDescent="0.3">
      <c r="A126" s="355">
        <v>5.2000000000000099</v>
      </c>
      <c r="B126" s="356"/>
      <c r="C126" s="20" t="s">
        <v>157</v>
      </c>
      <c r="D126" s="18" t="s">
        <v>17</v>
      </c>
      <c r="E126" s="101">
        <v>47787</v>
      </c>
      <c r="F126" s="96"/>
      <c r="G126" s="104">
        <f t="shared" si="2"/>
        <v>0</v>
      </c>
    </row>
    <row r="127" spans="1:9" s="14" customFormat="1" hidden="1" x14ac:dyDescent="0.3">
      <c r="A127" s="359">
        <v>5.2100000000000097</v>
      </c>
      <c r="B127" s="360"/>
      <c r="C127" s="20" t="s">
        <v>158</v>
      </c>
      <c r="D127" s="18" t="s">
        <v>9</v>
      </c>
      <c r="E127" s="101">
        <v>85834</v>
      </c>
      <c r="F127" s="96"/>
      <c r="G127" s="104">
        <f t="shared" si="2"/>
        <v>0</v>
      </c>
    </row>
    <row r="128" spans="1:9" s="14" customFormat="1" hidden="1" x14ac:dyDescent="0.3">
      <c r="A128" s="355">
        <v>5.2200000000000104</v>
      </c>
      <c r="B128" s="356"/>
      <c r="C128" s="20" t="s">
        <v>159</v>
      </c>
      <c r="D128" s="18" t="s">
        <v>17</v>
      </c>
      <c r="E128" s="101">
        <v>53946</v>
      </c>
      <c r="F128" s="96"/>
      <c r="G128" s="104">
        <f t="shared" si="2"/>
        <v>0</v>
      </c>
    </row>
    <row r="129" spans="1:7" s="14" customFormat="1" hidden="1" x14ac:dyDescent="0.3">
      <c r="A129" s="359">
        <v>5.2300000000000102</v>
      </c>
      <c r="B129" s="360"/>
      <c r="C129" s="20" t="s">
        <v>160</v>
      </c>
      <c r="D129" s="18" t="s">
        <v>9</v>
      </c>
      <c r="E129" s="101">
        <v>139059</v>
      </c>
      <c r="F129" s="96"/>
      <c r="G129" s="104">
        <f t="shared" si="2"/>
        <v>0</v>
      </c>
    </row>
    <row r="130" spans="1:7" s="14" customFormat="1" hidden="1" x14ac:dyDescent="0.3">
      <c r="A130" s="355">
        <v>5.24000000000001</v>
      </c>
      <c r="B130" s="356"/>
      <c r="C130" s="20" t="s">
        <v>161</v>
      </c>
      <c r="D130" s="18" t="s">
        <v>17</v>
      </c>
      <c r="E130" s="101">
        <v>86072</v>
      </c>
      <c r="F130" s="96"/>
      <c r="G130" s="104">
        <f t="shared" si="2"/>
        <v>0</v>
      </c>
    </row>
    <row r="131" spans="1:7" s="14" customFormat="1" hidden="1" x14ac:dyDescent="0.3">
      <c r="A131" s="359">
        <v>5.2500000000000098</v>
      </c>
      <c r="B131" s="360"/>
      <c r="C131" s="20" t="s">
        <v>162</v>
      </c>
      <c r="D131" s="18" t="s">
        <v>9</v>
      </c>
      <c r="E131" s="101">
        <v>55606</v>
      </c>
      <c r="F131" s="96"/>
      <c r="G131" s="104">
        <f t="shared" si="2"/>
        <v>0</v>
      </c>
    </row>
    <row r="132" spans="1:7" s="14" customFormat="1" hidden="1" x14ac:dyDescent="0.3">
      <c r="A132" s="355">
        <v>5.2600000000000096</v>
      </c>
      <c r="B132" s="356"/>
      <c r="C132" s="20" t="s">
        <v>163</v>
      </c>
      <c r="D132" s="18" t="s">
        <v>17</v>
      </c>
      <c r="E132" s="101">
        <v>35057</v>
      </c>
      <c r="F132" s="96"/>
      <c r="G132" s="104">
        <f t="shared" si="2"/>
        <v>0</v>
      </c>
    </row>
    <row r="133" spans="1:7" s="14" customFormat="1" hidden="1" x14ac:dyDescent="0.3">
      <c r="A133" s="359">
        <v>5.2700000000000102</v>
      </c>
      <c r="B133" s="360"/>
      <c r="C133" s="20" t="s">
        <v>164</v>
      </c>
      <c r="D133" s="18" t="s">
        <v>9</v>
      </c>
      <c r="E133" s="101">
        <v>108300</v>
      </c>
      <c r="F133" s="96"/>
      <c r="G133" s="104">
        <f t="shared" si="2"/>
        <v>0</v>
      </c>
    </row>
    <row r="134" spans="1:7" s="14" customFormat="1" hidden="1" x14ac:dyDescent="0.3">
      <c r="A134" s="355">
        <v>5.28000000000001</v>
      </c>
      <c r="B134" s="356"/>
      <c r="C134" s="20" t="s">
        <v>165</v>
      </c>
      <c r="D134" s="18" t="s">
        <v>17</v>
      </c>
      <c r="E134" s="101">
        <v>68109</v>
      </c>
      <c r="F134" s="96"/>
      <c r="G134" s="104">
        <f t="shared" si="2"/>
        <v>0</v>
      </c>
    </row>
    <row r="135" spans="1:7" s="14" customFormat="1" hidden="1" x14ac:dyDescent="0.3">
      <c r="A135" s="359">
        <v>5.2900000000000098</v>
      </c>
      <c r="B135" s="360"/>
      <c r="C135" s="20" t="s">
        <v>166</v>
      </c>
      <c r="D135" s="18" t="s">
        <v>9</v>
      </c>
      <c r="E135" s="101">
        <v>123656</v>
      </c>
      <c r="F135" s="96"/>
      <c r="G135" s="104">
        <f t="shared" si="2"/>
        <v>0</v>
      </c>
    </row>
    <row r="136" spans="1:7" s="14" customFormat="1" hidden="1" x14ac:dyDescent="0.3">
      <c r="A136" s="355">
        <v>5.3000000000000096</v>
      </c>
      <c r="B136" s="356"/>
      <c r="C136" s="20" t="s">
        <v>167</v>
      </c>
      <c r="D136" s="18" t="s">
        <v>17</v>
      </c>
      <c r="E136" s="101">
        <v>78844</v>
      </c>
      <c r="F136" s="96"/>
      <c r="G136" s="104">
        <f t="shared" si="2"/>
        <v>0</v>
      </c>
    </row>
    <row r="137" spans="1:7" s="14" customFormat="1" hidden="1" x14ac:dyDescent="0.3">
      <c r="A137" s="359">
        <v>5.3100000000000103</v>
      </c>
      <c r="B137" s="360"/>
      <c r="C137" s="20" t="s">
        <v>168</v>
      </c>
      <c r="D137" s="18" t="s">
        <v>9</v>
      </c>
      <c r="E137" s="101">
        <v>250776</v>
      </c>
      <c r="F137" s="96"/>
      <c r="G137" s="104">
        <f t="shared" si="2"/>
        <v>0</v>
      </c>
    </row>
    <row r="138" spans="1:7" s="14" customFormat="1" hidden="1" x14ac:dyDescent="0.3">
      <c r="A138" s="355">
        <v>5.3200000000000101</v>
      </c>
      <c r="B138" s="356"/>
      <c r="C138" s="20" t="s">
        <v>169</v>
      </c>
      <c r="D138" s="18" t="s">
        <v>17</v>
      </c>
      <c r="E138" s="101">
        <v>158903</v>
      </c>
      <c r="F138" s="96"/>
      <c r="G138" s="104">
        <f t="shared" si="2"/>
        <v>0</v>
      </c>
    </row>
    <row r="139" spans="1:7" s="14" customFormat="1" hidden="1" x14ac:dyDescent="0.3">
      <c r="A139" s="359">
        <v>5.3300000000000196</v>
      </c>
      <c r="B139" s="360"/>
      <c r="C139" s="20" t="s">
        <v>170</v>
      </c>
      <c r="D139" s="18" t="s">
        <v>9</v>
      </c>
      <c r="E139" s="101">
        <v>125738</v>
      </c>
      <c r="F139" s="96"/>
      <c r="G139" s="104">
        <f t="shared" si="2"/>
        <v>0</v>
      </c>
    </row>
    <row r="140" spans="1:7" s="14" customFormat="1" hidden="1" x14ac:dyDescent="0.3">
      <c r="A140" s="355">
        <v>5.3400000000000203</v>
      </c>
      <c r="B140" s="356"/>
      <c r="C140" s="20" t="s">
        <v>171</v>
      </c>
      <c r="D140" s="18" t="s">
        <v>17</v>
      </c>
      <c r="E140" s="101">
        <v>79885</v>
      </c>
      <c r="F140" s="96"/>
      <c r="G140" s="104">
        <f t="shared" si="2"/>
        <v>0</v>
      </c>
    </row>
    <row r="141" spans="1:7" s="14" customFormat="1" hidden="1" x14ac:dyDescent="0.3">
      <c r="A141" s="359">
        <v>5.3500000000000201</v>
      </c>
      <c r="B141" s="360"/>
      <c r="C141" s="20" t="s">
        <v>172</v>
      </c>
      <c r="D141" s="18" t="s">
        <v>9</v>
      </c>
      <c r="E141" s="101">
        <v>67338</v>
      </c>
      <c r="F141" s="96"/>
      <c r="G141" s="104">
        <f t="shared" si="2"/>
        <v>0</v>
      </c>
    </row>
    <row r="142" spans="1:7" s="14" customFormat="1" hidden="1" x14ac:dyDescent="0.3">
      <c r="A142" s="355">
        <v>5.3600000000000199</v>
      </c>
      <c r="B142" s="356"/>
      <c r="C142" s="20" t="s">
        <v>173</v>
      </c>
      <c r="D142" s="18" t="s">
        <v>17</v>
      </c>
      <c r="E142" s="101">
        <v>42959</v>
      </c>
      <c r="F142" s="96"/>
      <c r="G142" s="104">
        <f t="shared" si="2"/>
        <v>0</v>
      </c>
    </row>
    <row r="143" spans="1:7" s="14" customFormat="1" x14ac:dyDescent="0.3">
      <c r="A143" s="359">
        <v>5.3700000000000196</v>
      </c>
      <c r="B143" s="360"/>
      <c r="C143" s="20" t="s">
        <v>174</v>
      </c>
      <c r="D143" s="18" t="s">
        <v>9</v>
      </c>
      <c r="E143" s="101">
        <v>50622</v>
      </c>
      <c r="F143" s="96">
        <f>+'Memorias Termales'!AA31</f>
        <v>58.790000000000006</v>
      </c>
      <c r="G143" s="104">
        <f t="shared" si="2"/>
        <v>2976067.3800000004</v>
      </c>
    </row>
    <row r="144" spans="1:7" s="14" customFormat="1" x14ac:dyDescent="0.3">
      <c r="A144" s="355">
        <v>5.3800000000000203</v>
      </c>
      <c r="B144" s="356"/>
      <c r="C144" s="20" t="s">
        <v>175</v>
      </c>
      <c r="D144" s="18" t="s">
        <v>17</v>
      </c>
      <c r="E144" s="101">
        <v>32063</v>
      </c>
      <c r="F144" s="96">
        <f>+'Memorias Termales'!AA41</f>
        <v>59.599999999999994</v>
      </c>
      <c r="G144" s="104">
        <f t="shared" si="2"/>
        <v>1910954.7999999998</v>
      </c>
    </row>
    <row r="145" spans="1:7" s="14" customFormat="1" hidden="1" x14ac:dyDescent="0.3">
      <c r="A145" s="359">
        <v>5.3900000000000201</v>
      </c>
      <c r="B145" s="360"/>
      <c r="C145" s="20" t="s">
        <v>176</v>
      </c>
      <c r="D145" s="18" t="s">
        <v>9</v>
      </c>
      <c r="E145" s="101">
        <v>72665</v>
      </c>
      <c r="F145" s="96"/>
      <c r="G145" s="104">
        <f t="shared" si="2"/>
        <v>0</v>
      </c>
    </row>
    <row r="146" spans="1:7" s="14" customFormat="1" hidden="1" x14ac:dyDescent="0.3">
      <c r="A146" s="355">
        <v>5.4000000000000199</v>
      </c>
      <c r="B146" s="356"/>
      <c r="C146" s="20" t="s">
        <v>177</v>
      </c>
      <c r="D146" s="18" t="s">
        <v>17</v>
      </c>
      <c r="E146" s="101">
        <v>46866</v>
      </c>
      <c r="F146" s="96"/>
      <c r="G146" s="104">
        <f t="shared" si="2"/>
        <v>0</v>
      </c>
    </row>
    <row r="147" spans="1:7" s="14" customFormat="1" hidden="1" x14ac:dyDescent="0.3">
      <c r="A147" s="359">
        <v>5.4100000000000197</v>
      </c>
      <c r="B147" s="360"/>
      <c r="C147" s="20" t="s">
        <v>178</v>
      </c>
      <c r="D147" s="18" t="s">
        <v>9</v>
      </c>
      <c r="E147" s="101">
        <v>139534</v>
      </c>
      <c r="F147" s="96"/>
      <c r="G147" s="104">
        <f t="shared" si="2"/>
        <v>0</v>
      </c>
    </row>
    <row r="148" spans="1:7" s="14" customFormat="1" hidden="1" x14ac:dyDescent="0.3">
      <c r="A148" s="355">
        <v>5.4200000000000204</v>
      </c>
      <c r="B148" s="356"/>
      <c r="C148" s="20" t="s">
        <v>179</v>
      </c>
      <c r="D148" s="18" t="s">
        <v>17</v>
      </c>
      <c r="E148" s="101">
        <v>89351</v>
      </c>
      <c r="F148" s="96"/>
      <c r="G148" s="104">
        <f t="shared" si="2"/>
        <v>0</v>
      </c>
    </row>
    <row r="149" spans="1:7" s="14" customFormat="1" hidden="1" x14ac:dyDescent="0.3">
      <c r="A149" s="359">
        <v>5.4300000000000201</v>
      </c>
      <c r="B149" s="360"/>
      <c r="C149" s="20" t="s">
        <v>180</v>
      </c>
      <c r="D149" s="18" t="s">
        <v>9</v>
      </c>
      <c r="E149" s="101">
        <v>102853</v>
      </c>
      <c r="F149" s="96"/>
      <c r="G149" s="104">
        <f t="shared" si="2"/>
        <v>0</v>
      </c>
    </row>
    <row r="150" spans="1:7" s="14" customFormat="1" hidden="1" x14ac:dyDescent="0.3">
      <c r="A150" s="355">
        <v>5.4400000000000199</v>
      </c>
      <c r="B150" s="356"/>
      <c r="C150" s="20" t="s">
        <v>181</v>
      </c>
      <c r="D150" s="18" t="s">
        <v>17</v>
      </c>
      <c r="E150" s="101">
        <v>64769</v>
      </c>
      <c r="F150" s="96"/>
      <c r="G150" s="104">
        <f t="shared" si="2"/>
        <v>0</v>
      </c>
    </row>
    <row r="151" spans="1:7" s="14" customFormat="1" hidden="1" x14ac:dyDescent="0.3">
      <c r="A151" s="359">
        <v>5.4500000000000197</v>
      </c>
      <c r="B151" s="360"/>
      <c r="C151" s="20" t="s">
        <v>182</v>
      </c>
      <c r="D151" s="18" t="s">
        <v>9</v>
      </c>
      <c r="E151" s="101">
        <v>210178</v>
      </c>
      <c r="F151" s="96"/>
      <c r="G151" s="104">
        <f t="shared" si="2"/>
        <v>0</v>
      </c>
    </row>
    <row r="152" spans="1:7" s="14" customFormat="1" hidden="1" x14ac:dyDescent="0.3">
      <c r="A152" s="355">
        <v>5.4600000000000204</v>
      </c>
      <c r="B152" s="356"/>
      <c r="C152" s="20" t="s">
        <v>183</v>
      </c>
      <c r="D152" s="18" t="s">
        <v>17</v>
      </c>
      <c r="E152" s="101">
        <v>134542</v>
      </c>
      <c r="F152" s="96"/>
      <c r="G152" s="104">
        <f t="shared" si="2"/>
        <v>0</v>
      </c>
    </row>
    <row r="153" spans="1:7" s="14" customFormat="1" hidden="1" x14ac:dyDescent="0.3">
      <c r="A153" s="359">
        <v>5.4700000000000202</v>
      </c>
      <c r="B153" s="360"/>
      <c r="C153" s="20" t="s">
        <v>184</v>
      </c>
      <c r="D153" s="18" t="s">
        <v>17</v>
      </c>
      <c r="E153" s="101">
        <v>47796</v>
      </c>
      <c r="F153" s="96"/>
      <c r="G153" s="104">
        <f t="shared" si="2"/>
        <v>0</v>
      </c>
    </row>
    <row r="154" spans="1:7" s="14" customFormat="1" hidden="1" x14ac:dyDescent="0.3">
      <c r="A154" s="355">
        <v>5.4800000000000297</v>
      </c>
      <c r="B154" s="356"/>
      <c r="C154" s="20" t="s">
        <v>185</v>
      </c>
      <c r="D154" s="18" t="s">
        <v>17</v>
      </c>
      <c r="E154" s="101">
        <v>51621</v>
      </c>
      <c r="F154" s="96"/>
      <c r="G154" s="104">
        <f t="shared" si="2"/>
        <v>0</v>
      </c>
    </row>
    <row r="155" spans="1:7" s="14" customFormat="1" hidden="1" x14ac:dyDescent="0.3">
      <c r="A155" s="359">
        <v>5.4900000000000304</v>
      </c>
      <c r="B155" s="360"/>
      <c r="C155" s="20" t="s">
        <v>186</v>
      </c>
      <c r="D155" s="18" t="s">
        <v>17</v>
      </c>
      <c r="E155" s="101">
        <v>88406</v>
      </c>
      <c r="F155" s="96"/>
      <c r="G155" s="104">
        <f t="shared" si="2"/>
        <v>0</v>
      </c>
    </row>
    <row r="156" spans="1:7" s="14" customFormat="1" hidden="1" x14ac:dyDescent="0.3">
      <c r="A156" s="355">
        <v>5.5000000000000302</v>
      </c>
      <c r="B156" s="356"/>
      <c r="C156" s="20" t="s">
        <v>187</v>
      </c>
      <c r="D156" s="18" t="s">
        <v>9</v>
      </c>
      <c r="E156" s="101">
        <v>9600</v>
      </c>
      <c r="F156" s="96"/>
      <c r="G156" s="104">
        <f t="shared" si="2"/>
        <v>0</v>
      </c>
    </row>
    <row r="157" spans="1:7" s="14" customFormat="1" hidden="1" x14ac:dyDescent="0.3">
      <c r="A157" s="359">
        <v>5.51000000000003</v>
      </c>
      <c r="B157" s="360"/>
      <c r="C157" s="20" t="s">
        <v>188</v>
      </c>
      <c r="D157" s="18" t="s">
        <v>17</v>
      </c>
      <c r="E157" s="101">
        <v>84992</v>
      </c>
      <c r="F157" s="96"/>
      <c r="G157" s="104">
        <f t="shared" si="2"/>
        <v>0</v>
      </c>
    </row>
    <row r="158" spans="1:7" s="14" customFormat="1" x14ac:dyDescent="0.3">
      <c r="A158" s="355">
        <v>5.5200000000000298</v>
      </c>
      <c r="B158" s="356"/>
      <c r="C158" s="20" t="s">
        <v>189</v>
      </c>
      <c r="D158" s="18" t="s">
        <v>17</v>
      </c>
      <c r="E158" s="101">
        <v>6895</v>
      </c>
      <c r="F158" s="96">
        <f>+'Memorias Termales'!AA50</f>
        <v>42</v>
      </c>
      <c r="G158" s="104">
        <f t="shared" si="2"/>
        <v>289590</v>
      </c>
    </row>
    <row r="159" spans="1:7" s="14" customFormat="1" hidden="1" x14ac:dyDescent="0.3">
      <c r="A159" s="359">
        <v>5.5300000000000296</v>
      </c>
      <c r="B159" s="360"/>
      <c r="C159" s="20" t="s">
        <v>190</v>
      </c>
      <c r="D159" s="18" t="s">
        <v>23</v>
      </c>
      <c r="E159" s="101">
        <v>18308</v>
      </c>
      <c r="F159" s="96"/>
      <c r="G159" s="104">
        <f t="shared" si="2"/>
        <v>0</v>
      </c>
    </row>
    <row r="160" spans="1:7" s="14" customFormat="1" hidden="1" x14ac:dyDescent="0.3">
      <c r="A160" s="355">
        <v>5.5400000000000302</v>
      </c>
      <c r="B160" s="356"/>
      <c r="C160" s="20" t="s">
        <v>191</v>
      </c>
      <c r="D160" s="18" t="s">
        <v>23</v>
      </c>
      <c r="E160" s="101">
        <v>23798</v>
      </c>
      <c r="F160" s="96"/>
      <c r="G160" s="104">
        <f t="shared" si="2"/>
        <v>0</v>
      </c>
    </row>
    <row r="161" spans="1:7" s="14" customFormat="1" hidden="1" x14ac:dyDescent="0.3">
      <c r="A161" s="359">
        <v>5.55000000000003</v>
      </c>
      <c r="B161" s="360"/>
      <c r="C161" s="20" t="s">
        <v>192</v>
      </c>
      <c r="D161" s="18" t="s">
        <v>23</v>
      </c>
      <c r="E161" s="101">
        <v>31606</v>
      </c>
      <c r="F161" s="96"/>
      <c r="G161" s="104">
        <f t="shared" si="2"/>
        <v>0</v>
      </c>
    </row>
    <row r="162" spans="1:7" s="14" customFormat="1" hidden="1" x14ac:dyDescent="0.3">
      <c r="A162" s="355">
        <v>5.5600000000000298</v>
      </c>
      <c r="B162" s="356"/>
      <c r="C162" s="20" t="s">
        <v>193</v>
      </c>
      <c r="D162" s="18" t="s">
        <v>23</v>
      </c>
      <c r="E162" s="101">
        <v>42786</v>
      </c>
      <c r="F162" s="96"/>
      <c r="G162" s="104">
        <f t="shared" si="2"/>
        <v>0</v>
      </c>
    </row>
    <row r="163" spans="1:7" s="14" customFormat="1" hidden="1" x14ac:dyDescent="0.3">
      <c r="A163" s="359">
        <v>5.5700000000000296</v>
      </c>
      <c r="B163" s="360"/>
      <c r="C163" s="20" t="s">
        <v>194</v>
      </c>
      <c r="D163" s="18" t="s">
        <v>23</v>
      </c>
      <c r="E163" s="101">
        <v>62522</v>
      </c>
      <c r="F163" s="96"/>
      <c r="G163" s="104">
        <f t="shared" si="2"/>
        <v>0</v>
      </c>
    </row>
    <row r="164" spans="1:7" s="14" customFormat="1" hidden="1" x14ac:dyDescent="0.3">
      <c r="A164" s="355"/>
      <c r="B164" s="356"/>
      <c r="C164" s="15"/>
      <c r="D164" s="18"/>
      <c r="E164" s="102"/>
      <c r="F164" s="98"/>
      <c r="G164" s="104">
        <f t="shared" si="2"/>
        <v>0</v>
      </c>
    </row>
    <row r="165" spans="1:7" s="14" customFormat="1" x14ac:dyDescent="0.3">
      <c r="A165" s="376">
        <v>6</v>
      </c>
      <c r="B165" s="377"/>
      <c r="C165" s="371" t="s">
        <v>195</v>
      </c>
      <c r="D165" s="372"/>
      <c r="E165" s="372"/>
      <c r="F165" s="372"/>
      <c r="G165" s="373"/>
    </row>
    <row r="166" spans="1:7" s="14" customFormat="1" x14ac:dyDescent="0.3">
      <c r="A166" s="359">
        <v>6.1</v>
      </c>
      <c r="B166" s="360"/>
      <c r="C166" s="15" t="s">
        <v>196</v>
      </c>
      <c r="D166" s="18" t="s">
        <v>9</v>
      </c>
      <c r="E166" s="101">
        <v>27759</v>
      </c>
      <c r="F166" s="96">
        <f>+'Memorias Termales'!AA59</f>
        <v>36</v>
      </c>
      <c r="G166" s="104">
        <f t="shared" si="2"/>
        <v>999324</v>
      </c>
    </row>
    <row r="167" spans="1:7" s="14" customFormat="1" x14ac:dyDescent="0.3">
      <c r="A167" s="359">
        <v>6.2</v>
      </c>
      <c r="B167" s="360"/>
      <c r="C167" s="20" t="s">
        <v>197</v>
      </c>
      <c r="D167" s="18" t="s">
        <v>17</v>
      </c>
      <c r="E167" s="101">
        <v>9037</v>
      </c>
      <c r="F167" s="96">
        <f>+'Memorias Termales'!AJ13</f>
        <v>13</v>
      </c>
      <c r="G167" s="104">
        <f t="shared" si="2"/>
        <v>117481</v>
      </c>
    </row>
    <row r="168" spans="1:7" s="14" customFormat="1" hidden="1" x14ac:dyDescent="0.3">
      <c r="A168" s="359">
        <v>6.3</v>
      </c>
      <c r="B168" s="360"/>
      <c r="C168" s="20" t="s">
        <v>198</v>
      </c>
      <c r="D168" s="18" t="s">
        <v>17</v>
      </c>
      <c r="E168" s="101">
        <v>11198</v>
      </c>
      <c r="F168" s="96"/>
      <c r="G168" s="104">
        <f t="shared" si="2"/>
        <v>0</v>
      </c>
    </row>
    <row r="169" spans="1:7" s="14" customFormat="1" hidden="1" x14ac:dyDescent="0.3">
      <c r="A169" s="359">
        <v>6.4</v>
      </c>
      <c r="B169" s="360"/>
      <c r="C169" s="20" t="s">
        <v>199</v>
      </c>
      <c r="D169" s="18" t="s">
        <v>17</v>
      </c>
      <c r="E169" s="101">
        <v>12829</v>
      </c>
      <c r="F169" s="96"/>
      <c r="G169" s="104">
        <f t="shared" si="2"/>
        <v>0</v>
      </c>
    </row>
    <row r="170" spans="1:7" s="14" customFormat="1" hidden="1" x14ac:dyDescent="0.3">
      <c r="A170" s="359">
        <v>6.5</v>
      </c>
      <c r="B170" s="360"/>
      <c r="C170" s="20" t="s">
        <v>200</v>
      </c>
      <c r="D170" s="18" t="s">
        <v>9</v>
      </c>
      <c r="E170" s="101">
        <v>10180</v>
      </c>
      <c r="F170" s="96">
        <f>+'Memorias Termales'!AJ22</f>
        <v>0</v>
      </c>
      <c r="G170" s="104">
        <f t="shared" si="2"/>
        <v>0</v>
      </c>
    </row>
    <row r="171" spans="1:7" s="14" customFormat="1" x14ac:dyDescent="0.3">
      <c r="A171" s="359">
        <v>6.6</v>
      </c>
      <c r="B171" s="360"/>
      <c r="C171" s="20" t="s">
        <v>201</v>
      </c>
      <c r="D171" s="18" t="s">
        <v>9</v>
      </c>
      <c r="E171" s="101">
        <v>22759</v>
      </c>
      <c r="F171" s="96">
        <f>+'Memorias Termales'!AJ31</f>
        <v>36</v>
      </c>
      <c r="G171" s="104">
        <f t="shared" si="2"/>
        <v>819324</v>
      </c>
    </row>
    <row r="172" spans="1:7" s="14" customFormat="1" hidden="1" x14ac:dyDescent="0.3">
      <c r="A172" s="359">
        <v>6.7</v>
      </c>
      <c r="B172" s="360"/>
      <c r="C172" s="20" t="s">
        <v>202</v>
      </c>
      <c r="D172" s="18" t="s">
        <v>9</v>
      </c>
      <c r="E172" s="101">
        <v>38368</v>
      </c>
      <c r="F172" s="96"/>
      <c r="G172" s="104">
        <f t="shared" si="2"/>
        <v>0</v>
      </c>
    </row>
    <row r="173" spans="1:7" s="14" customFormat="1" hidden="1" x14ac:dyDescent="0.3">
      <c r="A173" s="359">
        <v>6.8</v>
      </c>
      <c r="B173" s="360"/>
      <c r="C173" s="20" t="s">
        <v>203</v>
      </c>
      <c r="D173" s="18" t="s">
        <v>17</v>
      </c>
      <c r="E173" s="101">
        <v>23911</v>
      </c>
      <c r="F173" s="96"/>
      <c r="G173" s="104">
        <f t="shared" si="2"/>
        <v>0</v>
      </c>
    </row>
    <row r="174" spans="1:7" s="14" customFormat="1" hidden="1" x14ac:dyDescent="0.3">
      <c r="A174" s="359">
        <v>6.9</v>
      </c>
      <c r="B174" s="360"/>
      <c r="C174" s="20" t="s">
        <v>204</v>
      </c>
      <c r="D174" s="18" t="s">
        <v>9</v>
      </c>
      <c r="E174" s="101">
        <v>32255</v>
      </c>
      <c r="F174" s="96"/>
      <c r="G174" s="104">
        <f t="shared" si="2"/>
        <v>0</v>
      </c>
    </row>
    <row r="175" spans="1:7" s="14" customFormat="1" hidden="1" x14ac:dyDescent="0.3">
      <c r="A175" s="355">
        <v>6.1</v>
      </c>
      <c r="B175" s="356"/>
      <c r="C175" s="20" t="s">
        <v>205</v>
      </c>
      <c r="D175" s="18" t="s">
        <v>17</v>
      </c>
      <c r="E175" s="101">
        <v>20289</v>
      </c>
      <c r="F175" s="96"/>
      <c r="G175" s="104">
        <f t="shared" si="2"/>
        <v>0</v>
      </c>
    </row>
    <row r="176" spans="1:7" s="14" customFormat="1" hidden="1" x14ac:dyDescent="0.3">
      <c r="A176" s="359">
        <v>6.11</v>
      </c>
      <c r="B176" s="360"/>
      <c r="C176" s="20" t="s">
        <v>206</v>
      </c>
      <c r="D176" s="18" t="s">
        <v>9</v>
      </c>
      <c r="E176" s="101">
        <v>31279</v>
      </c>
      <c r="F176" s="96"/>
      <c r="G176" s="104">
        <f t="shared" si="2"/>
        <v>0</v>
      </c>
    </row>
    <row r="177" spans="1:7" s="14" customFormat="1" hidden="1" x14ac:dyDescent="0.3">
      <c r="A177" s="355">
        <v>6.12</v>
      </c>
      <c r="B177" s="356"/>
      <c r="C177" s="20" t="s">
        <v>207</v>
      </c>
      <c r="D177" s="18" t="s">
        <v>17</v>
      </c>
      <c r="E177" s="101">
        <v>19801</v>
      </c>
      <c r="F177" s="96"/>
      <c r="G177" s="104">
        <f t="shared" si="2"/>
        <v>0</v>
      </c>
    </row>
    <row r="178" spans="1:7" s="14" customFormat="1" hidden="1" x14ac:dyDescent="0.3">
      <c r="A178" s="359">
        <v>6.13</v>
      </c>
      <c r="B178" s="360"/>
      <c r="C178" s="20" t="s">
        <v>208</v>
      </c>
      <c r="D178" s="18" t="s">
        <v>9</v>
      </c>
      <c r="E178" s="101">
        <v>32255</v>
      </c>
      <c r="F178" s="96"/>
      <c r="G178" s="104">
        <f t="shared" si="2"/>
        <v>0</v>
      </c>
    </row>
    <row r="179" spans="1:7" s="14" customFormat="1" hidden="1" x14ac:dyDescent="0.3">
      <c r="A179" s="355">
        <v>6.14</v>
      </c>
      <c r="B179" s="356"/>
      <c r="C179" s="20" t="s">
        <v>209</v>
      </c>
      <c r="D179" s="18" t="s">
        <v>17</v>
      </c>
      <c r="E179" s="101">
        <v>20289</v>
      </c>
      <c r="F179" s="96"/>
      <c r="G179" s="104">
        <f t="shared" si="2"/>
        <v>0</v>
      </c>
    </row>
    <row r="180" spans="1:7" s="14" customFormat="1" x14ac:dyDescent="0.3">
      <c r="A180" s="359">
        <v>6.15</v>
      </c>
      <c r="B180" s="360"/>
      <c r="C180" s="20" t="s">
        <v>210</v>
      </c>
      <c r="D180" s="18" t="s">
        <v>9</v>
      </c>
      <c r="E180" s="101">
        <v>32387</v>
      </c>
      <c r="F180" s="96">
        <f>+'Memorias Termales'!AJ41</f>
        <v>72</v>
      </c>
      <c r="G180" s="104">
        <f t="shared" si="2"/>
        <v>2331864</v>
      </c>
    </row>
    <row r="181" spans="1:7" s="14" customFormat="1" x14ac:dyDescent="0.3">
      <c r="A181" s="355">
        <v>6.16</v>
      </c>
      <c r="B181" s="356"/>
      <c r="C181" s="20" t="s">
        <v>211</v>
      </c>
      <c r="D181" s="18" t="s">
        <v>17</v>
      </c>
      <c r="E181" s="101">
        <v>20353</v>
      </c>
      <c r="F181" s="96">
        <v>15</v>
      </c>
      <c r="G181" s="104">
        <f t="shared" si="2"/>
        <v>305295</v>
      </c>
    </row>
    <row r="182" spans="1:7" s="14" customFormat="1" x14ac:dyDescent="0.3">
      <c r="A182" s="359">
        <v>6.17</v>
      </c>
      <c r="B182" s="360"/>
      <c r="C182" s="20" t="s">
        <v>212</v>
      </c>
      <c r="D182" s="18" t="s">
        <v>9</v>
      </c>
      <c r="E182" s="101">
        <v>27276</v>
      </c>
      <c r="F182" s="96">
        <f>+'Memorias Termales'!AJ50</f>
        <v>129.19999999999999</v>
      </c>
      <c r="G182" s="104">
        <f t="shared" si="2"/>
        <v>3524059.1999999997</v>
      </c>
    </row>
    <row r="183" spans="1:7" s="14" customFormat="1" x14ac:dyDescent="0.3">
      <c r="A183" s="355">
        <v>6.1800000000000104</v>
      </c>
      <c r="B183" s="356"/>
      <c r="C183" s="20" t="s">
        <v>213</v>
      </c>
      <c r="D183" s="18" t="s">
        <v>17</v>
      </c>
      <c r="E183" s="101">
        <v>17274</v>
      </c>
      <c r="F183" s="96">
        <v>20</v>
      </c>
      <c r="G183" s="104">
        <f t="shared" si="2"/>
        <v>345480</v>
      </c>
    </row>
    <row r="184" spans="1:7" s="14" customFormat="1" hidden="1" x14ac:dyDescent="0.3">
      <c r="A184" s="359">
        <v>6.1900000000000102</v>
      </c>
      <c r="B184" s="360"/>
      <c r="C184" s="20" t="s">
        <v>214</v>
      </c>
      <c r="D184" s="18" t="s">
        <v>9</v>
      </c>
      <c r="E184" s="101">
        <v>26532</v>
      </c>
      <c r="F184" s="96"/>
      <c r="G184" s="104">
        <f t="shared" si="2"/>
        <v>0</v>
      </c>
    </row>
    <row r="185" spans="1:7" s="14" customFormat="1" hidden="1" x14ac:dyDescent="0.3">
      <c r="A185" s="355">
        <v>6.2000000000000099</v>
      </c>
      <c r="B185" s="356"/>
      <c r="C185" s="20" t="s">
        <v>215</v>
      </c>
      <c r="D185" s="18" t="s">
        <v>17</v>
      </c>
      <c r="E185" s="101">
        <v>16902</v>
      </c>
      <c r="F185" s="96"/>
      <c r="G185" s="104">
        <f t="shared" si="2"/>
        <v>0</v>
      </c>
    </row>
    <row r="186" spans="1:7" s="14" customFormat="1" hidden="1" x14ac:dyDescent="0.3">
      <c r="A186" s="359">
        <v>6.2100000000000097</v>
      </c>
      <c r="B186" s="360"/>
      <c r="C186" s="20" t="s">
        <v>216</v>
      </c>
      <c r="D186" s="18" t="s">
        <v>9</v>
      </c>
      <c r="E186" s="101">
        <v>33673</v>
      </c>
      <c r="F186" s="96"/>
      <c r="G186" s="104">
        <f t="shared" ref="G186:G247" si="3">+E186*F186</f>
        <v>0</v>
      </c>
    </row>
    <row r="187" spans="1:7" s="14" customFormat="1" hidden="1" x14ac:dyDescent="0.3">
      <c r="A187" s="355">
        <v>6.2200000000000104</v>
      </c>
      <c r="B187" s="356"/>
      <c r="C187" s="20" t="s">
        <v>217</v>
      </c>
      <c r="D187" s="18" t="s">
        <v>17</v>
      </c>
      <c r="E187" s="101">
        <v>20961</v>
      </c>
      <c r="F187" s="96"/>
      <c r="G187" s="104">
        <f t="shared" si="3"/>
        <v>0</v>
      </c>
    </row>
    <row r="188" spans="1:7" s="14" customFormat="1" hidden="1" x14ac:dyDescent="0.3">
      <c r="A188" s="359">
        <v>6.2300000000000102</v>
      </c>
      <c r="B188" s="360"/>
      <c r="C188" s="20" t="s">
        <v>218</v>
      </c>
      <c r="D188" s="18" t="s">
        <v>9</v>
      </c>
      <c r="E188" s="101">
        <v>32697</v>
      </c>
      <c r="F188" s="96"/>
      <c r="G188" s="104">
        <f t="shared" si="3"/>
        <v>0</v>
      </c>
    </row>
    <row r="189" spans="1:7" s="14" customFormat="1" hidden="1" x14ac:dyDescent="0.3">
      <c r="A189" s="355">
        <v>6.24000000000001</v>
      </c>
      <c r="B189" s="356"/>
      <c r="C189" s="20" t="s">
        <v>219</v>
      </c>
      <c r="D189" s="18" t="s">
        <v>17</v>
      </c>
      <c r="E189" s="101">
        <v>20473</v>
      </c>
      <c r="F189" s="96"/>
      <c r="G189" s="104">
        <f t="shared" si="3"/>
        <v>0</v>
      </c>
    </row>
    <row r="190" spans="1:7" s="14" customFormat="1" hidden="1" x14ac:dyDescent="0.3">
      <c r="A190" s="359">
        <v>6.2500000000000098</v>
      </c>
      <c r="B190" s="360"/>
      <c r="C190" s="20" t="s">
        <v>220</v>
      </c>
      <c r="D190" s="18" t="s">
        <v>9</v>
      </c>
      <c r="E190" s="101">
        <v>27644</v>
      </c>
      <c r="F190" s="96"/>
      <c r="G190" s="104">
        <f t="shared" si="3"/>
        <v>0</v>
      </c>
    </row>
    <row r="191" spans="1:7" s="14" customFormat="1" hidden="1" x14ac:dyDescent="0.3">
      <c r="A191" s="355">
        <v>6.2600000000000096</v>
      </c>
      <c r="B191" s="356"/>
      <c r="C191" s="20" t="s">
        <v>221</v>
      </c>
      <c r="D191" s="18" t="s">
        <v>17</v>
      </c>
      <c r="E191" s="101">
        <v>17425</v>
      </c>
      <c r="F191" s="96"/>
      <c r="G191" s="104">
        <f t="shared" si="3"/>
        <v>0</v>
      </c>
    </row>
    <row r="192" spans="1:7" s="14" customFormat="1" hidden="1" x14ac:dyDescent="0.3">
      <c r="A192" s="359">
        <v>6.2700000000000102</v>
      </c>
      <c r="B192" s="360"/>
      <c r="C192" s="20" t="s">
        <v>222</v>
      </c>
      <c r="D192" s="18" t="s">
        <v>9</v>
      </c>
      <c r="E192" s="101">
        <v>34317</v>
      </c>
      <c r="F192" s="96"/>
      <c r="G192" s="104">
        <f t="shared" si="3"/>
        <v>0</v>
      </c>
    </row>
    <row r="193" spans="1:7" s="14" customFormat="1" hidden="1" x14ac:dyDescent="0.3">
      <c r="A193" s="355">
        <v>6.28000000000001</v>
      </c>
      <c r="B193" s="356"/>
      <c r="C193" s="20" t="s">
        <v>223</v>
      </c>
      <c r="D193" s="18" t="s">
        <v>17</v>
      </c>
      <c r="E193" s="101">
        <v>22020</v>
      </c>
      <c r="F193" s="96"/>
      <c r="G193" s="104">
        <f t="shared" si="3"/>
        <v>0</v>
      </c>
    </row>
    <row r="194" spans="1:7" s="14" customFormat="1" hidden="1" x14ac:dyDescent="0.3">
      <c r="A194" s="359"/>
      <c r="B194" s="360"/>
      <c r="C194" s="15"/>
      <c r="D194" s="18"/>
      <c r="E194" s="102"/>
      <c r="F194" s="98"/>
      <c r="G194" s="104">
        <f t="shared" si="3"/>
        <v>0</v>
      </c>
    </row>
    <row r="195" spans="1:7" s="14" customFormat="1" x14ac:dyDescent="0.3">
      <c r="A195" s="376">
        <v>7</v>
      </c>
      <c r="B195" s="377"/>
      <c r="C195" s="371" t="s">
        <v>224</v>
      </c>
      <c r="D195" s="372"/>
      <c r="E195" s="372"/>
      <c r="F195" s="372"/>
      <c r="G195" s="373"/>
    </row>
    <row r="196" spans="1:7" s="14" customFormat="1" hidden="1" x14ac:dyDescent="0.3">
      <c r="A196" s="359">
        <v>7.1</v>
      </c>
      <c r="B196" s="360"/>
      <c r="C196" s="15" t="s">
        <v>225</v>
      </c>
      <c r="D196" s="18" t="s">
        <v>9</v>
      </c>
      <c r="E196" s="101">
        <v>40001</v>
      </c>
      <c r="F196" s="96"/>
      <c r="G196" s="104">
        <f t="shared" si="3"/>
        <v>0</v>
      </c>
    </row>
    <row r="197" spans="1:7" s="14" customFormat="1" ht="20.399999999999999" hidden="1" x14ac:dyDescent="0.3">
      <c r="A197" s="359">
        <v>7.2</v>
      </c>
      <c r="B197" s="360"/>
      <c r="C197" s="15" t="s">
        <v>226</v>
      </c>
      <c r="D197" s="18" t="s">
        <v>9</v>
      </c>
      <c r="E197" s="101">
        <v>124272</v>
      </c>
      <c r="F197" s="96"/>
      <c r="G197" s="104">
        <f t="shared" si="3"/>
        <v>0</v>
      </c>
    </row>
    <row r="198" spans="1:7" s="14" customFormat="1" hidden="1" x14ac:dyDescent="0.3">
      <c r="A198" s="359">
        <v>7.3</v>
      </c>
      <c r="B198" s="360"/>
      <c r="C198" s="15" t="s">
        <v>227</v>
      </c>
      <c r="D198" s="18" t="s">
        <v>17</v>
      </c>
      <c r="E198" s="101">
        <v>78092</v>
      </c>
      <c r="F198" s="96"/>
      <c r="G198" s="104">
        <f t="shared" si="3"/>
        <v>0</v>
      </c>
    </row>
    <row r="199" spans="1:7" s="14" customFormat="1" hidden="1" x14ac:dyDescent="0.3">
      <c r="A199" s="359">
        <v>7.4</v>
      </c>
      <c r="B199" s="360"/>
      <c r="C199" s="15" t="s">
        <v>228</v>
      </c>
      <c r="D199" s="18" t="s">
        <v>17</v>
      </c>
      <c r="E199" s="101">
        <v>33501</v>
      </c>
      <c r="F199" s="96"/>
      <c r="G199" s="104">
        <f t="shared" si="3"/>
        <v>0</v>
      </c>
    </row>
    <row r="200" spans="1:7" s="14" customFormat="1" hidden="1" x14ac:dyDescent="0.3">
      <c r="A200" s="359">
        <v>7.5</v>
      </c>
      <c r="B200" s="360"/>
      <c r="C200" s="26" t="s">
        <v>229</v>
      </c>
      <c r="D200" s="18" t="s">
        <v>17</v>
      </c>
      <c r="E200" s="101">
        <v>51695</v>
      </c>
      <c r="F200" s="96"/>
      <c r="G200" s="104">
        <f t="shared" si="3"/>
        <v>0</v>
      </c>
    </row>
    <row r="201" spans="1:7" s="14" customFormat="1" hidden="1" x14ac:dyDescent="0.3">
      <c r="A201" s="359">
        <v>7.6</v>
      </c>
      <c r="B201" s="360"/>
      <c r="C201" s="15" t="s">
        <v>230</v>
      </c>
      <c r="D201" s="18" t="s">
        <v>17</v>
      </c>
      <c r="E201" s="101">
        <v>112249</v>
      </c>
      <c r="F201" s="96"/>
      <c r="G201" s="104">
        <f t="shared" si="3"/>
        <v>0</v>
      </c>
    </row>
    <row r="202" spans="1:7" s="14" customFormat="1" hidden="1" x14ac:dyDescent="0.3">
      <c r="A202" s="359">
        <v>7.7</v>
      </c>
      <c r="B202" s="360"/>
      <c r="C202" s="15" t="s">
        <v>16</v>
      </c>
      <c r="D202" s="18" t="s">
        <v>17</v>
      </c>
      <c r="E202" s="101">
        <v>89249</v>
      </c>
      <c r="F202" s="96"/>
      <c r="G202" s="104">
        <f t="shared" si="3"/>
        <v>0</v>
      </c>
    </row>
    <row r="203" spans="1:7" s="14" customFormat="1" hidden="1" x14ac:dyDescent="0.3">
      <c r="A203" s="359">
        <v>7.8</v>
      </c>
      <c r="B203" s="360"/>
      <c r="C203" s="15" t="s">
        <v>231</v>
      </c>
      <c r="D203" s="18" t="s">
        <v>17</v>
      </c>
      <c r="E203" s="101">
        <v>54515</v>
      </c>
      <c r="F203" s="96"/>
      <c r="G203" s="104">
        <f t="shared" si="3"/>
        <v>0</v>
      </c>
    </row>
    <row r="204" spans="1:7" s="14" customFormat="1" hidden="1" x14ac:dyDescent="0.3">
      <c r="A204" s="359">
        <v>7.9</v>
      </c>
      <c r="B204" s="360"/>
      <c r="C204" s="15" t="s">
        <v>232</v>
      </c>
      <c r="D204" s="18" t="s">
        <v>17</v>
      </c>
      <c r="E204" s="101">
        <v>117343</v>
      </c>
      <c r="F204" s="96"/>
      <c r="G204" s="104">
        <f t="shared" si="3"/>
        <v>0</v>
      </c>
    </row>
    <row r="205" spans="1:7" s="14" customFormat="1" hidden="1" x14ac:dyDescent="0.3">
      <c r="A205" s="355">
        <v>7.1</v>
      </c>
      <c r="B205" s="356"/>
      <c r="C205" s="15" t="s">
        <v>233</v>
      </c>
      <c r="D205" s="18" t="s">
        <v>17</v>
      </c>
      <c r="E205" s="101">
        <v>138909</v>
      </c>
      <c r="F205" s="96"/>
      <c r="G205" s="104">
        <f t="shared" si="3"/>
        <v>0</v>
      </c>
    </row>
    <row r="206" spans="1:7" s="14" customFormat="1" hidden="1" x14ac:dyDescent="0.3">
      <c r="A206" s="359">
        <v>7.11</v>
      </c>
      <c r="B206" s="360"/>
      <c r="C206" s="15" t="s">
        <v>234</v>
      </c>
      <c r="D206" s="18" t="s">
        <v>17</v>
      </c>
      <c r="E206" s="101">
        <v>201217</v>
      </c>
      <c r="F206" s="96"/>
      <c r="G206" s="104">
        <f t="shared" si="3"/>
        <v>0</v>
      </c>
    </row>
    <row r="207" spans="1:7" s="14" customFormat="1" hidden="1" x14ac:dyDescent="0.3">
      <c r="A207" s="355">
        <v>7.12</v>
      </c>
      <c r="B207" s="356"/>
      <c r="C207" s="15" t="s">
        <v>235</v>
      </c>
      <c r="D207" s="18" t="s">
        <v>17</v>
      </c>
      <c r="E207" s="101">
        <v>84146</v>
      </c>
      <c r="F207" s="96"/>
      <c r="G207" s="104">
        <f t="shared" si="3"/>
        <v>0</v>
      </c>
    </row>
    <row r="208" spans="1:7" s="14" customFormat="1" hidden="1" x14ac:dyDescent="0.3">
      <c r="A208" s="359">
        <v>7.13</v>
      </c>
      <c r="B208" s="360"/>
      <c r="C208" s="15" t="s">
        <v>236</v>
      </c>
      <c r="D208" s="18" t="s">
        <v>17</v>
      </c>
      <c r="E208" s="101">
        <v>119486</v>
      </c>
      <c r="F208" s="96"/>
      <c r="G208" s="104">
        <f t="shared" si="3"/>
        <v>0</v>
      </c>
    </row>
    <row r="209" spans="1:7" s="14" customFormat="1" hidden="1" x14ac:dyDescent="0.3">
      <c r="A209" s="355">
        <v>7.14</v>
      </c>
      <c r="B209" s="356"/>
      <c r="C209" s="15" t="s">
        <v>237</v>
      </c>
      <c r="D209" s="18" t="s">
        <v>17</v>
      </c>
      <c r="E209" s="101">
        <v>109758</v>
      </c>
      <c r="F209" s="96"/>
      <c r="G209" s="104">
        <f t="shared" si="3"/>
        <v>0</v>
      </c>
    </row>
    <row r="210" spans="1:7" s="14" customFormat="1" hidden="1" x14ac:dyDescent="0.3">
      <c r="A210" s="359">
        <v>7.15</v>
      </c>
      <c r="B210" s="360"/>
      <c r="C210" s="26" t="s">
        <v>238</v>
      </c>
      <c r="D210" s="31" t="s">
        <v>9</v>
      </c>
      <c r="E210" s="101">
        <v>183778</v>
      </c>
      <c r="F210" s="96"/>
      <c r="G210" s="104">
        <f t="shared" si="3"/>
        <v>0</v>
      </c>
    </row>
    <row r="211" spans="1:7" s="14" customFormat="1" hidden="1" x14ac:dyDescent="0.3">
      <c r="A211" s="355">
        <v>7.16</v>
      </c>
      <c r="B211" s="356"/>
      <c r="C211" s="26" t="s">
        <v>239</v>
      </c>
      <c r="D211" s="31" t="s">
        <v>9</v>
      </c>
      <c r="E211" s="101">
        <v>105848</v>
      </c>
      <c r="F211" s="96"/>
      <c r="G211" s="104">
        <f t="shared" si="3"/>
        <v>0</v>
      </c>
    </row>
    <row r="212" spans="1:7" s="14" customFormat="1" hidden="1" x14ac:dyDescent="0.3">
      <c r="A212" s="359">
        <v>7.17</v>
      </c>
      <c r="B212" s="360"/>
      <c r="C212" s="26" t="s">
        <v>240</v>
      </c>
      <c r="D212" s="31" t="s">
        <v>9</v>
      </c>
      <c r="E212" s="101">
        <v>79078</v>
      </c>
      <c r="F212" s="96"/>
      <c r="G212" s="104">
        <f t="shared" si="3"/>
        <v>0</v>
      </c>
    </row>
    <row r="213" spans="1:7" s="14" customFormat="1" hidden="1" x14ac:dyDescent="0.3">
      <c r="A213" s="355">
        <v>7.1800000000000104</v>
      </c>
      <c r="B213" s="356"/>
      <c r="C213" s="15" t="s">
        <v>241</v>
      </c>
      <c r="D213" s="18" t="s">
        <v>17</v>
      </c>
      <c r="E213" s="101">
        <v>50184</v>
      </c>
      <c r="F213" s="96"/>
      <c r="G213" s="104">
        <f t="shared" si="3"/>
        <v>0</v>
      </c>
    </row>
    <row r="214" spans="1:7" s="14" customFormat="1" hidden="1" x14ac:dyDescent="0.3">
      <c r="A214" s="359">
        <v>7.1900000000000102</v>
      </c>
      <c r="B214" s="360"/>
      <c r="C214" s="15" t="s">
        <v>242</v>
      </c>
      <c r="D214" s="18" t="s">
        <v>9</v>
      </c>
      <c r="E214" s="101">
        <v>88184</v>
      </c>
      <c r="F214" s="96"/>
      <c r="G214" s="104">
        <f t="shared" si="3"/>
        <v>0</v>
      </c>
    </row>
    <row r="215" spans="1:7" s="14" customFormat="1" x14ac:dyDescent="0.3">
      <c r="A215" s="355">
        <v>7.2000000000000099</v>
      </c>
      <c r="B215" s="356"/>
      <c r="C215" s="15" t="s">
        <v>243</v>
      </c>
      <c r="D215" s="18" t="s">
        <v>9</v>
      </c>
      <c r="E215" s="101">
        <v>65754</v>
      </c>
      <c r="F215" s="96">
        <f>+'Memorias Termales'!AS22</f>
        <v>72</v>
      </c>
      <c r="G215" s="104">
        <f t="shared" si="3"/>
        <v>4734288</v>
      </c>
    </row>
    <row r="216" spans="1:7" s="14" customFormat="1" hidden="1" x14ac:dyDescent="0.3">
      <c r="A216" s="359">
        <v>7.2100000000000097</v>
      </c>
      <c r="B216" s="360"/>
      <c r="C216" s="15" t="s">
        <v>244</v>
      </c>
      <c r="D216" s="18" t="s">
        <v>9</v>
      </c>
      <c r="E216" s="101">
        <v>60614</v>
      </c>
      <c r="F216" s="96"/>
      <c r="G216" s="104">
        <f t="shared" si="3"/>
        <v>0</v>
      </c>
    </row>
    <row r="217" spans="1:7" s="14" customFormat="1" hidden="1" x14ac:dyDescent="0.3">
      <c r="A217" s="355">
        <v>7.2200000000000104</v>
      </c>
      <c r="B217" s="356"/>
      <c r="C217" s="15" t="s">
        <v>245</v>
      </c>
      <c r="D217" s="18" t="s">
        <v>9</v>
      </c>
      <c r="E217" s="101">
        <v>54895</v>
      </c>
      <c r="F217" s="96"/>
      <c r="G217" s="104">
        <f t="shared" si="3"/>
        <v>0</v>
      </c>
    </row>
    <row r="218" spans="1:7" s="14" customFormat="1" hidden="1" x14ac:dyDescent="0.3">
      <c r="A218" s="359">
        <v>7.2300000000000102</v>
      </c>
      <c r="B218" s="360"/>
      <c r="C218" s="20" t="s">
        <v>8</v>
      </c>
      <c r="D218" s="27" t="s">
        <v>9</v>
      </c>
      <c r="E218" s="101">
        <v>53423</v>
      </c>
      <c r="F218" s="96"/>
      <c r="G218" s="104">
        <f t="shared" si="3"/>
        <v>0</v>
      </c>
    </row>
    <row r="219" spans="1:7" s="14" customFormat="1" hidden="1" x14ac:dyDescent="0.3">
      <c r="A219" s="355">
        <v>7.24000000000001</v>
      </c>
      <c r="B219" s="356"/>
      <c r="C219" s="20" t="s">
        <v>246</v>
      </c>
      <c r="D219" s="27" t="s">
        <v>9</v>
      </c>
      <c r="E219" s="101">
        <v>53776</v>
      </c>
      <c r="F219" s="96"/>
      <c r="G219" s="104">
        <f t="shared" si="3"/>
        <v>0</v>
      </c>
    </row>
    <row r="220" spans="1:7" s="14" customFormat="1" hidden="1" x14ac:dyDescent="0.3">
      <c r="A220" s="359">
        <v>7.2500000000000098</v>
      </c>
      <c r="B220" s="360"/>
      <c r="C220" s="20" t="s">
        <v>247</v>
      </c>
      <c r="D220" s="27" t="s">
        <v>9</v>
      </c>
      <c r="E220" s="101">
        <v>72558</v>
      </c>
      <c r="F220" s="96"/>
      <c r="G220" s="104">
        <f t="shared" si="3"/>
        <v>0</v>
      </c>
    </row>
    <row r="221" spans="1:7" s="14" customFormat="1" hidden="1" x14ac:dyDescent="0.3">
      <c r="A221" s="355">
        <v>7.2600000000000096</v>
      </c>
      <c r="B221" s="356"/>
      <c r="C221" s="20" t="s">
        <v>248</v>
      </c>
      <c r="D221" s="27" t="s">
        <v>9</v>
      </c>
      <c r="E221" s="101">
        <v>64547</v>
      </c>
      <c r="F221" s="96"/>
      <c r="G221" s="104">
        <f t="shared" si="3"/>
        <v>0</v>
      </c>
    </row>
    <row r="222" spans="1:7" s="14" customFormat="1" hidden="1" x14ac:dyDescent="0.3">
      <c r="A222" s="359">
        <v>7.2700000000000102</v>
      </c>
      <c r="B222" s="360"/>
      <c r="C222" s="20" t="s">
        <v>249</v>
      </c>
      <c r="D222" s="27" t="s">
        <v>9</v>
      </c>
      <c r="E222" s="101">
        <v>113834</v>
      </c>
      <c r="F222" s="96"/>
      <c r="G222" s="104">
        <f t="shared" si="3"/>
        <v>0</v>
      </c>
    </row>
    <row r="223" spans="1:7" s="14" customFormat="1" ht="12" hidden="1" customHeight="1" x14ac:dyDescent="0.3">
      <c r="A223" s="355">
        <v>7.28000000000001</v>
      </c>
      <c r="B223" s="356"/>
      <c r="C223" s="20" t="s">
        <v>250</v>
      </c>
      <c r="D223" s="18" t="s">
        <v>9</v>
      </c>
      <c r="E223" s="101">
        <v>204783</v>
      </c>
      <c r="F223" s="96"/>
      <c r="G223" s="104">
        <f t="shared" si="3"/>
        <v>0</v>
      </c>
    </row>
    <row r="224" spans="1:7" s="14" customFormat="1" hidden="1" x14ac:dyDescent="0.3">
      <c r="A224" s="359">
        <v>7.2900000000000098</v>
      </c>
      <c r="B224" s="360"/>
      <c r="C224" s="20" t="s">
        <v>251</v>
      </c>
      <c r="D224" s="18" t="s">
        <v>9</v>
      </c>
      <c r="E224" s="101">
        <v>94091</v>
      </c>
      <c r="F224" s="96"/>
      <c r="G224" s="104">
        <f t="shared" si="3"/>
        <v>0</v>
      </c>
    </row>
    <row r="225" spans="1:7" s="14" customFormat="1" ht="20.399999999999999" x14ac:dyDescent="0.3">
      <c r="A225" s="355">
        <v>7.3200000000000101</v>
      </c>
      <c r="B225" s="356"/>
      <c r="C225" s="20" t="s">
        <v>254</v>
      </c>
      <c r="D225" s="18" t="s">
        <v>9</v>
      </c>
      <c r="E225" s="101">
        <v>85320</v>
      </c>
      <c r="F225" s="96">
        <f>+'Memorias Termales'!AS31</f>
        <v>72</v>
      </c>
      <c r="G225" s="104">
        <f t="shared" si="3"/>
        <v>6143040</v>
      </c>
    </row>
    <row r="226" spans="1:7" s="14" customFormat="1" hidden="1" x14ac:dyDescent="0.3">
      <c r="A226" s="359">
        <v>7.3300000000000196</v>
      </c>
      <c r="B226" s="360"/>
      <c r="C226" s="20" t="s">
        <v>255</v>
      </c>
      <c r="D226" s="18" t="s">
        <v>17</v>
      </c>
      <c r="E226" s="101">
        <v>32411</v>
      </c>
      <c r="F226" s="96"/>
      <c r="G226" s="104">
        <f t="shared" si="3"/>
        <v>0</v>
      </c>
    </row>
    <row r="227" spans="1:7" s="14" customFormat="1" hidden="1" x14ac:dyDescent="0.3">
      <c r="A227" s="355">
        <v>7.3400000000000203</v>
      </c>
      <c r="B227" s="356"/>
      <c r="C227" s="20" t="s">
        <v>256</v>
      </c>
      <c r="D227" s="18" t="s">
        <v>17</v>
      </c>
      <c r="E227" s="101">
        <v>37713</v>
      </c>
      <c r="F227" s="96"/>
      <c r="G227" s="104">
        <f t="shared" si="3"/>
        <v>0</v>
      </c>
    </row>
    <row r="228" spans="1:7" s="14" customFormat="1" hidden="1" x14ac:dyDescent="0.3">
      <c r="A228" s="359">
        <v>7.3500000000000201</v>
      </c>
      <c r="B228" s="360"/>
      <c r="C228" s="20" t="s">
        <v>257</v>
      </c>
      <c r="D228" s="18" t="s">
        <v>9</v>
      </c>
      <c r="E228" s="101">
        <v>49393</v>
      </c>
      <c r="F228" s="96"/>
      <c r="G228" s="104">
        <f t="shared" si="3"/>
        <v>0</v>
      </c>
    </row>
    <row r="229" spans="1:7" s="14" customFormat="1" hidden="1" x14ac:dyDescent="0.3">
      <c r="A229" s="355">
        <v>7.3600000000000199</v>
      </c>
      <c r="B229" s="356"/>
      <c r="C229" s="20" t="s">
        <v>258</v>
      </c>
      <c r="D229" s="18" t="s">
        <v>9</v>
      </c>
      <c r="E229" s="101">
        <v>63645</v>
      </c>
      <c r="F229" s="96"/>
      <c r="G229" s="104">
        <f t="shared" si="3"/>
        <v>0</v>
      </c>
    </row>
    <row r="230" spans="1:7" s="14" customFormat="1" hidden="1" x14ac:dyDescent="0.3">
      <c r="A230" s="359">
        <v>7.3700000000000196</v>
      </c>
      <c r="B230" s="360"/>
      <c r="C230" s="20" t="s">
        <v>259</v>
      </c>
      <c r="D230" s="18" t="s">
        <v>17</v>
      </c>
      <c r="E230" s="101">
        <v>34372</v>
      </c>
      <c r="F230" s="96"/>
      <c r="G230" s="104">
        <f t="shared" si="3"/>
        <v>0</v>
      </c>
    </row>
    <row r="231" spans="1:7" s="14" customFormat="1" hidden="1" x14ac:dyDescent="0.3">
      <c r="A231" s="355">
        <v>7.3800000000000203</v>
      </c>
      <c r="B231" s="356"/>
      <c r="C231" s="20" t="s">
        <v>260</v>
      </c>
      <c r="D231" s="18" t="s">
        <v>17</v>
      </c>
      <c r="E231" s="101">
        <v>80083</v>
      </c>
      <c r="F231" s="96"/>
      <c r="G231" s="104">
        <f t="shared" si="3"/>
        <v>0</v>
      </c>
    </row>
    <row r="232" spans="1:7" s="14" customFormat="1" hidden="1" x14ac:dyDescent="0.3">
      <c r="A232" s="359">
        <v>7.3900000000000201</v>
      </c>
      <c r="B232" s="360"/>
      <c r="C232" s="20" t="s">
        <v>261</v>
      </c>
      <c r="D232" s="18" t="s">
        <v>9</v>
      </c>
      <c r="E232" s="101">
        <v>473372</v>
      </c>
      <c r="F232" s="96"/>
      <c r="G232" s="104">
        <f t="shared" si="3"/>
        <v>0</v>
      </c>
    </row>
    <row r="233" spans="1:7" s="14" customFormat="1" x14ac:dyDescent="0.3">
      <c r="A233" s="355">
        <v>7.4000000000000199</v>
      </c>
      <c r="B233" s="356"/>
      <c r="C233" s="20" t="s">
        <v>262</v>
      </c>
      <c r="D233" s="18" t="s">
        <v>9</v>
      </c>
      <c r="E233" s="101">
        <v>631454</v>
      </c>
      <c r="F233" s="96">
        <f>+'Memorias Termales'!AS41</f>
        <v>72</v>
      </c>
      <c r="G233" s="104">
        <f t="shared" si="3"/>
        <v>45464688</v>
      </c>
    </row>
    <row r="234" spans="1:7" s="14" customFormat="1" x14ac:dyDescent="0.3">
      <c r="A234" s="359">
        <v>7.4100000000000197</v>
      </c>
      <c r="B234" s="360"/>
      <c r="C234" s="20" t="s">
        <v>263</v>
      </c>
      <c r="D234" s="18" t="s">
        <v>9</v>
      </c>
      <c r="E234" s="101">
        <v>382611</v>
      </c>
      <c r="F234" s="96">
        <f>+'Memorias Termales'!AS50</f>
        <v>75</v>
      </c>
      <c r="G234" s="104">
        <f t="shared" si="3"/>
        <v>28695825</v>
      </c>
    </row>
    <row r="235" spans="1:7" s="14" customFormat="1" hidden="1" x14ac:dyDescent="0.3">
      <c r="A235" s="355">
        <v>7.4200000000000204</v>
      </c>
      <c r="B235" s="356"/>
      <c r="C235" s="20" t="s">
        <v>264</v>
      </c>
      <c r="D235" s="18" t="s">
        <v>9</v>
      </c>
      <c r="E235" s="101">
        <v>402242</v>
      </c>
      <c r="F235" s="96"/>
      <c r="G235" s="104">
        <f t="shared" si="3"/>
        <v>0</v>
      </c>
    </row>
    <row r="236" spans="1:7" s="14" customFormat="1" hidden="1" x14ac:dyDescent="0.3">
      <c r="A236" s="355">
        <v>7.4300000000000201</v>
      </c>
      <c r="B236" s="356"/>
      <c r="C236" s="20" t="s">
        <v>265</v>
      </c>
      <c r="D236" s="18" t="s">
        <v>9</v>
      </c>
      <c r="E236" s="101">
        <v>89317</v>
      </c>
      <c r="F236" s="96"/>
      <c r="G236" s="104">
        <f t="shared" si="3"/>
        <v>0</v>
      </c>
    </row>
    <row r="237" spans="1:7" s="14" customFormat="1" hidden="1" x14ac:dyDescent="0.3">
      <c r="A237" s="355">
        <v>7.4400000000000199</v>
      </c>
      <c r="B237" s="356"/>
      <c r="C237" s="20" t="s">
        <v>266</v>
      </c>
      <c r="D237" s="18" t="s">
        <v>9</v>
      </c>
      <c r="E237" s="101">
        <v>86613</v>
      </c>
      <c r="F237" s="96"/>
      <c r="G237" s="104">
        <f t="shared" si="3"/>
        <v>0</v>
      </c>
    </row>
    <row r="238" spans="1:7" s="14" customFormat="1" hidden="1" x14ac:dyDescent="0.3">
      <c r="A238" s="355">
        <v>7.4500000000000197</v>
      </c>
      <c r="B238" s="356"/>
      <c r="C238" s="20" t="s">
        <v>267</v>
      </c>
      <c r="D238" s="18" t="s">
        <v>9</v>
      </c>
      <c r="E238" s="101">
        <v>119356</v>
      </c>
      <c r="F238" s="96"/>
      <c r="G238" s="104">
        <f t="shared" si="3"/>
        <v>0</v>
      </c>
    </row>
    <row r="239" spans="1:7" s="14" customFormat="1" x14ac:dyDescent="0.3">
      <c r="A239" s="376">
        <v>8</v>
      </c>
      <c r="B239" s="377"/>
      <c r="C239" s="371" t="s">
        <v>268</v>
      </c>
      <c r="D239" s="372"/>
      <c r="E239" s="372"/>
      <c r="F239" s="372"/>
      <c r="G239" s="373"/>
    </row>
    <row r="240" spans="1:7" s="14" customFormat="1" hidden="1" x14ac:dyDescent="0.3">
      <c r="A240" s="357">
        <v>8.1</v>
      </c>
      <c r="B240" s="358">
        <v>8.1</v>
      </c>
      <c r="C240" s="15" t="s">
        <v>269</v>
      </c>
      <c r="D240" s="18" t="s">
        <v>51</v>
      </c>
      <c r="E240" s="101">
        <v>499480</v>
      </c>
      <c r="F240" s="96"/>
      <c r="G240" s="104">
        <f t="shared" si="3"/>
        <v>0</v>
      </c>
    </row>
    <row r="241" spans="1:7" s="14" customFormat="1" hidden="1" x14ac:dyDescent="0.3">
      <c r="A241" s="357">
        <v>8.1999999999999993</v>
      </c>
      <c r="B241" s="358">
        <v>8.1999999999999993</v>
      </c>
      <c r="C241" s="15" t="s">
        <v>270</v>
      </c>
      <c r="D241" s="18" t="s">
        <v>51</v>
      </c>
      <c r="E241" s="101">
        <v>438235</v>
      </c>
      <c r="F241" s="96"/>
      <c r="G241" s="104">
        <f t="shared" si="3"/>
        <v>0</v>
      </c>
    </row>
    <row r="242" spans="1:7" s="14" customFormat="1" hidden="1" x14ac:dyDescent="0.3">
      <c r="A242" s="357">
        <v>8.3000000000000007</v>
      </c>
      <c r="B242" s="358">
        <v>8.3000000000000007</v>
      </c>
      <c r="C242" s="15" t="s">
        <v>271</v>
      </c>
      <c r="D242" s="18" t="s">
        <v>51</v>
      </c>
      <c r="E242" s="101">
        <v>438646</v>
      </c>
      <c r="F242" s="96"/>
      <c r="G242" s="104">
        <f t="shared" si="3"/>
        <v>0</v>
      </c>
    </row>
    <row r="243" spans="1:7" s="14" customFormat="1" x14ac:dyDescent="0.3">
      <c r="A243" s="357">
        <v>8.4</v>
      </c>
      <c r="B243" s="358">
        <v>8.4</v>
      </c>
      <c r="C243" s="15" t="s">
        <v>272</v>
      </c>
      <c r="D243" s="18" t="s">
        <v>51</v>
      </c>
      <c r="E243" s="101">
        <v>387425</v>
      </c>
      <c r="F243" s="96">
        <f>+'Memorias Termales'!AS59</f>
        <v>3.6000000000000005</v>
      </c>
      <c r="G243" s="104">
        <f t="shared" si="3"/>
        <v>1394730.0000000002</v>
      </c>
    </row>
    <row r="244" spans="1:7" s="14" customFormat="1" hidden="1" x14ac:dyDescent="0.3">
      <c r="A244" s="357">
        <v>8.5</v>
      </c>
      <c r="B244" s="358">
        <v>8.5</v>
      </c>
      <c r="C244" s="15" t="s">
        <v>273</v>
      </c>
      <c r="D244" s="18" t="s">
        <v>51</v>
      </c>
      <c r="E244" s="101">
        <v>360822</v>
      </c>
      <c r="F244" s="96"/>
      <c r="G244" s="104">
        <f t="shared" si="3"/>
        <v>0</v>
      </c>
    </row>
    <row r="245" spans="1:7" s="14" customFormat="1" hidden="1" x14ac:dyDescent="0.3">
      <c r="A245" s="357">
        <v>8.6</v>
      </c>
      <c r="B245" s="358">
        <v>8.6</v>
      </c>
      <c r="C245" s="15" t="s">
        <v>274</v>
      </c>
      <c r="D245" s="18" t="s">
        <v>51</v>
      </c>
      <c r="E245" s="101">
        <v>327042</v>
      </c>
      <c r="F245" s="96"/>
      <c r="G245" s="104">
        <f t="shared" si="3"/>
        <v>0</v>
      </c>
    </row>
    <row r="246" spans="1:7" s="14" customFormat="1" hidden="1" x14ac:dyDescent="0.3">
      <c r="A246" s="357">
        <v>8.6999999999999993</v>
      </c>
      <c r="B246" s="358">
        <v>8.6999999999999993</v>
      </c>
      <c r="C246" s="15" t="s">
        <v>275</v>
      </c>
      <c r="D246" s="18" t="s">
        <v>51</v>
      </c>
      <c r="E246" s="101">
        <v>250628</v>
      </c>
      <c r="F246" s="96"/>
      <c r="G246" s="104">
        <f t="shared" si="3"/>
        <v>0</v>
      </c>
    </row>
    <row r="247" spans="1:7" s="14" customFormat="1" hidden="1" x14ac:dyDescent="0.3">
      <c r="A247" s="357">
        <v>8.8000000000000007</v>
      </c>
      <c r="B247" s="358">
        <v>8.8000000000000007</v>
      </c>
      <c r="C247" s="15" t="s">
        <v>276</v>
      </c>
      <c r="D247" s="18" t="s">
        <v>51</v>
      </c>
      <c r="E247" s="101">
        <v>523100</v>
      </c>
      <c r="F247" s="96"/>
      <c r="G247" s="104">
        <f t="shared" si="3"/>
        <v>0</v>
      </c>
    </row>
    <row r="248" spans="1:7" s="14" customFormat="1" hidden="1" x14ac:dyDescent="0.3">
      <c r="A248" s="357">
        <v>8.9</v>
      </c>
      <c r="B248" s="358">
        <v>8.9</v>
      </c>
      <c r="C248" s="15" t="s">
        <v>277</v>
      </c>
      <c r="D248" s="18" t="s">
        <v>51</v>
      </c>
      <c r="E248" s="101">
        <v>476629</v>
      </c>
      <c r="F248" s="96"/>
      <c r="G248" s="104">
        <f t="shared" ref="G248:G311" si="4">+E248*F248</f>
        <v>0</v>
      </c>
    </row>
    <row r="249" spans="1:7" s="14" customFormat="1" hidden="1" x14ac:dyDescent="0.3">
      <c r="A249" s="355">
        <v>8.1</v>
      </c>
      <c r="B249" s="356">
        <v>9</v>
      </c>
      <c r="C249" s="15" t="s">
        <v>278</v>
      </c>
      <c r="D249" s="18" t="s">
        <v>51</v>
      </c>
      <c r="E249" s="101">
        <v>546202</v>
      </c>
      <c r="F249" s="96"/>
      <c r="G249" s="104">
        <f t="shared" si="4"/>
        <v>0</v>
      </c>
    </row>
    <row r="250" spans="1:7" s="14" customFormat="1" hidden="1" x14ac:dyDescent="0.3">
      <c r="A250" s="355">
        <v>8.11</v>
      </c>
      <c r="B250" s="356">
        <v>9.1</v>
      </c>
      <c r="C250" s="15" t="s">
        <v>279</v>
      </c>
      <c r="D250" s="18" t="s">
        <v>51</v>
      </c>
      <c r="E250" s="101">
        <v>842522</v>
      </c>
      <c r="F250" s="96"/>
      <c r="G250" s="104">
        <f t="shared" si="4"/>
        <v>0</v>
      </c>
    </row>
    <row r="251" spans="1:7" s="14" customFormat="1" hidden="1" x14ac:dyDescent="0.3">
      <c r="A251" s="359"/>
      <c r="B251" s="360"/>
      <c r="C251" s="15"/>
      <c r="D251" s="18"/>
      <c r="E251" s="102"/>
      <c r="F251" s="98"/>
      <c r="G251" s="104">
        <f t="shared" si="4"/>
        <v>0</v>
      </c>
    </row>
    <row r="252" spans="1:7" s="14" customFormat="1" x14ac:dyDescent="0.3">
      <c r="A252" s="376">
        <v>9</v>
      </c>
      <c r="B252" s="377"/>
      <c r="C252" s="371" t="s">
        <v>280</v>
      </c>
      <c r="D252" s="372"/>
      <c r="E252" s="372"/>
      <c r="F252" s="372"/>
      <c r="G252" s="373"/>
    </row>
    <row r="253" spans="1:7" s="14" customFormat="1" hidden="1" x14ac:dyDescent="0.3">
      <c r="A253" s="357">
        <v>9.1</v>
      </c>
      <c r="B253" s="358">
        <v>8.1</v>
      </c>
      <c r="C253" s="15" t="s">
        <v>281</v>
      </c>
      <c r="D253" s="18" t="s">
        <v>17</v>
      </c>
      <c r="E253" s="101">
        <v>178389</v>
      </c>
      <c r="F253" s="96"/>
      <c r="G253" s="104">
        <f t="shared" si="4"/>
        <v>0</v>
      </c>
    </row>
    <row r="254" spans="1:7" s="14" customFormat="1" hidden="1" x14ac:dyDescent="0.3">
      <c r="A254" s="357">
        <v>9.1999999999999993</v>
      </c>
      <c r="B254" s="358">
        <v>8.1999999999999993</v>
      </c>
      <c r="C254" s="15" t="s">
        <v>282</v>
      </c>
      <c r="D254" s="18" t="s">
        <v>23</v>
      </c>
      <c r="E254" s="101">
        <v>5553</v>
      </c>
      <c r="F254" s="96"/>
      <c r="G254" s="104">
        <f t="shared" si="4"/>
        <v>0</v>
      </c>
    </row>
    <row r="255" spans="1:7" s="14" customFormat="1" hidden="1" x14ac:dyDescent="0.3">
      <c r="A255" s="357">
        <v>9.3000000000000007</v>
      </c>
      <c r="B255" s="358">
        <v>8.3000000000000007</v>
      </c>
      <c r="C255" s="15" t="s">
        <v>283</v>
      </c>
      <c r="D255" s="18" t="s">
        <v>9</v>
      </c>
      <c r="E255" s="101">
        <v>204403</v>
      </c>
      <c r="F255" s="96"/>
      <c r="G255" s="104">
        <f t="shared" si="4"/>
        <v>0</v>
      </c>
    </row>
    <row r="256" spans="1:7" s="14" customFormat="1" hidden="1" x14ac:dyDescent="0.3">
      <c r="A256" s="357">
        <v>9.4</v>
      </c>
      <c r="B256" s="358">
        <v>8.4</v>
      </c>
      <c r="C256" s="15" t="s">
        <v>284</v>
      </c>
      <c r="D256" s="18" t="s">
        <v>9</v>
      </c>
      <c r="E256" s="101">
        <v>244967</v>
      </c>
      <c r="F256" s="96"/>
      <c r="G256" s="104">
        <f t="shared" si="4"/>
        <v>0</v>
      </c>
    </row>
    <row r="257" spans="1:7" s="14" customFormat="1" hidden="1" x14ac:dyDescent="0.3">
      <c r="A257" s="357">
        <v>9.5</v>
      </c>
      <c r="B257" s="358">
        <v>8.5</v>
      </c>
      <c r="C257" s="15" t="s">
        <v>285</v>
      </c>
      <c r="D257" s="18" t="s">
        <v>23</v>
      </c>
      <c r="E257" s="101">
        <v>335636</v>
      </c>
      <c r="F257" s="96"/>
      <c r="G257" s="104">
        <f t="shared" si="4"/>
        <v>0</v>
      </c>
    </row>
    <row r="258" spans="1:7" s="14" customFormat="1" hidden="1" x14ac:dyDescent="0.3">
      <c r="A258" s="357">
        <v>9.6</v>
      </c>
      <c r="B258" s="358">
        <v>8.6</v>
      </c>
      <c r="C258" s="15" t="s">
        <v>286</v>
      </c>
      <c r="D258" s="18" t="s">
        <v>23</v>
      </c>
      <c r="E258" s="101">
        <v>372315</v>
      </c>
      <c r="F258" s="96"/>
      <c r="G258" s="104">
        <f t="shared" si="4"/>
        <v>0</v>
      </c>
    </row>
    <row r="259" spans="1:7" s="14" customFormat="1" hidden="1" x14ac:dyDescent="0.3">
      <c r="A259" s="357">
        <v>9.6999999999999993</v>
      </c>
      <c r="B259" s="358">
        <v>8.6999999999999993</v>
      </c>
      <c r="C259" s="15" t="s">
        <v>287</v>
      </c>
      <c r="D259" s="18" t="s">
        <v>23</v>
      </c>
      <c r="E259" s="101">
        <v>409053</v>
      </c>
      <c r="F259" s="96"/>
      <c r="G259" s="104">
        <f t="shared" si="4"/>
        <v>0</v>
      </c>
    </row>
    <row r="260" spans="1:7" s="14" customFormat="1" hidden="1" x14ac:dyDescent="0.3">
      <c r="A260" s="357">
        <v>9.8000000000000007</v>
      </c>
      <c r="B260" s="358">
        <v>8.8000000000000007</v>
      </c>
      <c r="C260" s="15" t="s">
        <v>288</v>
      </c>
      <c r="D260" s="18" t="s">
        <v>23</v>
      </c>
      <c r="E260" s="101">
        <v>268695</v>
      </c>
      <c r="F260" s="96"/>
      <c r="G260" s="104">
        <f t="shared" si="4"/>
        <v>0</v>
      </c>
    </row>
    <row r="261" spans="1:7" s="14" customFormat="1" hidden="1" x14ac:dyDescent="0.3">
      <c r="A261" s="357">
        <v>9.9</v>
      </c>
      <c r="B261" s="358">
        <v>8.9</v>
      </c>
      <c r="C261" s="15" t="s">
        <v>289</v>
      </c>
      <c r="D261" s="18" t="s">
        <v>23</v>
      </c>
      <c r="E261" s="101">
        <v>303688</v>
      </c>
      <c r="F261" s="96"/>
      <c r="G261" s="104">
        <f t="shared" si="4"/>
        <v>0</v>
      </c>
    </row>
    <row r="262" spans="1:7" s="14" customFormat="1" hidden="1" x14ac:dyDescent="0.3">
      <c r="A262" s="355">
        <v>9.1</v>
      </c>
      <c r="B262" s="356">
        <v>9</v>
      </c>
      <c r="C262" s="15" t="s">
        <v>290</v>
      </c>
      <c r="D262" s="18" t="s">
        <v>23</v>
      </c>
      <c r="E262" s="101">
        <v>443658</v>
      </c>
      <c r="F262" s="96"/>
      <c r="G262" s="104">
        <f t="shared" si="4"/>
        <v>0</v>
      </c>
    </row>
    <row r="263" spans="1:7" s="14" customFormat="1" hidden="1" x14ac:dyDescent="0.3">
      <c r="A263" s="355">
        <v>9.11</v>
      </c>
      <c r="B263" s="356">
        <v>9.1</v>
      </c>
      <c r="C263" s="15" t="s">
        <v>291</v>
      </c>
      <c r="D263" s="18" t="s">
        <v>23</v>
      </c>
      <c r="E263" s="101">
        <v>172465</v>
      </c>
      <c r="F263" s="96"/>
      <c r="G263" s="104">
        <f t="shared" si="4"/>
        <v>0</v>
      </c>
    </row>
    <row r="264" spans="1:7" s="14" customFormat="1" hidden="1" x14ac:dyDescent="0.3">
      <c r="A264" s="355">
        <v>9.1199999999999992</v>
      </c>
      <c r="B264" s="356">
        <v>9.1999999999999993</v>
      </c>
      <c r="C264" s="15" t="s">
        <v>292</v>
      </c>
      <c r="D264" s="18" t="s">
        <v>23</v>
      </c>
      <c r="E264" s="101">
        <v>226704</v>
      </c>
      <c r="F264" s="96"/>
      <c r="G264" s="104">
        <f t="shared" si="4"/>
        <v>0</v>
      </c>
    </row>
    <row r="265" spans="1:7" s="14" customFormat="1" hidden="1" x14ac:dyDescent="0.3">
      <c r="A265" s="355">
        <v>9.1300000000000008</v>
      </c>
      <c r="B265" s="356">
        <v>9.3000000000000007</v>
      </c>
      <c r="C265" s="15" t="s">
        <v>293</v>
      </c>
      <c r="D265" s="18" t="s">
        <v>23</v>
      </c>
      <c r="E265" s="101">
        <v>251199</v>
      </c>
      <c r="F265" s="96"/>
      <c r="G265" s="104">
        <f t="shared" si="4"/>
        <v>0</v>
      </c>
    </row>
    <row r="266" spans="1:7" s="14" customFormat="1" hidden="1" x14ac:dyDescent="0.3">
      <c r="A266" s="355">
        <v>9.14</v>
      </c>
      <c r="B266" s="356">
        <v>9.4</v>
      </c>
      <c r="C266" s="15" t="s">
        <v>294</v>
      </c>
      <c r="D266" s="18" t="s">
        <v>23</v>
      </c>
      <c r="E266" s="101">
        <v>629120</v>
      </c>
      <c r="F266" s="96"/>
      <c r="G266" s="104">
        <f t="shared" si="4"/>
        <v>0</v>
      </c>
    </row>
    <row r="267" spans="1:7" s="14" customFormat="1" hidden="1" x14ac:dyDescent="0.3">
      <c r="A267" s="355">
        <v>9.15</v>
      </c>
      <c r="B267" s="356">
        <v>9.5</v>
      </c>
      <c r="C267" s="15" t="s">
        <v>295</v>
      </c>
      <c r="D267" s="18" t="s">
        <v>17</v>
      </c>
      <c r="E267" s="101">
        <v>62584</v>
      </c>
      <c r="F267" s="96"/>
      <c r="G267" s="104">
        <f t="shared" si="4"/>
        <v>0</v>
      </c>
    </row>
    <row r="268" spans="1:7" s="14" customFormat="1" hidden="1" x14ac:dyDescent="0.3">
      <c r="A268" s="355">
        <v>9.16</v>
      </c>
      <c r="B268" s="356">
        <v>9.6</v>
      </c>
      <c r="C268" s="15" t="s">
        <v>296</v>
      </c>
      <c r="D268" s="18" t="s">
        <v>17</v>
      </c>
      <c r="E268" s="101">
        <v>41786</v>
      </c>
      <c r="F268" s="96"/>
      <c r="G268" s="104">
        <f t="shared" si="4"/>
        <v>0</v>
      </c>
    </row>
    <row r="269" spans="1:7" s="14" customFormat="1" hidden="1" x14ac:dyDescent="0.3">
      <c r="A269" s="355">
        <v>9.17</v>
      </c>
      <c r="B269" s="356">
        <v>9.6999999999999993</v>
      </c>
      <c r="C269" s="15" t="s">
        <v>297</v>
      </c>
      <c r="D269" s="18" t="s">
        <v>9</v>
      </c>
      <c r="E269" s="101">
        <v>148403</v>
      </c>
      <c r="F269" s="96"/>
      <c r="G269" s="104">
        <f t="shared" si="4"/>
        <v>0</v>
      </c>
    </row>
    <row r="270" spans="1:7" s="14" customFormat="1" x14ac:dyDescent="0.3">
      <c r="A270" s="355">
        <v>9.18</v>
      </c>
      <c r="B270" s="356">
        <v>9.8000000000000007</v>
      </c>
      <c r="C270" s="15" t="s">
        <v>298</v>
      </c>
      <c r="D270" s="18" t="s">
        <v>23</v>
      </c>
      <c r="E270" s="101">
        <v>162774</v>
      </c>
      <c r="F270" s="96">
        <v>2</v>
      </c>
      <c r="G270" s="104">
        <f t="shared" si="4"/>
        <v>325548</v>
      </c>
    </row>
    <row r="271" spans="1:7" s="14" customFormat="1" ht="12.75" hidden="1" customHeight="1" x14ac:dyDescent="0.3">
      <c r="A271" s="355">
        <v>9.19</v>
      </c>
      <c r="B271" s="356">
        <v>9.9</v>
      </c>
      <c r="C271" s="15" t="s">
        <v>299</v>
      </c>
      <c r="D271" s="18" t="s">
        <v>23</v>
      </c>
      <c r="E271" s="101">
        <v>127256</v>
      </c>
      <c r="F271" s="96"/>
      <c r="G271" s="104">
        <f t="shared" si="4"/>
        <v>0</v>
      </c>
    </row>
    <row r="272" spans="1:7" s="14" customFormat="1" hidden="1" x14ac:dyDescent="0.3">
      <c r="A272" s="355">
        <v>9.1999999999999993</v>
      </c>
      <c r="B272" s="356">
        <v>10</v>
      </c>
      <c r="C272" s="15" t="s">
        <v>300</v>
      </c>
      <c r="D272" s="18" t="s">
        <v>23</v>
      </c>
      <c r="E272" s="101">
        <v>41944</v>
      </c>
      <c r="F272" s="96"/>
      <c r="G272" s="104">
        <f t="shared" si="4"/>
        <v>0</v>
      </c>
    </row>
    <row r="273" spans="1:7" s="14" customFormat="1" hidden="1" x14ac:dyDescent="0.3">
      <c r="A273" s="355">
        <v>9.2100000000000009</v>
      </c>
      <c r="B273" s="356">
        <v>10.1</v>
      </c>
      <c r="C273" s="15" t="s">
        <v>301</v>
      </c>
      <c r="D273" s="18" t="s">
        <v>23</v>
      </c>
      <c r="E273" s="101">
        <v>41944</v>
      </c>
      <c r="F273" s="96"/>
      <c r="G273" s="104">
        <f t="shared" si="4"/>
        <v>0</v>
      </c>
    </row>
    <row r="274" spans="1:7" s="14" customFormat="1" hidden="1" x14ac:dyDescent="0.3">
      <c r="A274" s="355">
        <v>9.2200000000000006</v>
      </c>
      <c r="B274" s="356">
        <v>10.199999999999999</v>
      </c>
      <c r="C274" s="15" t="s">
        <v>302</v>
      </c>
      <c r="D274" s="18" t="s">
        <v>23</v>
      </c>
      <c r="E274" s="101">
        <v>39949</v>
      </c>
      <c r="F274" s="96"/>
      <c r="G274" s="104">
        <f t="shared" si="4"/>
        <v>0</v>
      </c>
    </row>
    <row r="275" spans="1:7" s="14" customFormat="1" hidden="1" x14ac:dyDescent="0.3">
      <c r="A275" s="355">
        <v>9.23</v>
      </c>
      <c r="B275" s="356">
        <v>10.3</v>
      </c>
      <c r="C275" s="15" t="s">
        <v>303</v>
      </c>
      <c r="D275" s="18" t="s">
        <v>9</v>
      </c>
      <c r="E275" s="101">
        <v>82029</v>
      </c>
      <c r="F275" s="96"/>
      <c r="G275" s="104">
        <f t="shared" si="4"/>
        <v>0</v>
      </c>
    </row>
    <row r="276" spans="1:7" s="14" customFormat="1" hidden="1" x14ac:dyDescent="0.3">
      <c r="A276" s="355">
        <v>9.24</v>
      </c>
      <c r="B276" s="356">
        <v>10.4</v>
      </c>
      <c r="C276" s="15" t="s">
        <v>304</v>
      </c>
      <c r="D276" s="18" t="s">
        <v>9</v>
      </c>
      <c r="E276" s="101">
        <v>101925</v>
      </c>
      <c r="F276" s="96"/>
      <c r="G276" s="104">
        <f t="shared" si="4"/>
        <v>0</v>
      </c>
    </row>
    <row r="277" spans="1:7" s="14" customFormat="1" x14ac:dyDescent="0.3">
      <c r="A277" s="355">
        <v>9.25</v>
      </c>
      <c r="B277" s="356">
        <v>10.5</v>
      </c>
      <c r="C277" s="15" t="s">
        <v>305</v>
      </c>
      <c r="D277" s="18" t="s">
        <v>9</v>
      </c>
      <c r="E277" s="101">
        <v>89484</v>
      </c>
      <c r="F277" s="106">
        <f>12*3</f>
        <v>36</v>
      </c>
      <c r="G277" s="104">
        <f>+E277*F277</f>
        <v>3221424</v>
      </c>
    </row>
    <row r="278" spans="1:7" s="14" customFormat="1" hidden="1" x14ac:dyDescent="0.3">
      <c r="A278" s="355">
        <v>9.26</v>
      </c>
      <c r="B278" s="356">
        <v>10.6</v>
      </c>
      <c r="C278" s="15" t="s">
        <v>306</v>
      </c>
      <c r="D278" s="18" t="s">
        <v>9</v>
      </c>
      <c r="E278" s="101">
        <v>106272</v>
      </c>
      <c r="F278" s="96"/>
      <c r="G278" s="104">
        <f t="shared" si="4"/>
        <v>0</v>
      </c>
    </row>
    <row r="279" spans="1:7" s="14" customFormat="1" hidden="1" x14ac:dyDescent="0.3">
      <c r="A279" s="355">
        <v>9.27</v>
      </c>
      <c r="B279" s="356">
        <v>10.7</v>
      </c>
      <c r="C279" s="15" t="s">
        <v>307</v>
      </c>
      <c r="D279" s="18" t="s">
        <v>9</v>
      </c>
      <c r="E279" s="101">
        <v>481486</v>
      </c>
      <c r="F279" s="106"/>
      <c r="G279" s="104">
        <f>+E279*F279</f>
        <v>0</v>
      </c>
    </row>
    <row r="280" spans="1:7" s="14" customFormat="1" hidden="1" x14ac:dyDescent="0.3">
      <c r="A280" s="355">
        <v>9.2799999999999994</v>
      </c>
      <c r="B280" s="356">
        <v>10.8</v>
      </c>
      <c r="C280" s="15" t="s">
        <v>308</v>
      </c>
      <c r="D280" s="18" t="s">
        <v>9</v>
      </c>
      <c r="E280" s="101">
        <v>340115</v>
      </c>
      <c r="F280" s="96"/>
      <c r="G280" s="104">
        <f t="shared" si="4"/>
        <v>0</v>
      </c>
    </row>
    <row r="281" spans="1:7" s="14" customFormat="1" hidden="1" x14ac:dyDescent="0.3">
      <c r="A281" s="355">
        <v>9.2899999999999991</v>
      </c>
      <c r="B281" s="356">
        <v>10.9</v>
      </c>
      <c r="C281" s="15" t="s">
        <v>309</v>
      </c>
      <c r="D281" s="18" t="s">
        <v>9</v>
      </c>
      <c r="E281" s="101">
        <v>50607</v>
      </c>
      <c r="F281" s="96"/>
      <c r="G281" s="104">
        <f t="shared" si="4"/>
        <v>0</v>
      </c>
    </row>
    <row r="282" spans="1:7" s="14" customFormat="1" hidden="1" x14ac:dyDescent="0.3">
      <c r="A282" s="355">
        <v>9.3000000000000007</v>
      </c>
      <c r="B282" s="356">
        <v>11</v>
      </c>
      <c r="C282" s="15" t="s">
        <v>310</v>
      </c>
      <c r="D282" s="18" t="s">
        <v>9</v>
      </c>
      <c r="E282" s="101">
        <v>62977</v>
      </c>
      <c r="F282" s="96"/>
      <c r="G282" s="104">
        <f t="shared" si="4"/>
        <v>0</v>
      </c>
    </row>
    <row r="283" spans="1:7" s="14" customFormat="1" hidden="1" x14ac:dyDescent="0.3">
      <c r="A283" s="355">
        <v>9.31</v>
      </c>
      <c r="B283" s="356">
        <v>11.1</v>
      </c>
      <c r="C283" s="15" t="s">
        <v>311</v>
      </c>
      <c r="D283" s="18" t="s">
        <v>9</v>
      </c>
      <c r="E283" s="101">
        <v>75347</v>
      </c>
      <c r="F283" s="96"/>
      <c r="G283" s="104">
        <f t="shared" si="4"/>
        <v>0</v>
      </c>
    </row>
    <row r="284" spans="1:7" s="14" customFormat="1" hidden="1" x14ac:dyDescent="0.3">
      <c r="A284" s="355">
        <v>9.3199999999999896</v>
      </c>
      <c r="B284" s="356">
        <v>11.2</v>
      </c>
      <c r="C284" s="15" t="s">
        <v>312</v>
      </c>
      <c r="D284" s="18" t="s">
        <v>9</v>
      </c>
      <c r="E284" s="101">
        <v>93018</v>
      </c>
      <c r="F284" s="96"/>
      <c r="G284" s="104">
        <f t="shared" si="4"/>
        <v>0</v>
      </c>
    </row>
    <row r="285" spans="1:7" s="14" customFormat="1" hidden="1" x14ac:dyDescent="0.3">
      <c r="A285" s="359"/>
      <c r="B285" s="360"/>
      <c r="C285" s="15"/>
      <c r="D285" s="18"/>
      <c r="E285" s="102"/>
      <c r="F285" s="98"/>
      <c r="G285" s="104">
        <f t="shared" si="4"/>
        <v>0</v>
      </c>
    </row>
    <row r="286" spans="1:7" s="14" customFormat="1" x14ac:dyDescent="0.3">
      <c r="A286" s="376">
        <v>10</v>
      </c>
      <c r="B286" s="377"/>
      <c r="C286" s="371" t="s">
        <v>313</v>
      </c>
      <c r="D286" s="372"/>
      <c r="E286" s="372"/>
      <c r="F286" s="372"/>
      <c r="G286" s="373"/>
    </row>
    <row r="287" spans="1:7" s="14" customFormat="1" hidden="1" x14ac:dyDescent="0.3">
      <c r="A287" s="357">
        <v>10.1</v>
      </c>
      <c r="B287" s="358">
        <v>8.1</v>
      </c>
      <c r="C287" s="15" t="s">
        <v>314</v>
      </c>
      <c r="D287" s="18" t="s">
        <v>23</v>
      </c>
      <c r="E287" s="101">
        <v>111584</v>
      </c>
      <c r="F287" s="96"/>
      <c r="G287" s="104">
        <f t="shared" si="4"/>
        <v>0</v>
      </c>
    </row>
    <row r="288" spans="1:7" s="14" customFormat="1" x14ac:dyDescent="0.3">
      <c r="A288" s="357">
        <v>10.199999999999999</v>
      </c>
      <c r="B288" s="358">
        <v>8.1999999999999993</v>
      </c>
      <c r="C288" s="15" t="s">
        <v>315</v>
      </c>
      <c r="D288" s="18" t="s">
        <v>9</v>
      </c>
      <c r="E288" s="101">
        <v>289285</v>
      </c>
      <c r="F288" s="96">
        <f>12*0.8</f>
        <v>9.6000000000000014</v>
      </c>
      <c r="G288" s="104">
        <f t="shared" si="4"/>
        <v>2777136.0000000005</v>
      </c>
    </row>
    <row r="289" spans="1:7" s="14" customFormat="1" ht="20.399999999999999" hidden="1" x14ac:dyDescent="0.3">
      <c r="A289" s="357">
        <v>10.3</v>
      </c>
      <c r="B289" s="358">
        <v>8.3000000000000007</v>
      </c>
      <c r="C289" s="15" t="s">
        <v>316</v>
      </c>
      <c r="D289" s="18" t="s">
        <v>17</v>
      </c>
      <c r="E289" s="101">
        <v>121393</v>
      </c>
      <c r="F289" s="96"/>
      <c r="G289" s="104">
        <f t="shared" si="4"/>
        <v>0</v>
      </c>
    </row>
    <row r="290" spans="1:7" s="14" customFormat="1" hidden="1" x14ac:dyDescent="0.3">
      <c r="A290" s="357">
        <v>10.4</v>
      </c>
      <c r="B290" s="358">
        <v>8.4</v>
      </c>
      <c r="C290" s="20" t="s">
        <v>317</v>
      </c>
      <c r="D290" s="18" t="s">
        <v>23</v>
      </c>
      <c r="E290" s="101">
        <v>228485</v>
      </c>
      <c r="F290" s="96"/>
      <c r="G290" s="104">
        <f t="shared" si="4"/>
        <v>0</v>
      </c>
    </row>
    <row r="291" spans="1:7" s="14" customFormat="1" x14ac:dyDescent="0.3">
      <c r="A291" s="357">
        <v>10.5</v>
      </c>
      <c r="B291" s="358">
        <v>8.5</v>
      </c>
      <c r="C291" s="20" t="s">
        <v>318</v>
      </c>
      <c r="D291" s="18" t="s">
        <v>23</v>
      </c>
      <c r="E291" s="101">
        <v>250728</v>
      </c>
      <c r="F291" s="96">
        <v>3</v>
      </c>
      <c r="G291" s="104">
        <f t="shared" si="4"/>
        <v>752184</v>
      </c>
    </row>
    <row r="292" spans="1:7" s="14" customFormat="1" hidden="1" x14ac:dyDescent="0.3">
      <c r="A292" s="357">
        <v>10.6</v>
      </c>
      <c r="B292" s="358">
        <v>8.6</v>
      </c>
      <c r="C292" s="20" t="s">
        <v>319</v>
      </c>
      <c r="D292" s="18" t="s">
        <v>9</v>
      </c>
      <c r="E292" s="101">
        <v>133321</v>
      </c>
      <c r="F292" s="96"/>
      <c r="G292" s="104">
        <f t="shared" si="4"/>
        <v>0</v>
      </c>
    </row>
    <row r="293" spans="1:7" s="14" customFormat="1" hidden="1" x14ac:dyDescent="0.3">
      <c r="A293" s="357">
        <v>10.7</v>
      </c>
      <c r="B293" s="358">
        <v>8.6999999999999993</v>
      </c>
      <c r="C293" s="20" t="s">
        <v>320</v>
      </c>
      <c r="D293" s="18" t="s">
        <v>9</v>
      </c>
      <c r="E293" s="101">
        <v>308148</v>
      </c>
      <c r="F293" s="96"/>
      <c r="G293" s="104">
        <f t="shared" si="4"/>
        <v>0</v>
      </c>
    </row>
    <row r="294" spans="1:7" s="14" customFormat="1" hidden="1" x14ac:dyDescent="0.3">
      <c r="A294" s="357">
        <v>10.8</v>
      </c>
      <c r="B294" s="358">
        <v>8.8000000000000007</v>
      </c>
      <c r="C294" s="20" t="s">
        <v>321</v>
      </c>
      <c r="D294" s="18" t="s">
        <v>9</v>
      </c>
      <c r="E294" s="101">
        <v>165257</v>
      </c>
      <c r="F294" s="96"/>
      <c r="G294" s="104">
        <f t="shared" si="4"/>
        <v>0</v>
      </c>
    </row>
    <row r="295" spans="1:7" s="14" customFormat="1" hidden="1" x14ac:dyDescent="0.3">
      <c r="A295" s="357">
        <v>10.9</v>
      </c>
      <c r="B295" s="358">
        <v>8.9</v>
      </c>
      <c r="C295" s="20" t="s">
        <v>322</v>
      </c>
      <c r="D295" s="18" t="s">
        <v>128</v>
      </c>
      <c r="E295" s="101">
        <v>10253</v>
      </c>
      <c r="F295" s="96"/>
      <c r="G295" s="104">
        <f t="shared" si="4"/>
        <v>0</v>
      </c>
    </row>
    <row r="296" spans="1:7" s="14" customFormat="1" ht="20.399999999999999" hidden="1" x14ac:dyDescent="0.3">
      <c r="A296" s="355">
        <v>10.1</v>
      </c>
      <c r="B296" s="356">
        <v>9</v>
      </c>
      <c r="C296" s="20" t="s">
        <v>323</v>
      </c>
      <c r="D296" s="18" t="s">
        <v>9</v>
      </c>
      <c r="E296" s="101">
        <v>164371</v>
      </c>
      <c r="F296" s="96"/>
      <c r="G296" s="104">
        <f t="shared" si="4"/>
        <v>0</v>
      </c>
    </row>
    <row r="297" spans="1:7" s="14" customFormat="1" hidden="1" x14ac:dyDescent="0.3">
      <c r="A297" s="355">
        <v>10.11</v>
      </c>
      <c r="B297" s="356">
        <v>9.1</v>
      </c>
      <c r="C297" s="20" t="s">
        <v>324</v>
      </c>
      <c r="D297" s="18" t="s">
        <v>17</v>
      </c>
      <c r="E297" s="101">
        <v>83494</v>
      </c>
      <c r="F297" s="96"/>
      <c r="G297" s="104">
        <f t="shared" si="4"/>
        <v>0</v>
      </c>
    </row>
    <row r="298" spans="1:7" s="14" customFormat="1" ht="13.5" hidden="1" customHeight="1" x14ac:dyDescent="0.3">
      <c r="A298" s="355">
        <v>10.119999999999999</v>
      </c>
      <c r="B298" s="356">
        <v>9.1999999999999993</v>
      </c>
      <c r="C298" s="20" t="s">
        <v>15</v>
      </c>
      <c r="D298" s="18" t="s">
        <v>9</v>
      </c>
      <c r="E298" s="101">
        <v>728964</v>
      </c>
      <c r="F298" s="96"/>
      <c r="G298" s="104">
        <f t="shared" si="4"/>
        <v>0</v>
      </c>
    </row>
    <row r="299" spans="1:7" s="14" customFormat="1" hidden="1" x14ac:dyDescent="0.3">
      <c r="A299" s="355">
        <v>10.130000000000001</v>
      </c>
      <c r="B299" s="356">
        <v>9.3000000000000007</v>
      </c>
      <c r="C299" s="20" t="s">
        <v>325</v>
      </c>
      <c r="D299" s="18" t="s">
        <v>9</v>
      </c>
      <c r="E299" s="101">
        <v>269227</v>
      </c>
      <c r="F299" s="96"/>
      <c r="G299" s="104">
        <f t="shared" si="4"/>
        <v>0</v>
      </c>
    </row>
    <row r="300" spans="1:7" s="14" customFormat="1" ht="22.5" hidden="1" customHeight="1" x14ac:dyDescent="0.3">
      <c r="A300" s="355">
        <v>10.14</v>
      </c>
      <c r="B300" s="356">
        <v>9.4</v>
      </c>
      <c r="C300" s="20" t="s">
        <v>326</v>
      </c>
      <c r="D300" s="18" t="s">
        <v>9</v>
      </c>
      <c r="E300" s="101">
        <v>315129</v>
      </c>
      <c r="F300" s="96"/>
      <c r="G300" s="104">
        <f t="shared" si="4"/>
        <v>0</v>
      </c>
    </row>
    <row r="301" spans="1:7" s="14" customFormat="1" ht="20.399999999999999" x14ac:dyDescent="0.3">
      <c r="A301" s="355">
        <v>10.15</v>
      </c>
      <c r="B301" s="356">
        <v>9.5</v>
      </c>
      <c r="C301" s="20" t="s">
        <v>327</v>
      </c>
      <c r="D301" s="18" t="s">
        <v>9</v>
      </c>
      <c r="E301" s="101">
        <v>1085562</v>
      </c>
      <c r="F301" s="96">
        <f>+'Memorias Termales'!BB13</f>
        <v>11.2</v>
      </c>
      <c r="G301" s="104">
        <f t="shared" si="4"/>
        <v>12158294.399999999</v>
      </c>
    </row>
    <row r="302" spans="1:7" s="14" customFormat="1" ht="13.5" hidden="1" customHeight="1" x14ac:dyDescent="0.3">
      <c r="A302" s="355">
        <v>10.16</v>
      </c>
      <c r="B302" s="356">
        <v>9.6</v>
      </c>
      <c r="C302" s="20" t="s">
        <v>328</v>
      </c>
      <c r="D302" s="18" t="s">
        <v>9</v>
      </c>
      <c r="E302" s="101">
        <v>221483</v>
      </c>
      <c r="F302" s="96"/>
      <c r="G302" s="104">
        <f t="shared" si="4"/>
        <v>0</v>
      </c>
    </row>
    <row r="303" spans="1:7" s="14" customFormat="1" hidden="1" x14ac:dyDescent="0.3">
      <c r="A303" s="355">
        <v>10.17</v>
      </c>
      <c r="B303" s="356">
        <v>9.6999999999999993</v>
      </c>
      <c r="C303" s="20" t="s">
        <v>329</v>
      </c>
      <c r="D303" s="18" t="s">
        <v>9</v>
      </c>
      <c r="E303" s="101">
        <v>527749</v>
      </c>
      <c r="F303" s="96"/>
      <c r="G303" s="104">
        <f t="shared" si="4"/>
        <v>0</v>
      </c>
    </row>
    <row r="304" spans="1:7" s="14" customFormat="1" x14ac:dyDescent="0.3">
      <c r="A304" s="355">
        <v>10.18</v>
      </c>
      <c r="B304" s="356">
        <v>9.8000000000000007</v>
      </c>
      <c r="C304" s="20" t="s">
        <v>330</v>
      </c>
      <c r="D304" s="18" t="s">
        <v>17</v>
      </c>
      <c r="E304" s="101">
        <v>11572</v>
      </c>
      <c r="F304" s="96">
        <v>13.6</v>
      </c>
      <c r="G304" s="104">
        <f t="shared" si="4"/>
        <v>157379.19999999998</v>
      </c>
    </row>
    <row r="305" spans="1:7" s="14" customFormat="1" hidden="1" x14ac:dyDescent="0.3">
      <c r="A305" s="355">
        <v>10.19</v>
      </c>
      <c r="B305" s="356">
        <v>9.9</v>
      </c>
      <c r="C305" s="20" t="s">
        <v>331</v>
      </c>
      <c r="D305" s="18" t="s">
        <v>9</v>
      </c>
      <c r="E305" s="101">
        <v>379747</v>
      </c>
      <c r="F305" s="96"/>
      <c r="G305" s="104">
        <f t="shared" si="4"/>
        <v>0</v>
      </c>
    </row>
    <row r="306" spans="1:7" s="14" customFormat="1" hidden="1" x14ac:dyDescent="0.3">
      <c r="A306" s="355">
        <v>10.199999999999999</v>
      </c>
      <c r="B306" s="356">
        <v>10</v>
      </c>
      <c r="C306" s="20" t="s">
        <v>332</v>
      </c>
      <c r="D306" s="18" t="s">
        <v>9</v>
      </c>
      <c r="E306" s="101">
        <v>192008</v>
      </c>
      <c r="F306" s="96"/>
      <c r="G306" s="104">
        <f t="shared" si="4"/>
        <v>0</v>
      </c>
    </row>
    <row r="307" spans="1:7" s="14" customFormat="1" hidden="1" x14ac:dyDescent="0.3">
      <c r="A307" s="355">
        <v>10.210000000000001</v>
      </c>
      <c r="B307" s="356">
        <v>10.1</v>
      </c>
      <c r="C307" s="20" t="s">
        <v>333</v>
      </c>
      <c r="D307" s="18" t="s">
        <v>9</v>
      </c>
      <c r="E307" s="101">
        <v>146296</v>
      </c>
      <c r="F307" s="96"/>
      <c r="G307" s="104">
        <f t="shared" si="4"/>
        <v>0</v>
      </c>
    </row>
    <row r="308" spans="1:7" s="14" customFormat="1" hidden="1" x14ac:dyDescent="0.3">
      <c r="A308" s="355">
        <v>10.220000000000001</v>
      </c>
      <c r="B308" s="356">
        <v>10.199999999999999</v>
      </c>
      <c r="C308" s="20" t="s">
        <v>334</v>
      </c>
      <c r="D308" s="18" t="s">
        <v>23</v>
      </c>
      <c r="E308" s="101">
        <v>131507</v>
      </c>
      <c r="F308" s="96"/>
      <c r="G308" s="104">
        <f t="shared" si="4"/>
        <v>0</v>
      </c>
    </row>
    <row r="309" spans="1:7" s="14" customFormat="1" ht="40.799999999999997" hidden="1" x14ac:dyDescent="0.3">
      <c r="A309" s="355">
        <v>10.23</v>
      </c>
      <c r="B309" s="356">
        <v>10.3</v>
      </c>
      <c r="C309" s="20" t="s">
        <v>335</v>
      </c>
      <c r="D309" s="18" t="s">
        <v>128</v>
      </c>
      <c r="E309" s="101">
        <v>19425</v>
      </c>
      <c r="F309" s="96"/>
      <c r="G309" s="104">
        <f t="shared" si="4"/>
        <v>0</v>
      </c>
    </row>
    <row r="310" spans="1:7" s="14" customFormat="1" ht="40.799999999999997" x14ac:dyDescent="0.3">
      <c r="A310" s="355">
        <v>10.24</v>
      </c>
      <c r="B310" s="356">
        <v>10.4</v>
      </c>
      <c r="C310" s="20" t="s">
        <v>336</v>
      </c>
      <c r="D310" s="18" t="s">
        <v>128</v>
      </c>
      <c r="E310" s="101">
        <v>22150</v>
      </c>
      <c r="F310" s="96">
        <v>360</v>
      </c>
      <c r="G310" s="104">
        <f t="shared" si="4"/>
        <v>7974000</v>
      </c>
    </row>
    <row r="311" spans="1:7" s="14" customFormat="1" ht="40.799999999999997" hidden="1" x14ac:dyDescent="0.3">
      <c r="A311" s="355">
        <v>10.25</v>
      </c>
      <c r="B311" s="356">
        <v>10.5</v>
      </c>
      <c r="C311" s="20" t="s">
        <v>337</v>
      </c>
      <c r="D311" s="18" t="s">
        <v>128</v>
      </c>
      <c r="E311" s="101">
        <v>21639</v>
      </c>
      <c r="F311" s="96"/>
      <c r="G311" s="104">
        <f t="shared" si="4"/>
        <v>0</v>
      </c>
    </row>
    <row r="312" spans="1:7" s="14" customFormat="1" ht="20.399999999999999" hidden="1" x14ac:dyDescent="0.3">
      <c r="A312" s="355">
        <v>10.26</v>
      </c>
      <c r="B312" s="356">
        <v>9</v>
      </c>
      <c r="C312" s="20" t="s">
        <v>338</v>
      </c>
      <c r="D312" s="18" t="s">
        <v>9</v>
      </c>
      <c r="E312" s="101">
        <v>194338</v>
      </c>
      <c r="F312" s="96"/>
      <c r="G312" s="104">
        <f t="shared" ref="G312:G375" si="5">+E312*F312</f>
        <v>0</v>
      </c>
    </row>
    <row r="313" spans="1:7" s="14" customFormat="1" ht="20.399999999999999" hidden="1" x14ac:dyDescent="0.3">
      <c r="A313" s="355">
        <v>10.27</v>
      </c>
      <c r="B313" s="356">
        <v>9</v>
      </c>
      <c r="C313" s="20" t="s">
        <v>339</v>
      </c>
      <c r="D313" s="18" t="s">
        <v>9</v>
      </c>
      <c r="E313" s="103">
        <v>217267</v>
      </c>
      <c r="F313" s="96"/>
      <c r="G313" s="104">
        <f t="shared" si="5"/>
        <v>0</v>
      </c>
    </row>
    <row r="314" spans="1:7" s="14" customFormat="1" x14ac:dyDescent="0.3">
      <c r="A314" s="376">
        <v>11</v>
      </c>
      <c r="B314" s="377"/>
      <c r="C314" s="371" t="s">
        <v>340</v>
      </c>
      <c r="D314" s="372"/>
      <c r="E314" s="372"/>
      <c r="F314" s="372"/>
      <c r="G314" s="373"/>
    </row>
    <row r="315" spans="1:7" s="14" customFormat="1" x14ac:dyDescent="0.3">
      <c r="A315" s="357">
        <v>11.1</v>
      </c>
      <c r="B315" s="358">
        <v>8.1</v>
      </c>
      <c r="C315" s="15" t="s">
        <v>341</v>
      </c>
      <c r="D315" s="18" t="s">
        <v>23</v>
      </c>
      <c r="E315" s="101">
        <v>347588</v>
      </c>
      <c r="F315" s="96">
        <v>3</v>
      </c>
      <c r="G315" s="104">
        <f t="shared" si="5"/>
        <v>1042764</v>
      </c>
    </row>
    <row r="316" spans="1:7" s="14" customFormat="1" x14ac:dyDescent="0.3">
      <c r="A316" s="357">
        <v>11.2</v>
      </c>
      <c r="B316" s="358">
        <v>8.1999999999999993</v>
      </c>
      <c r="C316" s="15" t="s">
        <v>342</v>
      </c>
      <c r="D316" s="18" t="s">
        <v>23</v>
      </c>
      <c r="E316" s="101">
        <v>407292</v>
      </c>
      <c r="F316" s="96">
        <v>3</v>
      </c>
      <c r="G316" s="104">
        <f t="shared" si="5"/>
        <v>1221876</v>
      </c>
    </row>
    <row r="317" spans="1:7" s="14" customFormat="1" hidden="1" x14ac:dyDescent="0.3">
      <c r="A317" s="357">
        <v>11.3</v>
      </c>
      <c r="B317" s="358">
        <v>8.3000000000000007</v>
      </c>
      <c r="C317" s="15" t="s">
        <v>343</v>
      </c>
      <c r="D317" s="18" t="s">
        <v>17</v>
      </c>
      <c r="E317" s="101">
        <v>33501</v>
      </c>
      <c r="F317" s="96"/>
      <c r="G317" s="104">
        <f t="shared" si="5"/>
        <v>0</v>
      </c>
    </row>
    <row r="318" spans="1:7" s="14" customFormat="1" hidden="1" x14ac:dyDescent="0.3">
      <c r="A318" s="357">
        <v>11.4</v>
      </c>
      <c r="B318" s="358">
        <v>8.4</v>
      </c>
      <c r="C318" s="15" t="s">
        <v>344</v>
      </c>
      <c r="D318" s="18" t="s">
        <v>17</v>
      </c>
      <c r="E318" s="101">
        <v>51695</v>
      </c>
      <c r="F318" s="96"/>
      <c r="G318" s="104">
        <f t="shared" si="5"/>
        <v>0</v>
      </c>
    </row>
    <row r="319" spans="1:7" s="14" customFormat="1" hidden="1" x14ac:dyDescent="0.3">
      <c r="A319" s="357">
        <v>11.5</v>
      </c>
      <c r="B319" s="358">
        <v>8.5</v>
      </c>
      <c r="C319" s="15" t="s">
        <v>345</v>
      </c>
      <c r="D319" s="18" t="s">
        <v>17</v>
      </c>
      <c r="E319" s="101">
        <v>50735</v>
      </c>
      <c r="F319" s="96"/>
      <c r="G319" s="104">
        <f t="shared" si="5"/>
        <v>0</v>
      </c>
    </row>
    <row r="320" spans="1:7" s="14" customFormat="1" x14ac:dyDescent="0.3">
      <c r="A320" s="357">
        <v>11.6</v>
      </c>
      <c r="B320" s="358">
        <v>8.6</v>
      </c>
      <c r="C320" s="15" t="s">
        <v>346</v>
      </c>
      <c r="D320" s="18" t="s">
        <v>17</v>
      </c>
      <c r="E320" s="101">
        <v>63773</v>
      </c>
      <c r="F320" s="96">
        <v>16</v>
      </c>
      <c r="G320" s="104">
        <f t="shared" si="5"/>
        <v>1020368</v>
      </c>
    </row>
    <row r="321" spans="1:7" s="14" customFormat="1" hidden="1" x14ac:dyDescent="0.3">
      <c r="A321" s="357">
        <v>11.7</v>
      </c>
      <c r="B321" s="358">
        <v>8.6999999999999993</v>
      </c>
      <c r="C321" s="15" t="s">
        <v>347</v>
      </c>
      <c r="D321" s="18" t="s">
        <v>17</v>
      </c>
      <c r="E321" s="101">
        <v>127940</v>
      </c>
      <c r="F321" s="96"/>
      <c r="G321" s="104">
        <f t="shared" si="5"/>
        <v>0</v>
      </c>
    </row>
    <row r="322" spans="1:7" s="14" customFormat="1" hidden="1" x14ac:dyDescent="0.3">
      <c r="A322" s="357">
        <v>11.8</v>
      </c>
      <c r="B322" s="358">
        <v>8.8000000000000007</v>
      </c>
      <c r="C322" s="15" t="s">
        <v>348</v>
      </c>
      <c r="D322" s="18" t="s">
        <v>23</v>
      </c>
      <c r="E322" s="101">
        <v>349372</v>
      </c>
      <c r="F322" s="96"/>
      <c r="G322" s="104">
        <f t="shared" si="5"/>
        <v>0</v>
      </c>
    </row>
    <row r="323" spans="1:7" s="14" customFormat="1" x14ac:dyDescent="0.3">
      <c r="A323" s="357">
        <v>11.9</v>
      </c>
      <c r="B323" s="358">
        <v>8.9</v>
      </c>
      <c r="C323" s="15" t="s">
        <v>349</v>
      </c>
      <c r="D323" s="18" t="s">
        <v>23</v>
      </c>
      <c r="E323" s="101">
        <v>80113</v>
      </c>
      <c r="F323" s="96">
        <v>8</v>
      </c>
      <c r="G323" s="104">
        <f t="shared" si="5"/>
        <v>640904</v>
      </c>
    </row>
    <row r="324" spans="1:7" s="14" customFormat="1" x14ac:dyDescent="0.3">
      <c r="A324" s="355">
        <v>11.1</v>
      </c>
      <c r="B324" s="356">
        <v>9</v>
      </c>
      <c r="C324" s="15" t="s">
        <v>350</v>
      </c>
      <c r="D324" s="18" t="s">
        <v>23</v>
      </c>
      <c r="E324" s="101">
        <v>1123030</v>
      </c>
      <c r="F324" s="96">
        <v>2</v>
      </c>
      <c r="G324" s="104">
        <f t="shared" si="5"/>
        <v>2246060</v>
      </c>
    </row>
    <row r="325" spans="1:7" s="14" customFormat="1" x14ac:dyDescent="0.3">
      <c r="A325" s="355">
        <v>11.11</v>
      </c>
      <c r="B325" s="356">
        <v>9.1</v>
      </c>
      <c r="C325" s="15" t="s">
        <v>351</v>
      </c>
      <c r="D325" s="18" t="s">
        <v>23</v>
      </c>
      <c r="E325" s="101">
        <v>2312120</v>
      </c>
      <c r="F325" s="96">
        <v>1</v>
      </c>
      <c r="G325" s="104">
        <f t="shared" si="5"/>
        <v>2312120</v>
      </c>
    </row>
    <row r="326" spans="1:7" s="14" customFormat="1" x14ac:dyDescent="0.3">
      <c r="A326" s="355">
        <v>11.12</v>
      </c>
      <c r="B326" s="356">
        <v>9.1999999999999993</v>
      </c>
      <c r="C326" s="15" t="s">
        <v>352</v>
      </c>
      <c r="D326" s="18" t="s">
        <v>23</v>
      </c>
      <c r="E326" s="101">
        <v>55413</v>
      </c>
      <c r="F326" s="96">
        <v>3</v>
      </c>
      <c r="G326" s="104">
        <f t="shared" si="5"/>
        <v>166239</v>
      </c>
    </row>
    <row r="327" spans="1:7" s="14" customFormat="1" hidden="1" x14ac:dyDescent="0.3">
      <c r="A327" s="355">
        <v>11.13</v>
      </c>
      <c r="B327" s="356">
        <v>9.3000000000000007</v>
      </c>
      <c r="C327" s="20" t="s">
        <v>353</v>
      </c>
      <c r="D327" s="18" t="s">
        <v>23</v>
      </c>
      <c r="E327" s="101">
        <v>110105</v>
      </c>
      <c r="F327" s="96"/>
      <c r="G327" s="104">
        <f t="shared" si="5"/>
        <v>0</v>
      </c>
    </row>
    <row r="328" spans="1:7" s="14" customFormat="1" hidden="1" x14ac:dyDescent="0.3">
      <c r="A328" s="355">
        <v>11.14</v>
      </c>
      <c r="B328" s="356">
        <v>9.4</v>
      </c>
      <c r="C328" s="20" t="s">
        <v>354</v>
      </c>
      <c r="D328" s="18" t="s">
        <v>23</v>
      </c>
      <c r="E328" s="101">
        <v>163042</v>
      </c>
      <c r="F328" s="96"/>
      <c r="G328" s="104">
        <f t="shared" si="5"/>
        <v>0</v>
      </c>
    </row>
    <row r="329" spans="1:7" s="14" customFormat="1" x14ac:dyDescent="0.3">
      <c r="A329" s="355">
        <v>11.15</v>
      </c>
      <c r="B329" s="356">
        <v>9.5</v>
      </c>
      <c r="C329" s="20" t="s">
        <v>355</v>
      </c>
      <c r="D329" s="18" t="s">
        <v>23</v>
      </c>
      <c r="E329" s="101">
        <v>133346</v>
      </c>
      <c r="F329" s="96">
        <v>1</v>
      </c>
      <c r="G329" s="104">
        <f t="shared" si="5"/>
        <v>133346</v>
      </c>
    </row>
    <row r="330" spans="1:7" s="14" customFormat="1" x14ac:dyDescent="0.3">
      <c r="A330" s="355">
        <v>11.16</v>
      </c>
      <c r="B330" s="356">
        <v>9.6</v>
      </c>
      <c r="C330" s="20" t="s">
        <v>356</v>
      </c>
      <c r="D330" s="18" t="s">
        <v>23</v>
      </c>
      <c r="E330" s="101">
        <v>103737</v>
      </c>
      <c r="F330" s="96">
        <v>3</v>
      </c>
      <c r="G330" s="104">
        <f t="shared" si="5"/>
        <v>311211</v>
      </c>
    </row>
    <row r="331" spans="1:7" s="14" customFormat="1" hidden="1" x14ac:dyDescent="0.3">
      <c r="A331" s="355">
        <v>11.17</v>
      </c>
      <c r="B331" s="356">
        <v>9.6999999999999993</v>
      </c>
      <c r="C331" s="20" t="s">
        <v>357</v>
      </c>
      <c r="D331" s="18" t="s">
        <v>23</v>
      </c>
      <c r="E331" s="101">
        <v>108858</v>
      </c>
      <c r="F331" s="96"/>
      <c r="G331" s="104">
        <f t="shared" si="5"/>
        <v>0</v>
      </c>
    </row>
    <row r="332" spans="1:7" s="14" customFormat="1" hidden="1" x14ac:dyDescent="0.3">
      <c r="A332" s="355">
        <v>11.18</v>
      </c>
      <c r="B332" s="356">
        <v>9.8000000000000007</v>
      </c>
      <c r="C332" s="20" t="s">
        <v>358</v>
      </c>
      <c r="D332" s="18" t="s">
        <v>23</v>
      </c>
      <c r="E332" s="101">
        <v>137292</v>
      </c>
      <c r="F332" s="96"/>
      <c r="G332" s="104">
        <f t="shared" si="5"/>
        <v>0</v>
      </c>
    </row>
    <row r="333" spans="1:7" s="14" customFormat="1" hidden="1" x14ac:dyDescent="0.3">
      <c r="A333" s="355">
        <v>11.19</v>
      </c>
      <c r="B333" s="356">
        <v>9.9</v>
      </c>
      <c r="C333" s="20" t="s">
        <v>359</v>
      </c>
      <c r="D333" s="18" t="s">
        <v>23</v>
      </c>
      <c r="E333" s="101">
        <v>108090</v>
      </c>
      <c r="F333" s="96"/>
      <c r="G333" s="104">
        <f t="shared" si="5"/>
        <v>0</v>
      </c>
    </row>
    <row r="334" spans="1:7" s="14" customFormat="1" hidden="1" x14ac:dyDescent="0.3">
      <c r="A334" s="355">
        <v>11.2</v>
      </c>
      <c r="B334" s="356">
        <v>10</v>
      </c>
      <c r="C334" s="20" t="s">
        <v>360</v>
      </c>
      <c r="D334" s="18" t="s">
        <v>23</v>
      </c>
      <c r="E334" s="101">
        <v>130156</v>
      </c>
      <c r="F334" s="96"/>
      <c r="G334" s="104">
        <f t="shared" si="5"/>
        <v>0</v>
      </c>
    </row>
    <row r="335" spans="1:7" s="14" customFormat="1" hidden="1" x14ac:dyDescent="0.3">
      <c r="A335" s="355">
        <v>11.21</v>
      </c>
      <c r="B335" s="356">
        <v>10.1</v>
      </c>
      <c r="C335" s="20" t="s">
        <v>361</v>
      </c>
      <c r="D335" s="18" t="s">
        <v>23</v>
      </c>
      <c r="E335" s="101">
        <v>137936</v>
      </c>
      <c r="F335" s="96"/>
      <c r="G335" s="104">
        <f t="shared" si="5"/>
        <v>0</v>
      </c>
    </row>
    <row r="336" spans="1:7" s="14" customFormat="1" hidden="1" x14ac:dyDescent="0.3">
      <c r="A336" s="355">
        <v>11.22</v>
      </c>
      <c r="B336" s="356">
        <v>10.199999999999999</v>
      </c>
      <c r="C336" s="20" t="s">
        <v>362</v>
      </c>
      <c r="D336" s="18" t="s">
        <v>23</v>
      </c>
      <c r="E336" s="101">
        <v>109163</v>
      </c>
      <c r="F336" s="96"/>
      <c r="G336" s="104">
        <f t="shared" si="5"/>
        <v>0</v>
      </c>
    </row>
    <row r="337" spans="1:7" s="14" customFormat="1" hidden="1" x14ac:dyDescent="0.3">
      <c r="A337" s="355">
        <v>11.23</v>
      </c>
      <c r="B337" s="356">
        <v>10.3</v>
      </c>
      <c r="C337" s="20" t="s">
        <v>363</v>
      </c>
      <c r="D337" s="18" t="s">
        <v>17</v>
      </c>
      <c r="E337" s="101">
        <v>18742</v>
      </c>
      <c r="F337" s="96"/>
      <c r="G337" s="104">
        <f t="shared" si="5"/>
        <v>0</v>
      </c>
    </row>
    <row r="338" spans="1:7" s="14" customFormat="1" hidden="1" x14ac:dyDescent="0.3">
      <c r="A338" s="355">
        <v>11.24</v>
      </c>
      <c r="B338" s="356">
        <v>10.4</v>
      </c>
      <c r="C338" s="20" t="s">
        <v>364</v>
      </c>
      <c r="D338" s="18" t="s">
        <v>17</v>
      </c>
      <c r="E338" s="101">
        <v>25414</v>
      </c>
      <c r="F338" s="96"/>
      <c r="G338" s="104">
        <f t="shared" si="5"/>
        <v>0</v>
      </c>
    </row>
    <row r="339" spans="1:7" s="14" customFormat="1" hidden="1" x14ac:dyDescent="0.3">
      <c r="A339" s="355">
        <v>11.25</v>
      </c>
      <c r="B339" s="356">
        <v>10.5</v>
      </c>
      <c r="C339" s="20" t="s">
        <v>365</v>
      </c>
      <c r="D339" s="18" t="s">
        <v>17</v>
      </c>
      <c r="E339" s="101">
        <v>33546</v>
      </c>
      <c r="F339" s="96"/>
      <c r="G339" s="104">
        <f t="shared" si="5"/>
        <v>0</v>
      </c>
    </row>
    <row r="340" spans="1:7" s="14" customFormat="1" x14ac:dyDescent="0.3">
      <c r="A340" s="355">
        <v>11.26</v>
      </c>
      <c r="B340" s="356">
        <v>10.6</v>
      </c>
      <c r="C340" s="20" t="s">
        <v>366</v>
      </c>
      <c r="D340" s="18" t="s">
        <v>17</v>
      </c>
      <c r="E340" s="101">
        <v>21335</v>
      </c>
      <c r="F340" s="96">
        <v>20</v>
      </c>
      <c r="G340" s="104">
        <f t="shared" si="5"/>
        <v>426700</v>
      </c>
    </row>
    <row r="341" spans="1:7" s="14" customFormat="1" x14ac:dyDescent="0.3">
      <c r="A341" s="355">
        <v>11.27</v>
      </c>
      <c r="B341" s="356">
        <v>10.7</v>
      </c>
      <c r="C341" s="20" t="s">
        <v>367</v>
      </c>
      <c r="D341" s="18" t="s">
        <v>17</v>
      </c>
      <c r="E341" s="101">
        <v>13101</v>
      </c>
      <c r="F341" s="96">
        <v>35</v>
      </c>
      <c r="G341" s="104">
        <f t="shared" si="5"/>
        <v>458535</v>
      </c>
    </row>
    <row r="342" spans="1:7" s="14" customFormat="1" hidden="1" x14ac:dyDescent="0.3">
      <c r="A342" s="355">
        <v>11.28</v>
      </c>
      <c r="B342" s="356">
        <v>10.8</v>
      </c>
      <c r="C342" s="15" t="s">
        <v>368</v>
      </c>
      <c r="D342" s="18" t="s">
        <v>17</v>
      </c>
      <c r="E342" s="101">
        <v>72243</v>
      </c>
      <c r="F342" s="96"/>
      <c r="G342" s="104">
        <f t="shared" si="5"/>
        <v>0</v>
      </c>
    </row>
    <row r="343" spans="1:7" s="14" customFormat="1" hidden="1" x14ac:dyDescent="0.3">
      <c r="A343" s="355">
        <v>11.29</v>
      </c>
      <c r="B343" s="356">
        <v>10.9</v>
      </c>
      <c r="C343" s="15" t="s">
        <v>369</v>
      </c>
      <c r="D343" s="18" t="s">
        <v>17</v>
      </c>
      <c r="E343" s="101">
        <v>47058</v>
      </c>
      <c r="F343" s="96"/>
      <c r="G343" s="104">
        <f t="shared" si="5"/>
        <v>0</v>
      </c>
    </row>
    <row r="344" spans="1:7" s="14" customFormat="1" hidden="1" x14ac:dyDescent="0.3">
      <c r="A344" s="355">
        <v>11.3</v>
      </c>
      <c r="B344" s="356">
        <v>11</v>
      </c>
      <c r="C344" s="15" t="s">
        <v>370</v>
      </c>
      <c r="D344" s="18" t="s">
        <v>17</v>
      </c>
      <c r="E344" s="101">
        <v>16152</v>
      </c>
      <c r="F344" s="96"/>
      <c r="G344" s="104">
        <f t="shared" si="5"/>
        <v>0</v>
      </c>
    </row>
    <row r="345" spans="1:7" s="14" customFormat="1" x14ac:dyDescent="0.3">
      <c r="A345" s="355">
        <v>11.31</v>
      </c>
      <c r="B345" s="356">
        <v>11.1</v>
      </c>
      <c r="C345" s="15" t="s">
        <v>371</v>
      </c>
      <c r="D345" s="18" t="s">
        <v>17</v>
      </c>
      <c r="E345" s="101">
        <v>37722</v>
      </c>
      <c r="F345" s="96">
        <v>8</v>
      </c>
      <c r="G345" s="104">
        <f t="shared" si="5"/>
        <v>301776</v>
      </c>
    </row>
    <row r="346" spans="1:7" s="14" customFormat="1" hidden="1" x14ac:dyDescent="0.3">
      <c r="A346" s="355">
        <v>11.32</v>
      </c>
      <c r="B346" s="356">
        <v>11.2</v>
      </c>
      <c r="C346" s="15" t="s">
        <v>372</v>
      </c>
      <c r="D346" s="18" t="s">
        <v>17</v>
      </c>
      <c r="E346" s="101">
        <v>51509</v>
      </c>
      <c r="F346" s="96"/>
      <c r="G346" s="104">
        <f t="shared" si="5"/>
        <v>0</v>
      </c>
    </row>
    <row r="347" spans="1:7" s="14" customFormat="1" x14ac:dyDescent="0.3">
      <c r="A347" s="355">
        <v>11.33</v>
      </c>
      <c r="B347" s="356">
        <v>11.3</v>
      </c>
      <c r="C347" s="15" t="s">
        <v>373</v>
      </c>
      <c r="D347" s="18" t="s">
        <v>17</v>
      </c>
      <c r="E347" s="101">
        <v>69559</v>
      </c>
      <c r="F347" s="96">
        <v>6</v>
      </c>
      <c r="G347" s="104">
        <f t="shared" si="5"/>
        <v>417354</v>
      </c>
    </row>
    <row r="348" spans="1:7" s="14" customFormat="1" hidden="1" x14ac:dyDescent="0.3">
      <c r="A348" s="355">
        <v>11.34</v>
      </c>
      <c r="B348" s="356">
        <v>11.4</v>
      </c>
      <c r="C348" s="15" t="s">
        <v>374</v>
      </c>
      <c r="D348" s="18" t="s">
        <v>17</v>
      </c>
      <c r="E348" s="101">
        <v>124235</v>
      </c>
      <c r="F348" s="96"/>
      <c r="G348" s="104">
        <f t="shared" si="5"/>
        <v>0</v>
      </c>
    </row>
    <row r="349" spans="1:7" s="14" customFormat="1" x14ac:dyDescent="0.3">
      <c r="A349" s="355">
        <v>11.35</v>
      </c>
      <c r="B349" s="356">
        <v>11.5</v>
      </c>
      <c r="C349" s="15" t="s">
        <v>375</v>
      </c>
      <c r="D349" s="18" t="s">
        <v>23</v>
      </c>
      <c r="E349" s="101">
        <v>152857</v>
      </c>
      <c r="F349" s="96">
        <v>3</v>
      </c>
      <c r="G349" s="104">
        <f t="shared" si="5"/>
        <v>458571</v>
      </c>
    </row>
    <row r="350" spans="1:7" s="14" customFormat="1" x14ac:dyDescent="0.3">
      <c r="A350" s="355">
        <v>11.36</v>
      </c>
      <c r="B350" s="356">
        <v>11.6</v>
      </c>
      <c r="C350" s="15" t="s">
        <v>376</v>
      </c>
      <c r="D350" s="18" t="s">
        <v>23</v>
      </c>
      <c r="E350" s="101">
        <v>85985</v>
      </c>
      <c r="F350" s="96">
        <v>3</v>
      </c>
      <c r="G350" s="104">
        <f t="shared" si="5"/>
        <v>257955</v>
      </c>
    </row>
    <row r="351" spans="1:7" s="14" customFormat="1" hidden="1" x14ac:dyDescent="0.3">
      <c r="A351" s="355">
        <v>11.37</v>
      </c>
      <c r="B351" s="356">
        <v>11.7</v>
      </c>
      <c r="C351" s="15" t="s">
        <v>377</v>
      </c>
      <c r="D351" s="18" t="s">
        <v>23</v>
      </c>
      <c r="E351" s="101">
        <v>107540</v>
      </c>
      <c r="F351" s="96"/>
      <c r="G351" s="104">
        <f t="shared" si="5"/>
        <v>0</v>
      </c>
    </row>
    <row r="352" spans="1:7" s="14" customFormat="1" hidden="1" x14ac:dyDescent="0.3">
      <c r="A352" s="355">
        <v>11.38</v>
      </c>
      <c r="B352" s="356">
        <v>11.8</v>
      </c>
      <c r="C352" s="15" t="s">
        <v>378</v>
      </c>
      <c r="D352" s="18" t="s">
        <v>23</v>
      </c>
      <c r="E352" s="101">
        <v>253986</v>
      </c>
      <c r="F352" s="96"/>
      <c r="G352" s="104">
        <f t="shared" si="5"/>
        <v>0</v>
      </c>
    </row>
    <row r="353" spans="1:7" s="14" customFormat="1" hidden="1" x14ac:dyDescent="0.3">
      <c r="A353" s="355">
        <v>11.39</v>
      </c>
      <c r="B353" s="356">
        <v>11.9</v>
      </c>
      <c r="C353" s="15" t="s">
        <v>379</v>
      </c>
      <c r="D353" s="18" t="s">
        <v>23</v>
      </c>
      <c r="E353" s="101">
        <v>514536</v>
      </c>
      <c r="F353" s="96"/>
      <c r="G353" s="104">
        <f t="shared" si="5"/>
        <v>0</v>
      </c>
    </row>
    <row r="354" spans="1:7" s="14" customFormat="1" hidden="1" x14ac:dyDescent="0.3">
      <c r="A354" s="355">
        <v>11.4</v>
      </c>
      <c r="B354" s="356">
        <v>12</v>
      </c>
      <c r="C354" s="15" t="s">
        <v>380</v>
      </c>
      <c r="D354" s="18" t="s">
        <v>23</v>
      </c>
      <c r="E354" s="101">
        <v>383867</v>
      </c>
      <c r="F354" s="96"/>
      <c r="G354" s="104">
        <f t="shared" si="5"/>
        <v>0</v>
      </c>
    </row>
    <row r="355" spans="1:7" s="14" customFormat="1" hidden="1" x14ac:dyDescent="0.3">
      <c r="A355" s="355">
        <v>11.41</v>
      </c>
      <c r="B355" s="356">
        <v>12.1</v>
      </c>
      <c r="C355" s="15" t="s">
        <v>381</v>
      </c>
      <c r="D355" s="18" t="s">
        <v>17</v>
      </c>
      <c r="E355" s="101">
        <v>26861</v>
      </c>
      <c r="F355" s="96"/>
      <c r="G355" s="104">
        <f t="shared" si="5"/>
        <v>0</v>
      </c>
    </row>
    <row r="356" spans="1:7" s="14" customFormat="1" hidden="1" x14ac:dyDescent="0.3">
      <c r="A356" s="355">
        <v>11.42</v>
      </c>
      <c r="B356" s="356">
        <v>12.2</v>
      </c>
      <c r="C356" s="15" t="s">
        <v>382</v>
      </c>
      <c r="D356" s="18" t="s">
        <v>17</v>
      </c>
      <c r="E356" s="101">
        <v>33644</v>
      </c>
      <c r="F356" s="96"/>
      <c r="G356" s="104">
        <f t="shared" si="5"/>
        <v>0</v>
      </c>
    </row>
    <row r="357" spans="1:7" s="14" customFormat="1" ht="23.25" hidden="1" customHeight="1" x14ac:dyDescent="0.3">
      <c r="A357" s="355">
        <v>11.43</v>
      </c>
      <c r="B357" s="356">
        <v>12.3</v>
      </c>
      <c r="C357" s="15" t="s">
        <v>383</v>
      </c>
      <c r="D357" s="18" t="s">
        <v>23</v>
      </c>
      <c r="E357" s="101">
        <v>373988</v>
      </c>
      <c r="F357" s="96"/>
      <c r="G357" s="104">
        <f t="shared" si="5"/>
        <v>0</v>
      </c>
    </row>
    <row r="358" spans="1:7" s="14" customFormat="1" ht="23.25" hidden="1" customHeight="1" x14ac:dyDescent="0.3">
      <c r="A358" s="355">
        <v>11.44</v>
      </c>
      <c r="B358" s="356">
        <v>12.4</v>
      </c>
      <c r="C358" s="15" t="s">
        <v>384</v>
      </c>
      <c r="D358" s="18" t="s">
        <v>23</v>
      </c>
      <c r="E358" s="101">
        <v>487107</v>
      </c>
      <c r="F358" s="96"/>
      <c r="G358" s="104">
        <f t="shared" si="5"/>
        <v>0</v>
      </c>
    </row>
    <row r="359" spans="1:7" s="14" customFormat="1" ht="23.25" hidden="1" customHeight="1" x14ac:dyDescent="0.3">
      <c r="A359" s="355">
        <v>11.45</v>
      </c>
      <c r="B359" s="356">
        <v>12.5</v>
      </c>
      <c r="C359" s="20" t="s">
        <v>385</v>
      </c>
      <c r="D359" s="32" t="s">
        <v>23</v>
      </c>
      <c r="E359" s="101">
        <v>882004</v>
      </c>
      <c r="F359" s="96"/>
      <c r="G359" s="104">
        <f t="shared" si="5"/>
        <v>0</v>
      </c>
    </row>
    <row r="360" spans="1:7" s="14" customFormat="1" ht="23.25" hidden="1" customHeight="1" x14ac:dyDescent="0.3">
      <c r="A360" s="355">
        <v>11.46</v>
      </c>
      <c r="B360" s="356">
        <v>12.6</v>
      </c>
      <c r="C360" s="20" t="s">
        <v>386</v>
      </c>
      <c r="D360" s="18" t="s">
        <v>17</v>
      </c>
      <c r="E360" s="101">
        <v>55971</v>
      </c>
      <c r="F360" s="96"/>
      <c r="G360" s="104">
        <f t="shared" si="5"/>
        <v>0</v>
      </c>
    </row>
    <row r="361" spans="1:7" s="14" customFormat="1" ht="23.25" hidden="1" customHeight="1" x14ac:dyDescent="0.3">
      <c r="A361" s="355">
        <v>11.47</v>
      </c>
      <c r="B361" s="356">
        <v>12.7</v>
      </c>
      <c r="C361" s="20" t="s">
        <v>387</v>
      </c>
      <c r="D361" s="18" t="s">
        <v>17</v>
      </c>
      <c r="E361" s="101">
        <v>65998</v>
      </c>
      <c r="F361" s="96"/>
      <c r="G361" s="104">
        <f t="shared" si="5"/>
        <v>0</v>
      </c>
    </row>
    <row r="362" spans="1:7" s="14" customFormat="1" ht="23.25" hidden="1" customHeight="1" x14ac:dyDescent="0.3">
      <c r="A362" s="355">
        <v>11.48</v>
      </c>
      <c r="B362" s="356">
        <v>12.8</v>
      </c>
      <c r="C362" s="20" t="s">
        <v>388</v>
      </c>
      <c r="D362" s="18" t="s">
        <v>17</v>
      </c>
      <c r="E362" s="101">
        <v>87019</v>
      </c>
      <c r="F362" s="96"/>
      <c r="G362" s="104">
        <f t="shared" si="5"/>
        <v>0</v>
      </c>
    </row>
    <row r="363" spans="1:7" s="14" customFormat="1" ht="23.25" hidden="1" customHeight="1" x14ac:dyDescent="0.3">
      <c r="A363" s="355">
        <v>11.49</v>
      </c>
      <c r="B363" s="356">
        <v>12.9</v>
      </c>
      <c r="C363" s="20" t="s">
        <v>389</v>
      </c>
      <c r="D363" s="18" t="s">
        <v>17</v>
      </c>
      <c r="E363" s="101">
        <v>97629</v>
      </c>
      <c r="F363" s="96"/>
      <c r="G363" s="104">
        <f t="shared" si="5"/>
        <v>0</v>
      </c>
    </row>
    <row r="364" spans="1:7" s="14" customFormat="1" ht="20.399999999999999" hidden="1" x14ac:dyDescent="0.3">
      <c r="A364" s="355">
        <v>11.5</v>
      </c>
      <c r="B364" s="356">
        <v>13</v>
      </c>
      <c r="C364" s="20" t="s">
        <v>390</v>
      </c>
      <c r="D364" s="18" t="s">
        <v>17</v>
      </c>
      <c r="E364" s="101">
        <v>125722</v>
      </c>
      <c r="F364" s="96"/>
      <c r="G364" s="104">
        <f t="shared" si="5"/>
        <v>0</v>
      </c>
    </row>
    <row r="365" spans="1:7" s="14" customFormat="1" ht="20.25" hidden="1" customHeight="1" x14ac:dyDescent="0.3">
      <c r="A365" s="355">
        <v>11.51</v>
      </c>
      <c r="B365" s="356">
        <v>13.1</v>
      </c>
      <c r="C365" s="20" t="s">
        <v>391</v>
      </c>
      <c r="D365" s="18" t="s">
        <v>17</v>
      </c>
      <c r="E365" s="101">
        <v>149604</v>
      </c>
      <c r="F365" s="96"/>
      <c r="G365" s="104">
        <f t="shared" si="5"/>
        <v>0</v>
      </c>
    </row>
    <row r="366" spans="1:7" s="14" customFormat="1" ht="20.25" hidden="1" customHeight="1" x14ac:dyDescent="0.3">
      <c r="A366" s="355">
        <v>11.52</v>
      </c>
      <c r="B366" s="356">
        <v>13.2</v>
      </c>
      <c r="C366" s="20" t="s">
        <v>392</v>
      </c>
      <c r="D366" s="18" t="s">
        <v>17</v>
      </c>
      <c r="E366" s="101">
        <v>221264</v>
      </c>
      <c r="F366" s="96"/>
      <c r="G366" s="104">
        <f t="shared" si="5"/>
        <v>0</v>
      </c>
    </row>
    <row r="367" spans="1:7" s="14" customFormat="1" x14ac:dyDescent="0.3">
      <c r="A367" s="355">
        <v>11.53</v>
      </c>
      <c r="B367" s="356">
        <v>13.3</v>
      </c>
      <c r="C367" s="20" t="s">
        <v>393</v>
      </c>
      <c r="D367" s="18" t="s">
        <v>23</v>
      </c>
      <c r="E367" s="101">
        <v>93381</v>
      </c>
      <c r="F367" s="96">
        <v>1</v>
      </c>
      <c r="G367" s="104">
        <f t="shared" si="5"/>
        <v>93381</v>
      </c>
    </row>
    <row r="368" spans="1:7" s="14" customFormat="1" hidden="1" x14ac:dyDescent="0.3">
      <c r="A368" s="355">
        <v>11.54</v>
      </c>
      <c r="B368" s="356">
        <v>13.4</v>
      </c>
      <c r="C368" s="20" t="s">
        <v>394</v>
      </c>
      <c r="D368" s="18" t="s">
        <v>23</v>
      </c>
      <c r="E368" s="101">
        <v>93711</v>
      </c>
      <c r="F368" s="96"/>
      <c r="G368" s="104">
        <f t="shared" si="5"/>
        <v>0</v>
      </c>
    </row>
    <row r="369" spans="1:7" s="14" customFormat="1" hidden="1" x14ac:dyDescent="0.3">
      <c r="A369" s="355">
        <v>11.55</v>
      </c>
      <c r="B369" s="356">
        <v>13.5</v>
      </c>
      <c r="C369" s="20" t="s">
        <v>395</v>
      </c>
      <c r="D369" s="18" t="s">
        <v>23</v>
      </c>
      <c r="E369" s="101">
        <v>57116</v>
      </c>
      <c r="F369" s="96"/>
      <c r="G369" s="104">
        <f t="shared" si="5"/>
        <v>0</v>
      </c>
    </row>
    <row r="370" spans="1:7" s="14" customFormat="1" hidden="1" x14ac:dyDescent="0.3">
      <c r="A370" s="355">
        <v>11.56</v>
      </c>
      <c r="B370" s="356">
        <v>13.6</v>
      </c>
      <c r="C370" s="20" t="s">
        <v>396</v>
      </c>
      <c r="D370" s="18" t="s">
        <v>23</v>
      </c>
      <c r="E370" s="101">
        <v>69293</v>
      </c>
      <c r="F370" s="96"/>
      <c r="G370" s="104">
        <f t="shared" si="5"/>
        <v>0</v>
      </c>
    </row>
    <row r="371" spans="1:7" s="14" customFormat="1" ht="20.25" hidden="1" customHeight="1" x14ac:dyDescent="0.3">
      <c r="A371" s="355">
        <v>11.57</v>
      </c>
      <c r="B371" s="356">
        <v>13.7</v>
      </c>
      <c r="C371" s="20" t="s">
        <v>397</v>
      </c>
      <c r="D371" s="18" t="s">
        <v>17</v>
      </c>
      <c r="E371" s="101">
        <v>5611</v>
      </c>
      <c r="F371" s="96"/>
      <c r="G371" s="104">
        <f t="shared" si="5"/>
        <v>0</v>
      </c>
    </row>
    <row r="372" spans="1:7" s="14" customFormat="1" hidden="1" x14ac:dyDescent="0.3">
      <c r="A372" s="355">
        <v>11.58</v>
      </c>
      <c r="B372" s="356">
        <v>13.8</v>
      </c>
      <c r="C372" s="20" t="s">
        <v>398</v>
      </c>
      <c r="D372" s="18" t="s">
        <v>17</v>
      </c>
      <c r="E372" s="101">
        <v>8761</v>
      </c>
      <c r="F372" s="96"/>
      <c r="G372" s="104">
        <f t="shared" si="5"/>
        <v>0</v>
      </c>
    </row>
    <row r="373" spans="1:7" s="14" customFormat="1" hidden="1" x14ac:dyDescent="0.3">
      <c r="A373" s="355">
        <v>11.59</v>
      </c>
      <c r="B373" s="356">
        <v>13.9</v>
      </c>
      <c r="C373" s="20" t="s">
        <v>399</v>
      </c>
      <c r="D373" s="18" t="s">
        <v>23</v>
      </c>
      <c r="E373" s="101">
        <v>1380204</v>
      </c>
      <c r="F373" s="96"/>
      <c r="G373" s="104">
        <f t="shared" si="5"/>
        <v>0</v>
      </c>
    </row>
    <row r="374" spans="1:7" s="14" customFormat="1" hidden="1" x14ac:dyDescent="0.3">
      <c r="A374" s="355">
        <v>11.6</v>
      </c>
      <c r="B374" s="356">
        <v>14</v>
      </c>
      <c r="C374" s="20" t="s">
        <v>400</v>
      </c>
      <c r="D374" s="18" t="s">
        <v>23</v>
      </c>
      <c r="E374" s="101">
        <v>1065619</v>
      </c>
      <c r="F374" s="96"/>
      <c r="G374" s="104">
        <f t="shared" si="5"/>
        <v>0</v>
      </c>
    </row>
    <row r="375" spans="1:7" s="14" customFormat="1" hidden="1" x14ac:dyDescent="0.3">
      <c r="A375" s="355">
        <v>11.61</v>
      </c>
      <c r="B375" s="356">
        <v>14.1</v>
      </c>
      <c r="C375" s="20" t="s">
        <v>401</v>
      </c>
      <c r="D375" s="18" t="s">
        <v>23</v>
      </c>
      <c r="E375" s="101">
        <v>3493205</v>
      </c>
      <c r="F375" s="96"/>
      <c r="G375" s="104">
        <f t="shared" si="5"/>
        <v>0</v>
      </c>
    </row>
    <row r="376" spans="1:7" s="14" customFormat="1" hidden="1" x14ac:dyDescent="0.3">
      <c r="A376" s="355">
        <v>11.62</v>
      </c>
      <c r="B376" s="356">
        <v>14.2</v>
      </c>
      <c r="C376" s="20" t="s">
        <v>402</v>
      </c>
      <c r="D376" s="18" t="s">
        <v>23</v>
      </c>
      <c r="E376" s="101">
        <v>2924112</v>
      </c>
      <c r="F376" s="96"/>
      <c r="G376" s="104">
        <f t="shared" ref="G376:G439" si="6">+E376*F376</f>
        <v>0</v>
      </c>
    </row>
    <row r="377" spans="1:7" s="14" customFormat="1" hidden="1" x14ac:dyDescent="0.3">
      <c r="A377" s="355">
        <v>11.63</v>
      </c>
      <c r="B377" s="356">
        <v>14.3</v>
      </c>
      <c r="C377" s="20" t="s">
        <v>403</v>
      </c>
      <c r="D377" s="18" t="s">
        <v>23</v>
      </c>
      <c r="E377" s="101">
        <v>891384</v>
      </c>
      <c r="F377" s="96"/>
      <c r="G377" s="104">
        <f t="shared" si="6"/>
        <v>0</v>
      </c>
    </row>
    <row r="378" spans="1:7" s="14" customFormat="1" hidden="1" x14ac:dyDescent="0.3">
      <c r="A378" s="355">
        <v>11.64</v>
      </c>
      <c r="B378" s="356">
        <v>14.4</v>
      </c>
      <c r="C378" s="20" t="s">
        <v>404</v>
      </c>
      <c r="D378" s="18" t="s">
        <v>23</v>
      </c>
      <c r="E378" s="101">
        <v>1134933</v>
      </c>
      <c r="F378" s="96"/>
      <c r="G378" s="104">
        <f t="shared" si="6"/>
        <v>0</v>
      </c>
    </row>
    <row r="379" spans="1:7" s="14" customFormat="1" hidden="1" x14ac:dyDescent="0.3">
      <c r="A379" s="355">
        <v>11.65</v>
      </c>
      <c r="B379" s="356">
        <v>14.5</v>
      </c>
      <c r="C379" s="20" t="s">
        <v>405</v>
      </c>
      <c r="D379" s="18" t="s">
        <v>23</v>
      </c>
      <c r="E379" s="101">
        <v>417764</v>
      </c>
      <c r="F379" s="96"/>
      <c r="G379" s="104">
        <f t="shared" si="6"/>
        <v>0</v>
      </c>
    </row>
    <row r="380" spans="1:7" s="14" customFormat="1" hidden="1" x14ac:dyDescent="0.3">
      <c r="A380" s="359"/>
      <c r="B380" s="360"/>
      <c r="C380" s="20"/>
      <c r="D380" s="33"/>
      <c r="E380" s="102"/>
      <c r="F380" s="98"/>
      <c r="G380" s="104">
        <f t="shared" si="6"/>
        <v>0</v>
      </c>
    </row>
    <row r="381" spans="1:7" s="14" customFormat="1" x14ac:dyDescent="0.3">
      <c r="A381" s="376">
        <v>12</v>
      </c>
      <c r="B381" s="377"/>
      <c r="C381" s="371" t="s">
        <v>406</v>
      </c>
      <c r="D381" s="372"/>
      <c r="E381" s="372"/>
      <c r="F381" s="372"/>
      <c r="G381" s="373"/>
    </row>
    <row r="382" spans="1:7" s="14" customFormat="1" hidden="1" x14ac:dyDescent="0.3">
      <c r="A382" s="357">
        <v>12.1</v>
      </c>
      <c r="B382" s="358">
        <v>8.1</v>
      </c>
      <c r="C382" s="15" t="s">
        <v>407</v>
      </c>
      <c r="D382" s="18" t="s">
        <v>23</v>
      </c>
      <c r="E382" s="101">
        <v>512317</v>
      </c>
      <c r="F382" s="96"/>
      <c r="G382" s="104">
        <f t="shared" si="6"/>
        <v>0</v>
      </c>
    </row>
    <row r="383" spans="1:7" s="14" customFormat="1" x14ac:dyDescent="0.3">
      <c r="A383" s="357">
        <v>12.2</v>
      </c>
      <c r="B383" s="358">
        <v>8.1999999999999993</v>
      </c>
      <c r="C383" s="20" t="s">
        <v>408</v>
      </c>
      <c r="D383" s="18" t="s">
        <v>23</v>
      </c>
      <c r="E383" s="101">
        <v>81435</v>
      </c>
      <c r="F383" s="96">
        <v>12</v>
      </c>
      <c r="G383" s="104">
        <f t="shared" si="6"/>
        <v>977220</v>
      </c>
    </row>
    <row r="384" spans="1:7" s="14" customFormat="1" hidden="1" x14ac:dyDescent="0.3">
      <c r="A384" s="357">
        <v>12.3</v>
      </c>
      <c r="B384" s="358">
        <v>8.3000000000000007</v>
      </c>
      <c r="C384" s="20" t="s">
        <v>409</v>
      </c>
      <c r="D384" s="18" t="s">
        <v>23</v>
      </c>
      <c r="E384" s="101">
        <v>95364</v>
      </c>
      <c r="F384" s="96"/>
      <c r="G384" s="104">
        <f t="shared" si="6"/>
        <v>0</v>
      </c>
    </row>
    <row r="385" spans="1:7" s="14" customFormat="1" hidden="1" x14ac:dyDescent="0.3">
      <c r="A385" s="357">
        <v>12.4</v>
      </c>
      <c r="B385" s="358">
        <v>8.4</v>
      </c>
      <c r="C385" s="20" t="s">
        <v>410</v>
      </c>
      <c r="D385" s="18" t="s">
        <v>23</v>
      </c>
      <c r="E385" s="101">
        <v>107072</v>
      </c>
      <c r="F385" s="96"/>
      <c r="G385" s="104">
        <f t="shared" si="6"/>
        <v>0</v>
      </c>
    </row>
    <row r="386" spans="1:7" s="14" customFormat="1" hidden="1" x14ac:dyDescent="0.3">
      <c r="A386" s="357">
        <v>12.5</v>
      </c>
      <c r="B386" s="358">
        <v>8.5</v>
      </c>
      <c r="C386" s="20" t="s">
        <v>411</v>
      </c>
      <c r="D386" s="18" t="s">
        <v>23</v>
      </c>
      <c r="E386" s="101">
        <v>124781</v>
      </c>
      <c r="F386" s="96"/>
      <c r="G386" s="104">
        <f t="shared" si="6"/>
        <v>0</v>
      </c>
    </row>
    <row r="387" spans="1:7" s="14" customFormat="1" hidden="1" x14ac:dyDescent="0.3">
      <c r="A387" s="357">
        <v>12.6</v>
      </c>
      <c r="B387" s="358">
        <v>8.6</v>
      </c>
      <c r="C387" s="20" t="s">
        <v>412</v>
      </c>
      <c r="D387" s="18" t="s">
        <v>23</v>
      </c>
      <c r="E387" s="101">
        <v>77186</v>
      </c>
      <c r="F387" s="96"/>
      <c r="G387" s="104">
        <f t="shared" si="6"/>
        <v>0</v>
      </c>
    </row>
    <row r="388" spans="1:7" s="14" customFormat="1" hidden="1" x14ac:dyDescent="0.3">
      <c r="A388" s="357">
        <v>12.7</v>
      </c>
      <c r="B388" s="358">
        <v>8.6999999999999993</v>
      </c>
      <c r="C388" s="20" t="s">
        <v>413</v>
      </c>
      <c r="D388" s="18" t="s">
        <v>23</v>
      </c>
      <c r="E388" s="101">
        <v>87467</v>
      </c>
      <c r="F388" s="96"/>
      <c r="G388" s="104">
        <f t="shared" si="6"/>
        <v>0</v>
      </c>
    </row>
    <row r="389" spans="1:7" s="14" customFormat="1" hidden="1" x14ac:dyDescent="0.3">
      <c r="A389" s="357">
        <v>12.8</v>
      </c>
      <c r="B389" s="358">
        <v>8.8000000000000007</v>
      </c>
      <c r="C389" s="20" t="s">
        <v>414</v>
      </c>
      <c r="D389" s="18" t="s">
        <v>23</v>
      </c>
      <c r="E389" s="101">
        <v>208037</v>
      </c>
      <c r="F389" s="96"/>
      <c r="G389" s="104">
        <f t="shared" si="6"/>
        <v>0</v>
      </c>
    </row>
    <row r="390" spans="1:7" s="14" customFormat="1" x14ac:dyDescent="0.3">
      <c r="A390" s="357">
        <v>12.9</v>
      </c>
      <c r="B390" s="358">
        <v>8.9</v>
      </c>
      <c r="C390" s="20" t="s">
        <v>415</v>
      </c>
      <c r="D390" s="18" t="s">
        <v>23</v>
      </c>
      <c r="E390" s="101">
        <v>78811</v>
      </c>
      <c r="F390" s="96">
        <v>6</v>
      </c>
      <c r="G390" s="104">
        <f t="shared" si="6"/>
        <v>472866</v>
      </c>
    </row>
    <row r="391" spans="1:7" s="14" customFormat="1" hidden="1" x14ac:dyDescent="0.3">
      <c r="A391" s="355">
        <v>12.1</v>
      </c>
      <c r="B391" s="356">
        <v>9</v>
      </c>
      <c r="C391" s="20" t="s">
        <v>416</v>
      </c>
      <c r="D391" s="18" t="s">
        <v>23</v>
      </c>
      <c r="E391" s="101">
        <v>179458</v>
      </c>
      <c r="F391" s="96"/>
      <c r="G391" s="104">
        <f t="shared" si="6"/>
        <v>0</v>
      </c>
    </row>
    <row r="392" spans="1:7" s="14" customFormat="1" hidden="1" x14ac:dyDescent="0.3">
      <c r="A392" s="355">
        <v>12.11</v>
      </c>
      <c r="B392" s="356">
        <v>9.1</v>
      </c>
      <c r="C392" s="20" t="s">
        <v>417</v>
      </c>
      <c r="D392" s="18" t="s">
        <v>23</v>
      </c>
      <c r="E392" s="101">
        <v>108532</v>
      </c>
      <c r="F392" s="96"/>
      <c r="G392" s="104">
        <f t="shared" si="6"/>
        <v>0</v>
      </c>
    </row>
    <row r="393" spans="1:7" s="14" customFormat="1" hidden="1" x14ac:dyDescent="0.3">
      <c r="A393" s="355">
        <v>12.12</v>
      </c>
      <c r="B393" s="356">
        <v>9.1999999999999993</v>
      </c>
      <c r="C393" s="20" t="s">
        <v>418</v>
      </c>
      <c r="D393" s="18" t="s">
        <v>23</v>
      </c>
      <c r="E393" s="101">
        <v>64274</v>
      </c>
      <c r="F393" s="96"/>
      <c r="G393" s="104">
        <f t="shared" si="6"/>
        <v>0</v>
      </c>
    </row>
    <row r="394" spans="1:7" s="14" customFormat="1" x14ac:dyDescent="0.3">
      <c r="A394" s="355">
        <v>12.13</v>
      </c>
      <c r="B394" s="356">
        <v>9.3000000000000007</v>
      </c>
      <c r="C394" s="20" t="s">
        <v>419</v>
      </c>
      <c r="D394" s="18" t="s">
        <v>23</v>
      </c>
      <c r="E394" s="101">
        <v>138051</v>
      </c>
      <c r="F394" s="96">
        <v>1</v>
      </c>
      <c r="G394" s="104">
        <f t="shared" si="6"/>
        <v>138051</v>
      </c>
    </row>
    <row r="395" spans="1:7" s="14" customFormat="1" hidden="1" x14ac:dyDescent="0.3">
      <c r="A395" s="355">
        <v>12.14</v>
      </c>
      <c r="B395" s="356">
        <v>9.4</v>
      </c>
      <c r="C395" s="20" t="s">
        <v>420</v>
      </c>
      <c r="D395" s="18" t="s">
        <v>23</v>
      </c>
      <c r="E395" s="101">
        <v>592461</v>
      </c>
      <c r="F395" s="96"/>
      <c r="G395" s="104">
        <f t="shared" si="6"/>
        <v>0</v>
      </c>
    </row>
    <row r="396" spans="1:7" s="14" customFormat="1" hidden="1" x14ac:dyDescent="0.3">
      <c r="A396" s="355">
        <v>12.15</v>
      </c>
      <c r="B396" s="356">
        <v>9.5</v>
      </c>
      <c r="C396" s="20" t="s">
        <v>421</v>
      </c>
      <c r="D396" s="18" t="s">
        <v>23</v>
      </c>
      <c r="E396" s="101">
        <v>782824</v>
      </c>
      <c r="F396" s="96"/>
      <c r="G396" s="104">
        <f t="shared" si="6"/>
        <v>0</v>
      </c>
    </row>
    <row r="397" spans="1:7" s="14" customFormat="1" hidden="1" x14ac:dyDescent="0.3">
      <c r="A397" s="355">
        <v>12.16</v>
      </c>
      <c r="B397" s="356">
        <v>9.6</v>
      </c>
      <c r="C397" s="20" t="s">
        <v>422</v>
      </c>
      <c r="D397" s="18" t="s">
        <v>17</v>
      </c>
      <c r="E397" s="101">
        <v>5087</v>
      </c>
      <c r="F397" s="96"/>
      <c r="G397" s="104">
        <f t="shared" si="6"/>
        <v>0</v>
      </c>
    </row>
    <row r="398" spans="1:7" s="14" customFormat="1" x14ac:dyDescent="0.3">
      <c r="A398" s="355">
        <v>12.17</v>
      </c>
      <c r="B398" s="356">
        <v>9.6999999999999993</v>
      </c>
      <c r="C398" s="20" t="s">
        <v>423</v>
      </c>
      <c r="D398" s="18" t="s">
        <v>17</v>
      </c>
      <c r="E398" s="101">
        <v>6741</v>
      </c>
      <c r="F398" s="96">
        <v>48</v>
      </c>
      <c r="G398" s="104">
        <f t="shared" si="6"/>
        <v>323568</v>
      </c>
    </row>
    <row r="399" spans="1:7" s="14" customFormat="1" hidden="1" x14ac:dyDescent="0.3">
      <c r="A399" s="355">
        <v>12.18</v>
      </c>
      <c r="B399" s="356">
        <v>9.8000000000000007</v>
      </c>
      <c r="C399" s="20" t="s">
        <v>424</v>
      </c>
      <c r="D399" s="18" t="s">
        <v>17</v>
      </c>
      <c r="E399" s="101">
        <v>10377</v>
      </c>
      <c r="F399" s="96"/>
      <c r="G399" s="104">
        <f t="shared" si="6"/>
        <v>0</v>
      </c>
    </row>
    <row r="400" spans="1:7" s="14" customFormat="1" hidden="1" x14ac:dyDescent="0.3">
      <c r="A400" s="355">
        <v>12.19</v>
      </c>
      <c r="B400" s="356">
        <v>9.9</v>
      </c>
      <c r="C400" s="20" t="s">
        <v>425</v>
      </c>
      <c r="D400" s="18" t="s">
        <v>17</v>
      </c>
      <c r="E400" s="101">
        <v>18602</v>
      </c>
      <c r="F400" s="96"/>
      <c r="G400" s="104">
        <f t="shared" si="6"/>
        <v>0</v>
      </c>
    </row>
    <row r="401" spans="1:7" s="14" customFormat="1" hidden="1" x14ac:dyDescent="0.3">
      <c r="A401" s="355">
        <v>12.2</v>
      </c>
      <c r="B401" s="356">
        <v>10</v>
      </c>
      <c r="C401" s="20" t="s">
        <v>426</v>
      </c>
      <c r="D401" s="18" t="s">
        <v>23</v>
      </c>
      <c r="E401" s="101">
        <v>386395</v>
      </c>
      <c r="F401" s="96"/>
      <c r="G401" s="104">
        <f t="shared" si="6"/>
        <v>0</v>
      </c>
    </row>
    <row r="402" spans="1:7" s="14" customFormat="1" hidden="1" x14ac:dyDescent="0.3">
      <c r="A402" s="355">
        <v>12.21</v>
      </c>
      <c r="B402" s="356">
        <v>10.1</v>
      </c>
      <c r="C402" s="20" t="s">
        <v>427</v>
      </c>
      <c r="D402" s="18" t="s">
        <v>23</v>
      </c>
      <c r="E402" s="101">
        <v>111341</v>
      </c>
      <c r="F402" s="96"/>
      <c r="G402" s="104">
        <f t="shared" si="6"/>
        <v>0</v>
      </c>
    </row>
    <row r="403" spans="1:7" s="14" customFormat="1" hidden="1" x14ac:dyDescent="0.3">
      <c r="A403" s="355">
        <v>12.22</v>
      </c>
      <c r="B403" s="356">
        <v>10.199999999999999</v>
      </c>
      <c r="C403" s="20" t="s">
        <v>428</v>
      </c>
      <c r="D403" s="18" t="s">
        <v>23</v>
      </c>
      <c r="E403" s="101">
        <v>147065</v>
      </c>
      <c r="F403" s="96"/>
      <c r="G403" s="104">
        <f t="shared" si="6"/>
        <v>0</v>
      </c>
    </row>
    <row r="404" spans="1:7" s="14" customFormat="1" hidden="1" x14ac:dyDescent="0.3">
      <c r="A404" s="355">
        <v>12.23</v>
      </c>
      <c r="B404" s="356">
        <v>10.3</v>
      </c>
      <c r="C404" s="20" t="s">
        <v>429</v>
      </c>
      <c r="D404" s="18" t="s">
        <v>23</v>
      </c>
      <c r="E404" s="101">
        <v>66145</v>
      </c>
      <c r="F404" s="96"/>
      <c r="G404" s="104">
        <f t="shared" si="6"/>
        <v>0</v>
      </c>
    </row>
    <row r="405" spans="1:7" s="14" customFormat="1" hidden="1" x14ac:dyDescent="0.3">
      <c r="A405" s="355">
        <v>12.24</v>
      </c>
      <c r="B405" s="356">
        <v>10.4</v>
      </c>
      <c r="C405" s="20" t="s">
        <v>430</v>
      </c>
      <c r="D405" s="18" t="s">
        <v>23</v>
      </c>
      <c r="E405" s="101">
        <v>2013503</v>
      </c>
      <c r="F405" s="96"/>
      <c r="G405" s="104">
        <f t="shared" si="6"/>
        <v>0</v>
      </c>
    </row>
    <row r="406" spans="1:7" s="14" customFormat="1" hidden="1" x14ac:dyDescent="0.3">
      <c r="A406" s="355">
        <v>12.25</v>
      </c>
      <c r="B406" s="356">
        <v>10.5</v>
      </c>
      <c r="C406" s="20" t="s">
        <v>431</v>
      </c>
      <c r="D406" s="18" t="s">
        <v>23</v>
      </c>
      <c r="E406" s="101">
        <v>1490417</v>
      </c>
      <c r="F406" s="96"/>
      <c r="G406" s="104">
        <f t="shared" si="6"/>
        <v>0</v>
      </c>
    </row>
    <row r="407" spans="1:7" s="14" customFormat="1" hidden="1" x14ac:dyDescent="0.3">
      <c r="A407" s="355">
        <v>12.26</v>
      </c>
      <c r="B407" s="356">
        <v>10.6</v>
      </c>
      <c r="C407" s="20" t="s">
        <v>432</v>
      </c>
      <c r="D407" s="18" t="s">
        <v>23</v>
      </c>
      <c r="E407" s="101">
        <v>1756870</v>
      </c>
      <c r="F407" s="96"/>
      <c r="G407" s="104">
        <f t="shared" si="6"/>
        <v>0</v>
      </c>
    </row>
    <row r="408" spans="1:7" s="14" customFormat="1" hidden="1" x14ac:dyDescent="0.3">
      <c r="A408" s="355">
        <v>12.27</v>
      </c>
      <c r="B408" s="356">
        <v>10.7</v>
      </c>
      <c r="C408" s="20" t="s">
        <v>433</v>
      </c>
      <c r="D408" s="18" t="s">
        <v>23</v>
      </c>
      <c r="E408" s="101">
        <v>809105</v>
      </c>
      <c r="F408" s="96"/>
      <c r="G408" s="104">
        <f t="shared" si="6"/>
        <v>0</v>
      </c>
    </row>
    <row r="409" spans="1:7" s="14" customFormat="1" hidden="1" x14ac:dyDescent="0.3">
      <c r="A409" s="355">
        <v>12.28</v>
      </c>
      <c r="B409" s="356">
        <v>10.8</v>
      </c>
      <c r="C409" s="20" t="s">
        <v>434</v>
      </c>
      <c r="D409" s="18" t="s">
        <v>23</v>
      </c>
      <c r="E409" s="101">
        <v>155657</v>
      </c>
      <c r="F409" s="96"/>
      <c r="G409" s="104">
        <f t="shared" si="6"/>
        <v>0</v>
      </c>
    </row>
    <row r="410" spans="1:7" s="14" customFormat="1" hidden="1" x14ac:dyDescent="0.3">
      <c r="A410" s="355">
        <v>12.29</v>
      </c>
      <c r="B410" s="356">
        <v>10.9</v>
      </c>
      <c r="C410" s="20" t="s">
        <v>435</v>
      </c>
      <c r="D410" s="18" t="s">
        <v>23</v>
      </c>
      <c r="E410" s="101">
        <v>676473</v>
      </c>
      <c r="F410" s="96"/>
      <c r="G410" s="104">
        <f t="shared" si="6"/>
        <v>0</v>
      </c>
    </row>
    <row r="411" spans="1:7" s="14" customFormat="1" hidden="1" x14ac:dyDescent="0.3">
      <c r="A411" s="355">
        <v>12.3</v>
      </c>
      <c r="B411" s="356">
        <v>11</v>
      </c>
      <c r="C411" s="20" t="s">
        <v>436</v>
      </c>
      <c r="D411" s="18" t="s">
        <v>23</v>
      </c>
      <c r="E411" s="101">
        <v>842908</v>
      </c>
      <c r="F411" s="96"/>
      <c r="G411" s="104">
        <f t="shared" si="6"/>
        <v>0</v>
      </c>
    </row>
    <row r="412" spans="1:7" s="14" customFormat="1" hidden="1" x14ac:dyDescent="0.3">
      <c r="A412" s="355">
        <v>12.31</v>
      </c>
      <c r="B412" s="356">
        <v>11.1</v>
      </c>
      <c r="C412" s="20" t="s">
        <v>437</v>
      </c>
      <c r="D412" s="18" t="s">
        <v>23</v>
      </c>
      <c r="E412" s="101">
        <v>2204685</v>
      </c>
      <c r="F412" s="96"/>
      <c r="G412" s="104">
        <f t="shared" si="6"/>
        <v>0</v>
      </c>
    </row>
    <row r="413" spans="1:7" s="14" customFormat="1" hidden="1" x14ac:dyDescent="0.3">
      <c r="A413" s="355">
        <v>12.32</v>
      </c>
      <c r="B413" s="356">
        <v>11.2</v>
      </c>
      <c r="C413" s="20" t="s">
        <v>438</v>
      </c>
      <c r="D413" s="18" t="s">
        <v>23</v>
      </c>
      <c r="E413" s="101">
        <v>1627305</v>
      </c>
      <c r="F413" s="96"/>
      <c r="G413" s="104">
        <f t="shared" si="6"/>
        <v>0</v>
      </c>
    </row>
    <row r="414" spans="1:7" s="14" customFormat="1" hidden="1" x14ac:dyDescent="0.3">
      <c r="A414" s="355"/>
      <c r="B414" s="356"/>
      <c r="C414" s="15"/>
      <c r="D414" s="18"/>
      <c r="E414" s="102"/>
      <c r="F414" s="98"/>
      <c r="G414" s="104">
        <f t="shared" si="6"/>
        <v>0</v>
      </c>
    </row>
    <row r="415" spans="1:7" s="14" customFormat="1" x14ac:dyDescent="0.3">
      <c r="A415" s="376">
        <v>13</v>
      </c>
      <c r="B415" s="377"/>
      <c r="C415" s="371" t="s">
        <v>439</v>
      </c>
      <c r="D415" s="372"/>
      <c r="E415" s="372"/>
      <c r="F415" s="372"/>
      <c r="G415" s="373"/>
    </row>
    <row r="416" spans="1:7" s="14" customFormat="1" hidden="1" x14ac:dyDescent="0.3">
      <c r="A416" s="357">
        <v>13.1</v>
      </c>
      <c r="B416" s="358">
        <v>8.1</v>
      </c>
      <c r="C416" s="20" t="s">
        <v>440</v>
      </c>
      <c r="D416" s="18" t="s">
        <v>9</v>
      </c>
      <c r="E416" s="101">
        <v>55564</v>
      </c>
      <c r="F416" s="96"/>
      <c r="G416" s="104">
        <f t="shared" si="6"/>
        <v>0</v>
      </c>
    </row>
    <row r="417" spans="1:7" s="14" customFormat="1" hidden="1" x14ac:dyDescent="0.3">
      <c r="A417" s="357">
        <v>13.2</v>
      </c>
      <c r="B417" s="358">
        <v>8.1999999999999993</v>
      </c>
      <c r="C417" s="20" t="s">
        <v>441</v>
      </c>
      <c r="D417" s="18" t="s">
        <v>9</v>
      </c>
      <c r="E417" s="101">
        <v>52186</v>
      </c>
      <c r="F417" s="96"/>
      <c r="G417" s="104">
        <f t="shared" si="6"/>
        <v>0</v>
      </c>
    </row>
    <row r="418" spans="1:7" s="14" customFormat="1" hidden="1" x14ac:dyDescent="0.3">
      <c r="A418" s="357">
        <v>13.3</v>
      </c>
      <c r="B418" s="358">
        <v>8.3000000000000007</v>
      </c>
      <c r="C418" s="20" t="s">
        <v>442</v>
      </c>
      <c r="D418" s="18" t="s">
        <v>9</v>
      </c>
      <c r="E418" s="101">
        <v>23538</v>
      </c>
      <c r="F418" s="96"/>
      <c r="G418" s="104">
        <f t="shared" si="6"/>
        <v>0</v>
      </c>
    </row>
    <row r="419" spans="1:7" s="14" customFormat="1" x14ac:dyDescent="0.3">
      <c r="A419" s="357">
        <v>13.4</v>
      </c>
      <c r="B419" s="358">
        <v>8.4</v>
      </c>
      <c r="C419" s="20" t="s">
        <v>443</v>
      </c>
      <c r="D419" s="18" t="s">
        <v>9</v>
      </c>
      <c r="E419" s="101">
        <v>34198</v>
      </c>
      <c r="F419" s="96">
        <f>+'Memorias Termales'!BB22</f>
        <v>174.19</v>
      </c>
      <c r="G419" s="104">
        <f t="shared" si="6"/>
        <v>5956949.6200000001</v>
      </c>
    </row>
    <row r="420" spans="1:7" s="14" customFormat="1" hidden="1" x14ac:dyDescent="0.3">
      <c r="A420" s="357">
        <v>13.5</v>
      </c>
      <c r="B420" s="358">
        <v>8.5</v>
      </c>
      <c r="C420" s="20" t="s">
        <v>444</v>
      </c>
      <c r="D420" s="18" t="s">
        <v>9</v>
      </c>
      <c r="E420" s="101">
        <v>109009</v>
      </c>
      <c r="F420" s="96"/>
      <c r="G420" s="104">
        <f t="shared" si="6"/>
        <v>0</v>
      </c>
    </row>
    <row r="421" spans="1:7" s="14" customFormat="1" hidden="1" x14ac:dyDescent="0.3">
      <c r="A421" s="357">
        <v>13.6</v>
      </c>
      <c r="B421" s="358">
        <v>8.6</v>
      </c>
      <c r="C421" s="20" t="s">
        <v>445</v>
      </c>
      <c r="D421" s="18" t="s">
        <v>17</v>
      </c>
      <c r="E421" s="101">
        <v>43326</v>
      </c>
      <c r="F421" s="96"/>
      <c r="G421" s="104">
        <f t="shared" si="6"/>
        <v>0</v>
      </c>
    </row>
    <row r="422" spans="1:7" s="14" customFormat="1" x14ac:dyDescent="0.3">
      <c r="A422" s="357">
        <v>13.7</v>
      </c>
      <c r="B422" s="358">
        <v>8.6999999999999993</v>
      </c>
      <c r="C422" s="20" t="s">
        <v>446</v>
      </c>
      <c r="D422" s="18" t="s">
        <v>9</v>
      </c>
      <c r="E422" s="101">
        <v>79067</v>
      </c>
      <c r="F422" s="96">
        <v>3</v>
      </c>
      <c r="G422" s="104">
        <f t="shared" si="6"/>
        <v>237201</v>
      </c>
    </row>
    <row r="423" spans="1:7" s="14" customFormat="1" x14ac:dyDescent="0.3">
      <c r="A423" s="357">
        <v>13.8</v>
      </c>
      <c r="B423" s="358">
        <v>8.8000000000000007</v>
      </c>
      <c r="C423" s="15" t="s">
        <v>447</v>
      </c>
      <c r="D423" s="18" t="s">
        <v>9</v>
      </c>
      <c r="E423" s="101">
        <v>103919</v>
      </c>
      <c r="F423" s="96">
        <v>2.2999999999999998</v>
      </c>
      <c r="G423" s="104">
        <f t="shared" si="6"/>
        <v>239013.69999999998</v>
      </c>
    </row>
    <row r="424" spans="1:7" s="14" customFormat="1" hidden="1" x14ac:dyDescent="0.3">
      <c r="A424" s="357">
        <v>13.9</v>
      </c>
      <c r="B424" s="358">
        <v>8.9</v>
      </c>
      <c r="C424" s="15" t="s">
        <v>448</v>
      </c>
      <c r="D424" s="18" t="s">
        <v>9</v>
      </c>
      <c r="E424" s="101">
        <v>44417</v>
      </c>
      <c r="F424" s="96"/>
      <c r="G424" s="104">
        <f t="shared" si="6"/>
        <v>0</v>
      </c>
    </row>
    <row r="425" spans="1:7" s="14" customFormat="1" hidden="1" x14ac:dyDescent="0.3">
      <c r="A425" s="355">
        <v>13.1</v>
      </c>
      <c r="B425" s="356">
        <v>9</v>
      </c>
      <c r="C425" s="15" t="s">
        <v>449</v>
      </c>
      <c r="D425" s="18" t="s">
        <v>9</v>
      </c>
      <c r="E425" s="101">
        <v>36209</v>
      </c>
      <c r="F425" s="96"/>
      <c r="G425" s="104">
        <f t="shared" si="6"/>
        <v>0</v>
      </c>
    </row>
    <row r="426" spans="1:7" s="14" customFormat="1" hidden="1" x14ac:dyDescent="0.3">
      <c r="A426" s="355">
        <v>13.11</v>
      </c>
      <c r="B426" s="356">
        <v>9.1</v>
      </c>
      <c r="C426" s="15" t="s">
        <v>450</v>
      </c>
      <c r="D426" s="18" t="s">
        <v>9</v>
      </c>
      <c r="E426" s="101">
        <v>43561</v>
      </c>
      <c r="F426" s="96"/>
      <c r="G426" s="104">
        <f t="shared" si="6"/>
        <v>0</v>
      </c>
    </row>
    <row r="427" spans="1:7" s="14" customFormat="1" hidden="1" x14ac:dyDescent="0.3">
      <c r="A427" s="355">
        <v>13.12</v>
      </c>
      <c r="B427" s="356">
        <v>9.1999999999999993</v>
      </c>
      <c r="C427" s="15" t="s">
        <v>451</v>
      </c>
      <c r="D427" s="18" t="s">
        <v>9</v>
      </c>
      <c r="E427" s="101">
        <v>62491</v>
      </c>
      <c r="F427" s="96"/>
      <c r="G427" s="104">
        <f t="shared" si="6"/>
        <v>0</v>
      </c>
    </row>
    <row r="428" spans="1:7" s="14" customFormat="1" hidden="1" x14ac:dyDescent="0.3">
      <c r="A428" s="355">
        <v>13.13</v>
      </c>
      <c r="B428" s="356">
        <v>9.3000000000000007</v>
      </c>
      <c r="C428" s="15" t="s">
        <v>452</v>
      </c>
      <c r="D428" s="18" t="s">
        <v>9</v>
      </c>
      <c r="E428" s="101">
        <v>72138</v>
      </c>
      <c r="F428" s="96"/>
      <c r="G428" s="104">
        <f t="shared" si="6"/>
        <v>0</v>
      </c>
    </row>
    <row r="429" spans="1:7" s="14" customFormat="1" hidden="1" x14ac:dyDescent="0.3">
      <c r="A429" s="355">
        <v>13.14</v>
      </c>
      <c r="B429" s="356">
        <v>9.4</v>
      </c>
      <c r="C429" s="15" t="s">
        <v>453</v>
      </c>
      <c r="D429" s="18" t="s">
        <v>9</v>
      </c>
      <c r="E429" s="101">
        <v>101508</v>
      </c>
      <c r="F429" s="96"/>
      <c r="G429" s="104">
        <f t="shared" si="6"/>
        <v>0</v>
      </c>
    </row>
    <row r="430" spans="1:7" s="14" customFormat="1" hidden="1" x14ac:dyDescent="0.3">
      <c r="A430" s="355">
        <v>13.15</v>
      </c>
      <c r="B430" s="356">
        <v>9.5</v>
      </c>
      <c r="C430" s="15" t="s">
        <v>454</v>
      </c>
      <c r="D430" s="18" t="s">
        <v>51</v>
      </c>
      <c r="E430" s="101">
        <v>101558</v>
      </c>
      <c r="F430" s="96"/>
      <c r="G430" s="104">
        <f t="shared" si="6"/>
        <v>0</v>
      </c>
    </row>
    <row r="431" spans="1:7" s="14" customFormat="1" x14ac:dyDescent="0.3">
      <c r="A431" s="355">
        <v>13.16</v>
      </c>
      <c r="B431" s="356">
        <v>9.6</v>
      </c>
      <c r="C431" s="15" t="s">
        <v>455</v>
      </c>
      <c r="D431" s="18" t="s">
        <v>51</v>
      </c>
      <c r="E431" s="101">
        <v>111009</v>
      </c>
      <c r="F431" s="96">
        <f>130*0.3*0.4</f>
        <v>15.600000000000001</v>
      </c>
      <c r="G431" s="104">
        <f t="shared" si="6"/>
        <v>1731740.4000000001</v>
      </c>
    </row>
    <row r="432" spans="1:7" s="14" customFormat="1" hidden="1" x14ac:dyDescent="0.3">
      <c r="A432" s="359"/>
      <c r="B432" s="360"/>
      <c r="C432" s="15"/>
      <c r="D432" s="33"/>
      <c r="E432" s="102"/>
      <c r="F432" s="98"/>
      <c r="G432" s="104">
        <f t="shared" si="6"/>
        <v>0</v>
      </c>
    </row>
    <row r="433" spans="1:7" s="14" customFormat="1" x14ac:dyDescent="0.3">
      <c r="A433" s="376">
        <v>14</v>
      </c>
      <c r="B433" s="377"/>
      <c r="C433" s="371" t="s">
        <v>456</v>
      </c>
      <c r="D433" s="372"/>
      <c r="E433" s="372"/>
      <c r="F433" s="372"/>
      <c r="G433" s="373"/>
    </row>
    <row r="434" spans="1:7" s="14" customFormat="1" x14ac:dyDescent="0.3">
      <c r="A434" s="357">
        <v>14.1</v>
      </c>
      <c r="B434" s="358">
        <v>8.1</v>
      </c>
      <c r="C434" s="20" t="s">
        <v>11</v>
      </c>
      <c r="D434" s="18" t="s">
        <v>9</v>
      </c>
      <c r="E434" s="101">
        <v>83919</v>
      </c>
      <c r="F434" s="106">
        <f>+'Memorias Termales'!BB31</f>
        <v>234.48</v>
      </c>
      <c r="G434" s="104">
        <f t="shared" si="6"/>
        <v>19677327.119999997</v>
      </c>
    </row>
    <row r="435" spans="1:7" s="14" customFormat="1" x14ac:dyDescent="0.3">
      <c r="A435" s="357">
        <v>14.2</v>
      </c>
      <c r="B435" s="358">
        <v>8.1999999999999993</v>
      </c>
      <c r="C435" s="20" t="s">
        <v>457</v>
      </c>
      <c r="D435" s="18" t="s">
        <v>17</v>
      </c>
      <c r="E435" s="101">
        <v>52277</v>
      </c>
      <c r="F435" s="106">
        <v>38</v>
      </c>
      <c r="G435" s="104">
        <f t="shared" si="6"/>
        <v>1986526</v>
      </c>
    </row>
    <row r="436" spans="1:7" s="14" customFormat="1" hidden="1" x14ac:dyDescent="0.3">
      <c r="A436" s="357">
        <v>14.3</v>
      </c>
      <c r="B436" s="358">
        <v>8.3000000000000007</v>
      </c>
      <c r="C436" s="20" t="s">
        <v>458</v>
      </c>
      <c r="D436" s="18" t="s">
        <v>9</v>
      </c>
      <c r="E436" s="101">
        <v>95958</v>
      </c>
      <c r="F436" s="96"/>
      <c r="G436" s="104">
        <f t="shared" si="6"/>
        <v>0</v>
      </c>
    </row>
    <row r="437" spans="1:7" s="14" customFormat="1" hidden="1" x14ac:dyDescent="0.3">
      <c r="A437" s="357">
        <v>14.4</v>
      </c>
      <c r="B437" s="358">
        <v>8.4</v>
      </c>
      <c r="C437" s="20" t="s">
        <v>459</v>
      </c>
      <c r="D437" s="18" t="s">
        <v>9</v>
      </c>
      <c r="E437" s="101">
        <v>100358</v>
      </c>
      <c r="F437" s="96"/>
      <c r="G437" s="104">
        <f t="shared" si="6"/>
        <v>0</v>
      </c>
    </row>
    <row r="438" spans="1:7" s="14" customFormat="1" hidden="1" x14ac:dyDescent="0.3">
      <c r="A438" s="357">
        <v>14.5</v>
      </c>
      <c r="B438" s="358">
        <v>8.5</v>
      </c>
      <c r="C438" s="20" t="s">
        <v>460</v>
      </c>
      <c r="D438" s="18" t="s">
        <v>9</v>
      </c>
      <c r="E438" s="101">
        <v>106581</v>
      </c>
      <c r="F438" s="96"/>
      <c r="G438" s="104">
        <f t="shared" si="6"/>
        <v>0</v>
      </c>
    </row>
    <row r="439" spans="1:7" s="14" customFormat="1" ht="20.399999999999999" hidden="1" x14ac:dyDescent="0.3">
      <c r="A439" s="357">
        <v>14.6</v>
      </c>
      <c r="B439" s="358">
        <v>8.6</v>
      </c>
      <c r="C439" s="20" t="s">
        <v>461</v>
      </c>
      <c r="D439" s="18" t="s">
        <v>9</v>
      </c>
      <c r="E439" s="101">
        <v>107304</v>
      </c>
      <c r="F439" s="96"/>
      <c r="G439" s="104">
        <f t="shared" si="6"/>
        <v>0</v>
      </c>
    </row>
    <row r="440" spans="1:7" s="14" customFormat="1" hidden="1" x14ac:dyDescent="0.3">
      <c r="A440" s="357">
        <v>14.7</v>
      </c>
      <c r="B440" s="358">
        <v>8.6999999999999993</v>
      </c>
      <c r="C440" s="20" t="s">
        <v>462</v>
      </c>
      <c r="D440" s="18" t="s">
        <v>17</v>
      </c>
      <c r="E440" s="101">
        <v>65430</v>
      </c>
      <c r="F440" s="96"/>
      <c r="G440" s="104">
        <f t="shared" ref="G440:G503" si="7">+E440*F440</f>
        <v>0</v>
      </c>
    </row>
    <row r="441" spans="1:7" s="14" customFormat="1" hidden="1" x14ac:dyDescent="0.3">
      <c r="A441" s="357">
        <v>14.8</v>
      </c>
      <c r="B441" s="358">
        <v>8.8000000000000007</v>
      </c>
      <c r="C441" s="20" t="s">
        <v>463</v>
      </c>
      <c r="D441" s="18" t="s">
        <v>9</v>
      </c>
      <c r="E441" s="101">
        <v>242574</v>
      </c>
      <c r="F441" s="96"/>
      <c r="G441" s="104">
        <f t="shared" si="7"/>
        <v>0</v>
      </c>
    </row>
    <row r="442" spans="1:7" s="14" customFormat="1" hidden="1" x14ac:dyDescent="0.3">
      <c r="A442" s="357">
        <v>14.9</v>
      </c>
      <c r="B442" s="358">
        <v>8.9</v>
      </c>
      <c r="C442" s="15" t="s">
        <v>464</v>
      </c>
      <c r="D442" s="18" t="s">
        <v>9</v>
      </c>
      <c r="E442" s="101">
        <v>86373</v>
      </c>
      <c r="F442" s="96"/>
      <c r="G442" s="104">
        <f t="shared" si="7"/>
        <v>0</v>
      </c>
    </row>
    <row r="443" spans="1:7" s="14" customFormat="1" hidden="1" x14ac:dyDescent="0.3">
      <c r="A443" s="355">
        <v>14.1</v>
      </c>
      <c r="B443" s="356">
        <v>9</v>
      </c>
      <c r="C443" s="15" t="s">
        <v>465</v>
      </c>
      <c r="D443" s="18" t="s">
        <v>17</v>
      </c>
      <c r="E443" s="101">
        <v>72460</v>
      </c>
      <c r="F443" s="106"/>
      <c r="G443" s="104">
        <f t="shared" si="7"/>
        <v>0</v>
      </c>
    </row>
    <row r="444" spans="1:7" s="14" customFormat="1" hidden="1" x14ac:dyDescent="0.3">
      <c r="A444" s="355">
        <v>14.11</v>
      </c>
      <c r="B444" s="356">
        <v>9.1</v>
      </c>
      <c r="C444" s="15" t="s">
        <v>466</v>
      </c>
      <c r="D444" s="18" t="s">
        <v>17</v>
      </c>
      <c r="E444" s="101">
        <v>16983</v>
      </c>
      <c r="F444" s="96"/>
      <c r="G444" s="104">
        <f t="shared" si="7"/>
        <v>0</v>
      </c>
    </row>
    <row r="445" spans="1:7" s="14" customFormat="1" hidden="1" x14ac:dyDescent="0.3">
      <c r="A445" s="355">
        <v>14.12</v>
      </c>
      <c r="B445" s="356">
        <v>9.1999999999999993</v>
      </c>
      <c r="C445" s="15" t="s">
        <v>467</v>
      </c>
      <c r="D445" s="18" t="s">
        <v>17</v>
      </c>
      <c r="E445" s="101">
        <v>13001</v>
      </c>
      <c r="F445" s="96"/>
      <c r="G445" s="104">
        <f t="shared" si="7"/>
        <v>0</v>
      </c>
    </row>
    <row r="446" spans="1:7" s="14" customFormat="1" hidden="1" x14ac:dyDescent="0.3">
      <c r="A446" s="355">
        <v>14.13</v>
      </c>
      <c r="B446" s="356">
        <v>9.3000000000000007</v>
      </c>
      <c r="C446" s="15" t="s">
        <v>468</v>
      </c>
      <c r="D446" s="18" t="s">
        <v>17</v>
      </c>
      <c r="E446" s="101">
        <v>17239</v>
      </c>
      <c r="F446" s="96"/>
      <c r="G446" s="104">
        <f t="shared" si="7"/>
        <v>0</v>
      </c>
    </row>
    <row r="447" spans="1:7" s="14" customFormat="1" hidden="1" x14ac:dyDescent="0.3">
      <c r="A447" s="355">
        <v>14.14</v>
      </c>
      <c r="B447" s="356">
        <v>9.4</v>
      </c>
      <c r="C447" s="15" t="s">
        <v>469</v>
      </c>
      <c r="D447" s="18" t="s">
        <v>17</v>
      </c>
      <c r="E447" s="101">
        <v>16338</v>
      </c>
      <c r="F447" s="96"/>
      <c r="G447" s="104">
        <f t="shared" si="7"/>
        <v>0</v>
      </c>
    </row>
    <row r="448" spans="1:7" s="14" customFormat="1" hidden="1" x14ac:dyDescent="0.3">
      <c r="A448" s="355">
        <v>14.15</v>
      </c>
      <c r="B448" s="356">
        <v>9.5</v>
      </c>
      <c r="C448" s="15" t="s">
        <v>470</v>
      </c>
      <c r="D448" s="18" t="s">
        <v>17</v>
      </c>
      <c r="E448" s="101">
        <v>25708</v>
      </c>
      <c r="F448" s="96"/>
      <c r="G448" s="104">
        <f t="shared" si="7"/>
        <v>0</v>
      </c>
    </row>
    <row r="449" spans="1:7" s="14" customFormat="1" hidden="1" x14ac:dyDescent="0.3">
      <c r="A449" s="355">
        <v>14.16</v>
      </c>
      <c r="B449" s="356">
        <v>9.6</v>
      </c>
      <c r="C449" s="15" t="s">
        <v>471</v>
      </c>
      <c r="D449" s="18" t="s">
        <v>17</v>
      </c>
      <c r="E449" s="101">
        <v>47753</v>
      </c>
      <c r="F449" s="96"/>
      <c r="G449" s="104">
        <f t="shared" si="7"/>
        <v>0</v>
      </c>
    </row>
    <row r="450" spans="1:7" s="14" customFormat="1" hidden="1" x14ac:dyDescent="0.3">
      <c r="A450" s="355">
        <v>14.17</v>
      </c>
      <c r="B450" s="356">
        <v>9.6999999999999993</v>
      </c>
      <c r="C450" s="15" t="s">
        <v>472</v>
      </c>
      <c r="D450" s="18" t="s">
        <v>17</v>
      </c>
      <c r="E450" s="101">
        <v>16016</v>
      </c>
      <c r="F450" s="96"/>
      <c r="G450" s="104">
        <f t="shared" si="7"/>
        <v>0</v>
      </c>
    </row>
    <row r="451" spans="1:7" s="14" customFormat="1" hidden="1" x14ac:dyDescent="0.3">
      <c r="A451" s="355">
        <v>14.18</v>
      </c>
      <c r="B451" s="356">
        <v>9.8000000000000007</v>
      </c>
      <c r="C451" s="15" t="s">
        <v>473</v>
      </c>
      <c r="D451" s="18" t="s">
        <v>9</v>
      </c>
      <c r="E451" s="101">
        <v>112858</v>
      </c>
      <c r="F451" s="96"/>
      <c r="G451" s="104">
        <f t="shared" si="7"/>
        <v>0</v>
      </c>
    </row>
    <row r="452" spans="1:7" s="14" customFormat="1" hidden="1" x14ac:dyDescent="0.3">
      <c r="A452" s="355">
        <v>14.19</v>
      </c>
      <c r="B452" s="356">
        <v>9.9</v>
      </c>
      <c r="C452" s="20" t="s">
        <v>474</v>
      </c>
      <c r="D452" s="27" t="s">
        <v>17</v>
      </c>
      <c r="E452" s="101">
        <v>180709</v>
      </c>
      <c r="F452" s="106"/>
      <c r="G452" s="104">
        <f t="shared" si="7"/>
        <v>0</v>
      </c>
    </row>
    <row r="453" spans="1:7" s="14" customFormat="1" hidden="1" x14ac:dyDescent="0.3">
      <c r="A453" s="355">
        <v>14.2</v>
      </c>
      <c r="B453" s="356">
        <v>10</v>
      </c>
      <c r="C453" s="20" t="s">
        <v>475</v>
      </c>
      <c r="D453" s="27" t="s">
        <v>17</v>
      </c>
      <c r="E453" s="101">
        <v>13613</v>
      </c>
      <c r="F453" s="96"/>
      <c r="G453" s="104">
        <f t="shared" si="7"/>
        <v>0</v>
      </c>
    </row>
    <row r="454" spans="1:7" s="14" customFormat="1" hidden="1" x14ac:dyDescent="0.3">
      <c r="A454" s="355">
        <v>14.21</v>
      </c>
      <c r="B454" s="356">
        <v>10.1</v>
      </c>
      <c r="C454" s="20" t="s">
        <v>476</v>
      </c>
      <c r="D454" s="27" t="s">
        <v>17</v>
      </c>
      <c r="E454" s="101">
        <v>51175</v>
      </c>
      <c r="F454" s="96"/>
      <c r="G454" s="104">
        <f t="shared" si="7"/>
        <v>0</v>
      </c>
    </row>
    <row r="455" spans="1:7" s="14" customFormat="1" hidden="1" x14ac:dyDescent="0.3">
      <c r="A455" s="355">
        <v>14.22</v>
      </c>
      <c r="B455" s="356">
        <v>10.199999999999999</v>
      </c>
      <c r="C455" s="20" t="s">
        <v>477</v>
      </c>
      <c r="D455" s="27" t="s">
        <v>9</v>
      </c>
      <c r="E455" s="101">
        <v>65980</v>
      </c>
      <c r="F455" s="96"/>
      <c r="G455" s="104">
        <f t="shared" si="7"/>
        <v>0</v>
      </c>
    </row>
    <row r="456" spans="1:7" s="14" customFormat="1" hidden="1" x14ac:dyDescent="0.3">
      <c r="A456" s="355">
        <v>14.23</v>
      </c>
      <c r="B456" s="356">
        <v>10.3</v>
      </c>
      <c r="C456" s="20" t="s">
        <v>478</v>
      </c>
      <c r="D456" s="27" t="s">
        <v>9</v>
      </c>
      <c r="E456" s="101">
        <v>75525</v>
      </c>
      <c r="F456" s="96"/>
      <c r="G456" s="104">
        <f t="shared" si="7"/>
        <v>0</v>
      </c>
    </row>
    <row r="457" spans="1:7" s="14" customFormat="1" hidden="1" x14ac:dyDescent="0.3">
      <c r="A457" s="355">
        <v>14.24</v>
      </c>
      <c r="B457" s="356">
        <v>10.4</v>
      </c>
      <c r="C457" s="20" t="s">
        <v>479</v>
      </c>
      <c r="D457" s="27" t="s">
        <v>9</v>
      </c>
      <c r="E457" s="101">
        <v>76730</v>
      </c>
      <c r="F457" s="96"/>
      <c r="G457" s="104">
        <f t="shared" si="7"/>
        <v>0</v>
      </c>
    </row>
    <row r="458" spans="1:7" s="14" customFormat="1" hidden="1" x14ac:dyDescent="0.3">
      <c r="A458" s="355">
        <v>14.25</v>
      </c>
      <c r="B458" s="356">
        <v>10.5</v>
      </c>
      <c r="C458" s="20" t="s">
        <v>480</v>
      </c>
      <c r="D458" s="27" t="s">
        <v>9</v>
      </c>
      <c r="E458" s="101">
        <v>73272</v>
      </c>
      <c r="F458" s="106"/>
      <c r="G458" s="104">
        <f t="shared" si="7"/>
        <v>0</v>
      </c>
    </row>
    <row r="459" spans="1:7" s="14" customFormat="1" hidden="1" x14ac:dyDescent="0.3">
      <c r="A459" s="355">
        <v>14.26</v>
      </c>
      <c r="B459" s="356">
        <v>10.6</v>
      </c>
      <c r="C459" s="19" t="s">
        <v>481</v>
      </c>
      <c r="D459" s="27" t="s">
        <v>9</v>
      </c>
      <c r="E459" s="101">
        <v>81273</v>
      </c>
      <c r="F459" s="96"/>
      <c r="G459" s="104">
        <f t="shared" si="7"/>
        <v>0</v>
      </c>
    </row>
    <row r="460" spans="1:7" s="14" customFormat="1" hidden="1" x14ac:dyDescent="0.3">
      <c r="A460" s="355">
        <v>14.27</v>
      </c>
      <c r="B460" s="356">
        <v>10.7</v>
      </c>
      <c r="C460" s="19" t="s">
        <v>482</v>
      </c>
      <c r="D460" s="27" t="s">
        <v>17</v>
      </c>
      <c r="E460" s="101">
        <v>18294</v>
      </c>
      <c r="F460" s="96"/>
      <c r="G460" s="104">
        <f t="shared" si="7"/>
        <v>0</v>
      </c>
    </row>
    <row r="461" spans="1:7" s="14" customFormat="1" hidden="1" x14ac:dyDescent="0.3">
      <c r="A461" s="355">
        <v>14.28</v>
      </c>
      <c r="B461" s="356">
        <v>10.8</v>
      </c>
      <c r="C461" s="19" t="s">
        <v>483</v>
      </c>
      <c r="D461" s="27" t="s">
        <v>9</v>
      </c>
      <c r="E461" s="101">
        <v>72954</v>
      </c>
      <c r="F461" s="106"/>
      <c r="G461" s="104">
        <f t="shared" si="7"/>
        <v>0</v>
      </c>
    </row>
    <row r="462" spans="1:7" s="14" customFormat="1" hidden="1" x14ac:dyDescent="0.3">
      <c r="A462" s="355">
        <v>14.29</v>
      </c>
      <c r="B462" s="356">
        <v>10.9</v>
      </c>
      <c r="C462" s="19" t="s">
        <v>484</v>
      </c>
      <c r="D462" s="27" t="s">
        <v>23</v>
      </c>
      <c r="E462" s="101">
        <v>30017</v>
      </c>
      <c r="F462" s="96"/>
      <c r="G462" s="104">
        <f t="shared" si="7"/>
        <v>0</v>
      </c>
    </row>
    <row r="463" spans="1:7" s="14" customFormat="1" ht="20.399999999999999" x14ac:dyDescent="0.3">
      <c r="A463" s="355">
        <v>14.3</v>
      </c>
      <c r="B463" s="356">
        <v>11</v>
      </c>
      <c r="C463" s="19" t="s">
        <v>485</v>
      </c>
      <c r="D463" s="27" t="s">
        <v>23</v>
      </c>
      <c r="E463" s="101">
        <v>175109</v>
      </c>
      <c r="F463" s="96">
        <v>2</v>
      </c>
      <c r="G463" s="104">
        <f t="shared" si="7"/>
        <v>350218</v>
      </c>
    </row>
    <row r="464" spans="1:7" s="14" customFormat="1" hidden="1" x14ac:dyDescent="0.3">
      <c r="A464" s="355">
        <v>14.31</v>
      </c>
      <c r="B464" s="356">
        <v>11.1</v>
      </c>
      <c r="C464" s="19" t="s">
        <v>486</v>
      </c>
      <c r="D464" s="27" t="s">
        <v>23</v>
      </c>
      <c r="E464" s="101">
        <v>16797</v>
      </c>
      <c r="F464" s="96"/>
      <c r="G464" s="104">
        <f t="shared" si="7"/>
        <v>0</v>
      </c>
    </row>
    <row r="465" spans="1:7" s="14" customFormat="1" x14ac:dyDescent="0.3">
      <c r="A465" s="355">
        <v>14.32</v>
      </c>
      <c r="B465" s="356">
        <v>11.2</v>
      </c>
      <c r="C465" s="19" t="s">
        <v>487</v>
      </c>
      <c r="D465" s="27" t="s">
        <v>23</v>
      </c>
      <c r="E465" s="101">
        <v>33301</v>
      </c>
      <c r="F465" s="96">
        <v>3</v>
      </c>
      <c r="G465" s="104">
        <f t="shared" si="7"/>
        <v>99903</v>
      </c>
    </row>
    <row r="466" spans="1:7" s="14" customFormat="1" hidden="1" x14ac:dyDescent="0.3">
      <c r="A466" s="355">
        <v>14.33</v>
      </c>
      <c r="B466" s="356">
        <v>11.3</v>
      </c>
      <c r="C466" s="19" t="s">
        <v>488</v>
      </c>
      <c r="D466" s="27" t="s">
        <v>23</v>
      </c>
      <c r="E466" s="101">
        <v>22716</v>
      </c>
      <c r="F466" s="96"/>
      <c r="G466" s="104">
        <f t="shared" si="7"/>
        <v>0</v>
      </c>
    </row>
    <row r="467" spans="1:7" s="14" customFormat="1" hidden="1" x14ac:dyDescent="0.3">
      <c r="A467" s="355">
        <v>14.34</v>
      </c>
      <c r="B467" s="356">
        <v>11.4</v>
      </c>
      <c r="C467" s="19" t="s">
        <v>489</v>
      </c>
      <c r="D467" s="27" t="s">
        <v>23</v>
      </c>
      <c r="E467" s="101">
        <v>22174</v>
      </c>
      <c r="F467" s="96"/>
      <c r="G467" s="104">
        <f t="shared" si="7"/>
        <v>0</v>
      </c>
    </row>
    <row r="468" spans="1:7" s="14" customFormat="1" hidden="1" x14ac:dyDescent="0.3">
      <c r="A468" s="355">
        <v>14.35</v>
      </c>
      <c r="B468" s="356">
        <v>11.5</v>
      </c>
      <c r="C468" s="19" t="s">
        <v>490</v>
      </c>
      <c r="D468" s="27" t="s">
        <v>17</v>
      </c>
      <c r="E468" s="101">
        <v>14776</v>
      </c>
      <c r="F468" s="96"/>
      <c r="G468" s="104">
        <f t="shared" si="7"/>
        <v>0</v>
      </c>
    </row>
    <row r="469" spans="1:7" s="14" customFormat="1" hidden="1" x14ac:dyDescent="0.3">
      <c r="A469" s="355">
        <v>14.36</v>
      </c>
      <c r="B469" s="356">
        <v>11.6</v>
      </c>
      <c r="C469" s="19" t="s">
        <v>491</v>
      </c>
      <c r="D469" s="27" t="s">
        <v>17</v>
      </c>
      <c r="E469" s="101">
        <v>14974</v>
      </c>
      <c r="F469" s="96"/>
      <c r="G469" s="104">
        <f t="shared" si="7"/>
        <v>0</v>
      </c>
    </row>
    <row r="470" spans="1:7" s="14" customFormat="1" x14ac:dyDescent="0.3">
      <c r="A470" s="355">
        <v>14.37</v>
      </c>
      <c r="B470" s="356">
        <v>11.7</v>
      </c>
      <c r="C470" s="19" t="s">
        <v>492</v>
      </c>
      <c r="D470" s="27" t="s">
        <v>23</v>
      </c>
      <c r="E470" s="101">
        <v>28821</v>
      </c>
      <c r="F470" s="96">
        <v>2</v>
      </c>
      <c r="G470" s="104">
        <f t="shared" si="7"/>
        <v>57642</v>
      </c>
    </row>
    <row r="471" spans="1:7" s="14" customFormat="1" hidden="1" x14ac:dyDescent="0.3">
      <c r="A471" s="355">
        <v>14.38</v>
      </c>
      <c r="B471" s="356">
        <v>11.8</v>
      </c>
      <c r="C471" s="19" t="s">
        <v>493</v>
      </c>
      <c r="D471" s="27" t="s">
        <v>23</v>
      </c>
      <c r="E471" s="101">
        <v>26591</v>
      </c>
      <c r="F471" s="96"/>
      <c r="G471" s="104">
        <f t="shared" si="7"/>
        <v>0</v>
      </c>
    </row>
    <row r="472" spans="1:7" s="14" customFormat="1" ht="12.75" hidden="1" customHeight="1" x14ac:dyDescent="0.3">
      <c r="A472" s="355">
        <v>14.39</v>
      </c>
      <c r="B472" s="356">
        <v>11.9</v>
      </c>
      <c r="C472" s="19" t="s">
        <v>494</v>
      </c>
      <c r="D472" s="27" t="s">
        <v>9</v>
      </c>
      <c r="E472" s="101">
        <v>24670</v>
      </c>
      <c r="F472" s="96"/>
      <c r="G472" s="104">
        <f t="shared" si="7"/>
        <v>0</v>
      </c>
    </row>
    <row r="473" spans="1:7" s="14" customFormat="1" ht="20.25" hidden="1" customHeight="1" x14ac:dyDescent="0.3">
      <c r="A473" s="355">
        <v>14.4</v>
      </c>
      <c r="B473" s="356">
        <v>12</v>
      </c>
      <c r="C473" s="19" t="s">
        <v>495</v>
      </c>
      <c r="D473" s="27" t="s">
        <v>9</v>
      </c>
      <c r="E473" s="101">
        <v>28519</v>
      </c>
      <c r="F473" s="96"/>
      <c r="G473" s="104">
        <f t="shared" si="7"/>
        <v>0</v>
      </c>
    </row>
    <row r="474" spans="1:7" s="14" customFormat="1" hidden="1" x14ac:dyDescent="0.3">
      <c r="A474" s="355">
        <v>14.41</v>
      </c>
      <c r="B474" s="356">
        <v>12.1</v>
      </c>
      <c r="C474" s="19" t="s">
        <v>496</v>
      </c>
      <c r="D474" s="27" t="s">
        <v>9</v>
      </c>
      <c r="E474" s="101">
        <v>92414</v>
      </c>
      <c r="F474" s="106"/>
      <c r="G474" s="104">
        <f t="shared" si="7"/>
        <v>0</v>
      </c>
    </row>
    <row r="475" spans="1:7" s="14" customFormat="1" hidden="1" x14ac:dyDescent="0.3">
      <c r="A475" s="355">
        <v>14.42</v>
      </c>
      <c r="B475" s="356">
        <v>12.2</v>
      </c>
      <c r="C475" s="19" t="s">
        <v>497</v>
      </c>
      <c r="D475" s="27" t="s">
        <v>17</v>
      </c>
      <c r="E475" s="101">
        <v>106127</v>
      </c>
      <c r="F475" s="106"/>
      <c r="G475" s="104">
        <f t="shared" si="7"/>
        <v>0</v>
      </c>
    </row>
    <row r="476" spans="1:7" s="14" customFormat="1" hidden="1" x14ac:dyDescent="0.3">
      <c r="A476" s="355">
        <v>14.43</v>
      </c>
      <c r="B476" s="356">
        <v>12.3</v>
      </c>
      <c r="C476" s="19" t="s">
        <v>498</v>
      </c>
      <c r="D476" s="27" t="s">
        <v>9</v>
      </c>
      <c r="E476" s="101">
        <v>61314</v>
      </c>
      <c r="F476" s="96"/>
      <c r="G476" s="104">
        <f t="shared" si="7"/>
        <v>0</v>
      </c>
    </row>
    <row r="477" spans="1:7" s="14" customFormat="1" hidden="1" x14ac:dyDescent="0.3">
      <c r="A477" s="355">
        <v>14.44</v>
      </c>
      <c r="B477" s="356">
        <v>12.4</v>
      </c>
      <c r="C477" s="19" t="s">
        <v>499</v>
      </c>
      <c r="D477" s="27" t="s">
        <v>9</v>
      </c>
      <c r="E477" s="101">
        <v>20364</v>
      </c>
      <c r="F477" s="96"/>
      <c r="G477" s="104">
        <f t="shared" si="7"/>
        <v>0</v>
      </c>
    </row>
    <row r="478" spans="1:7" s="14" customFormat="1" hidden="1" x14ac:dyDescent="0.3">
      <c r="A478" s="355">
        <v>14.45</v>
      </c>
      <c r="B478" s="356">
        <v>12.5</v>
      </c>
      <c r="C478" s="19" t="s">
        <v>500</v>
      </c>
      <c r="D478" s="27" t="s">
        <v>9</v>
      </c>
      <c r="E478" s="101">
        <v>135624</v>
      </c>
      <c r="F478" s="96"/>
      <c r="G478" s="104">
        <f t="shared" si="7"/>
        <v>0</v>
      </c>
    </row>
    <row r="479" spans="1:7" s="14" customFormat="1" hidden="1" x14ac:dyDescent="0.3">
      <c r="A479" s="355">
        <v>14.46</v>
      </c>
      <c r="B479" s="356">
        <v>12.6</v>
      </c>
      <c r="C479" s="19" t="s">
        <v>501</v>
      </c>
      <c r="D479" s="27" t="s">
        <v>9</v>
      </c>
      <c r="E479" s="101">
        <v>167616</v>
      </c>
      <c r="F479" s="96"/>
      <c r="G479" s="104">
        <f t="shared" si="7"/>
        <v>0</v>
      </c>
    </row>
    <row r="480" spans="1:7" s="14" customFormat="1" hidden="1" x14ac:dyDescent="0.3">
      <c r="A480" s="355"/>
      <c r="B480" s="356"/>
      <c r="C480" s="15"/>
      <c r="D480" s="33"/>
      <c r="E480" s="102"/>
      <c r="F480" s="98"/>
      <c r="G480" s="104">
        <f t="shared" si="7"/>
        <v>0</v>
      </c>
    </row>
    <row r="481" spans="1:12" s="14" customFormat="1" x14ac:dyDescent="0.3">
      <c r="A481" s="376">
        <v>15</v>
      </c>
      <c r="B481" s="377"/>
      <c r="C481" s="371" t="s">
        <v>502</v>
      </c>
      <c r="D481" s="372"/>
      <c r="E481" s="372"/>
      <c r="F481" s="372"/>
      <c r="G481" s="373"/>
    </row>
    <row r="482" spans="1:12" s="14" customFormat="1" hidden="1" x14ac:dyDescent="0.3">
      <c r="A482" s="357">
        <v>15.1</v>
      </c>
      <c r="B482" s="358">
        <v>8.1</v>
      </c>
      <c r="C482" s="15" t="s">
        <v>503</v>
      </c>
      <c r="D482" s="18" t="s">
        <v>17</v>
      </c>
      <c r="E482" s="101">
        <v>100347</v>
      </c>
      <c r="F482" s="96"/>
      <c r="G482" s="104">
        <f t="shared" si="7"/>
        <v>0</v>
      </c>
    </row>
    <row r="483" spans="1:12" s="14" customFormat="1" hidden="1" x14ac:dyDescent="0.3">
      <c r="A483" s="357">
        <v>15.2</v>
      </c>
      <c r="B483" s="358">
        <v>8.1999999999999993</v>
      </c>
      <c r="C483" s="15" t="s">
        <v>504</v>
      </c>
      <c r="D483" s="18" t="s">
        <v>9</v>
      </c>
      <c r="E483" s="101">
        <v>60867</v>
      </c>
      <c r="F483" s="96"/>
      <c r="G483" s="104">
        <f t="shared" si="7"/>
        <v>0</v>
      </c>
    </row>
    <row r="484" spans="1:12" s="14" customFormat="1" hidden="1" x14ac:dyDescent="0.3">
      <c r="A484" s="357">
        <v>15.3</v>
      </c>
      <c r="B484" s="358">
        <v>8.3000000000000007</v>
      </c>
      <c r="C484" s="15" t="s">
        <v>505</v>
      </c>
      <c r="D484" s="18" t="s">
        <v>9</v>
      </c>
      <c r="E484" s="101">
        <v>84942</v>
      </c>
      <c r="F484" s="96"/>
      <c r="G484" s="104">
        <f t="shared" si="7"/>
        <v>0</v>
      </c>
    </row>
    <row r="485" spans="1:12" s="14" customFormat="1" hidden="1" x14ac:dyDescent="0.3">
      <c r="A485" s="357">
        <v>15.4</v>
      </c>
      <c r="B485" s="358">
        <v>8.4</v>
      </c>
      <c r="C485" s="15" t="s">
        <v>506</v>
      </c>
      <c r="D485" s="18" t="s">
        <v>9</v>
      </c>
      <c r="E485" s="101">
        <v>101548</v>
      </c>
      <c r="F485" s="96"/>
      <c r="G485" s="104">
        <f t="shared" si="7"/>
        <v>0</v>
      </c>
    </row>
    <row r="486" spans="1:12" s="14" customFormat="1" hidden="1" x14ac:dyDescent="0.3">
      <c r="A486" s="357">
        <v>15.5</v>
      </c>
      <c r="B486" s="358">
        <v>8.5</v>
      </c>
      <c r="C486" s="15" t="s">
        <v>14</v>
      </c>
      <c r="D486" s="18" t="s">
        <v>9</v>
      </c>
      <c r="E486" s="101">
        <v>76823</v>
      </c>
      <c r="F486" s="106"/>
      <c r="G486" s="104">
        <f t="shared" si="7"/>
        <v>0</v>
      </c>
    </row>
    <row r="487" spans="1:12" s="14" customFormat="1" hidden="1" x14ac:dyDescent="0.3">
      <c r="A487" s="357">
        <v>15.6</v>
      </c>
      <c r="B487" s="358">
        <v>8.6</v>
      </c>
      <c r="C487" s="15" t="s">
        <v>507</v>
      </c>
      <c r="D487" s="18" t="s">
        <v>9</v>
      </c>
      <c r="E487" s="101">
        <v>137652</v>
      </c>
      <c r="F487" s="96"/>
      <c r="G487" s="104">
        <f t="shared" si="7"/>
        <v>0</v>
      </c>
    </row>
    <row r="488" spans="1:12" s="14" customFormat="1" hidden="1" x14ac:dyDescent="0.3">
      <c r="A488" s="357">
        <v>15.7</v>
      </c>
      <c r="B488" s="358">
        <v>8.6999999999999993</v>
      </c>
      <c r="C488" s="15" t="s">
        <v>508</v>
      </c>
      <c r="D488" s="18" t="s">
        <v>17</v>
      </c>
      <c r="E488" s="101">
        <v>66632</v>
      </c>
      <c r="F488" s="96"/>
      <c r="G488" s="104">
        <f t="shared" si="7"/>
        <v>0</v>
      </c>
    </row>
    <row r="489" spans="1:12" s="14" customFormat="1" hidden="1" x14ac:dyDescent="0.3">
      <c r="A489" s="357">
        <v>15.8</v>
      </c>
      <c r="B489" s="358">
        <v>8.8000000000000007</v>
      </c>
      <c r="C489" s="15" t="s">
        <v>10</v>
      </c>
      <c r="D489" s="18" t="s">
        <v>9</v>
      </c>
      <c r="E489" s="101">
        <v>149556</v>
      </c>
      <c r="F489" s="96"/>
      <c r="G489" s="104">
        <f t="shared" si="7"/>
        <v>0</v>
      </c>
    </row>
    <row r="490" spans="1:12" s="14" customFormat="1" hidden="1" x14ac:dyDescent="0.3">
      <c r="A490" s="357">
        <v>15.9</v>
      </c>
      <c r="B490" s="358">
        <v>8.9</v>
      </c>
      <c r="C490" s="15" t="s">
        <v>509</v>
      </c>
      <c r="D490" s="18" t="s">
        <v>9</v>
      </c>
      <c r="E490" s="101">
        <v>22633</v>
      </c>
      <c r="F490" s="96"/>
      <c r="G490" s="104">
        <f t="shared" si="7"/>
        <v>0</v>
      </c>
    </row>
    <row r="491" spans="1:12" s="14" customFormat="1" ht="12.6" thickBot="1" x14ac:dyDescent="0.35">
      <c r="A491" s="355">
        <v>15.1</v>
      </c>
      <c r="B491" s="356">
        <v>8.9</v>
      </c>
      <c r="C491" s="15" t="s">
        <v>12</v>
      </c>
      <c r="D491" s="18" t="s">
        <v>9</v>
      </c>
      <c r="E491" s="101">
        <v>83604</v>
      </c>
      <c r="F491" s="96">
        <f>+'Memorias Termales'!BB41</f>
        <v>48</v>
      </c>
      <c r="G491" s="104">
        <f t="shared" si="7"/>
        <v>4012992</v>
      </c>
      <c r="I491" s="15" t="s">
        <v>707</v>
      </c>
      <c r="J491" s="131">
        <f>((2+14.81)/2)*6.84</f>
        <v>57.490200000000009</v>
      </c>
      <c r="K491" s="15" t="s">
        <v>708</v>
      </c>
      <c r="L491" s="130">
        <f>(13.21*7)/2</f>
        <v>46.234999999999999</v>
      </c>
    </row>
    <row r="492" spans="1:12" s="14" customFormat="1" ht="12.6" thickBot="1" x14ac:dyDescent="0.35">
      <c r="A492" s="376">
        <v>16</v>
      </c>
      <c r="B492" s="377"/>
      <c r="C492" s="371" t="s">
        <v>510</v>
      </c>
      <c r="D492" s="372"/>
      <c r="E492" s="372"/>
      <c r="F492" s="372"/>
      <c r="G492" s="373"/>
      <c r="I492" s="129" t="s">
        <v>654</v>
      </c>
      <c r="J492" s="132">
        <f>J491*2</f>
        <v>114.98040000000002</v>
      </c>
      <c r="K492" s="129" t="s">
        <v>654</v>
      </c>
      <c r="L492" s="133">
        <f>L491*2</f>
        <v>92.47</v>
      </c>
    </row>
    <row r="493" spans="1:12" s="14" customFormat="1" hidden="1" x14ac:dyDescent="0.3">
      <c r="A493" s="357">
        <v>16.100000000000001</v>
      </c>
      <c r="B493" s="358">
        <v>8.1</v>
      </c>
      <c r="C493" s="20" t="s">
        <v>511</v>
      </c>
      <c r="D493" s="27" t="s">
        <v>51</v>
      </c>
      <c r="E493" s="101">
        <v>7497</v>
      </c>
      <c r="F493" s="96"/>
      <c r="G493" s="104">
        <f t="shared" si="7"/>
        <v>0</v>
      </c>
    </row>
    <row r="494" spans="1:12" s="14" customFormat="1" ht="20.399999999999999" hidden="1" x14ac:dyDescent="0.3">
      <c r="A494" s="357">
        <v>16.2</v>
      </c>
      <c r="B494" s="358">
        <v>8.1999999999999993</v>
      </c>
      <c r="C494" s="20" t="s">
        <v>512</v>
      </c>
      <c r="D494" s="34" t="s">
        <v>51</v>
      </c>
      <c r="E494" s="101">
        <v>21200</v>
      </c>
      <c r="F494" s="96"/>
      <c r="G494" s="104">
        <f t="shared" si="7"/>
        <v>0</v>
      </c>
    </row>
    <row r="495" spans="1:12" s="14" customFormat="1" hidden="1" x14ac:dyDescent="0.3">
      <c r="A495" s="357">
        <v>16.3</v>
      </c>
      <c r="B495" s="358">
        <v>8.3000000000000007</v>
      </c>
      <c r="C495" s="35" t="s">
        <v>513</v>
      </c>
      <c r="D495" s="34" t="s">
        <v>51</v>
      </c>
      <c r="E495" s="101">
        <v>47202</v>
      </c>
      <c r="F495" s="96"/>
      <c r="G495" s="104">
        <f t="shared" si="7"/>
        <v>0</v>
      </c>
    </row>
    <row r="496" spans="1:12" s="14" customFormat="1" ht="21" thickBot="1" x14ac:dyDescent="0.35">
      <c r="A496" s="357">
        <v>16.399999999999999</v>
      </c>
      <c r="B496" s="358">
        <v>8.4</v>
      </c>
      <c r="C496" s="20" t="s">
        <v>514</v>
      </c>
      <c r="D496" s="34" t="s">
        <v>51</v>
      </c>
      <c r="E496" s="101">
        <v>74321</v>
      </c>
      <c r="F496" s="96">
        <v>18</v>
      </c>
      <c r="G496" s="104">
        <f t="shared" si="7"/>
        <v>1337778</v>
      </c>
      <c r="J496" s="134" t="s">
        <v>709</v>
      </c>
      <c r="K496" s="135">
        <f>J492+L492</f>
        <v>207.4504</v>
      </c>
    </row>
    <row r="497" spans="1:7" s="14" customFormat="1" ht="20.399999999999999" hidden="1" x14ac:dyDescent="0.3">
      <c r="A497" s="357">
        <v>16.5</v>
      </c>
      <c r="B497" s="358">
        <v>8.5</v>
      </c>
      <c r="C497" s="20" t="s">
        <v>515</v>
      </c>
      <c r="D497" s="34" t="s">
        <v>51</v>
      </c>
      <c r="E497" s="101">
        <v>85765</v>
      </c>
      <c r="F497" s="96"/>
      <c r="G497" s="104">
        <f t="shared" si="7"/>
        <v>0</v>
      </c>
    </row>
    <row r="498" spans="1:7" s="14" customFormat="1" hidden="1" x14ac:dyDescent="0.3">
      <c r="A498" s="357">
        <v>16.600000000000001</v>
      </c>
      <c r="B498" s="358">
        <v>8.6</v>
      </c>
      <c r="C498" s="20" t="s">
        <v>516</v>
      </c>
      <c r="D498" s="34" t="s">
        <v>51</v>
      </c>
      <c r="E498" s="101">
        <v>147299</v>
      </c>
      <c r="F498" s="96"/>
      <c r="G498" s="104">
        <f t="shared" si="7"/>
        <v>0</v>
      </c>
    </row>
    <row r="499" spans="1:7" s="14" customFormat="1" hidden="1" x14ac:dyDescent="0.3">
      <c r="A499" s="357">
        <v>16.7</v>
      </c>
      <c r="B499" s="358">
        <v>8.6999999999999993</v>
      </c>
      <c r="C499" s="20" t="s">
        <v>517</v>
      </c>
      <c r="D499" s="27" t="s">
        <v>51</v>
      </c>
      <c r="E499" s="101">
        <v>30937</v>
      </c>
      <c r="F499" s="96"/>
      <c r="G499" s="104">
        <f t="shared" si="7"/>
        <v>0</v>
      </c>
    </row>
    <row r="500" spans="1:7" s="14" customFormat="1" x14ac:dyDescent="0.3">
      <c r="A500" s="357">
        <v>16.8</v>
      </c>
      <c r="B500" s="358">
        <v>8.8000000000000007</v>
      </c>
      <c r="C500" s="19" t="s">
        <v>13</v>
      </c>
      <c r="D500" s="27" t="s">
        <v>51</v>
      </c>
      <c r="E500" s="101">
        <v>88733</v>
      </c>
      <c r="F500" s="96">
        <v>3</v>
      </c>
      <c r="G500" s="104">
        <f t="shared" si="7"/>
        <v>266199</v>
      </c>
    </row>
    <row r="501" spans="1:7" s="14" customFormat="1" hidden="1" x14ac:dyDescent="0.3">
      <c r="A501" s="357">
        <v>16.899999999999999</v>
      </c>
      <c r="B501" s="358">
        <v>8.9</v>
      </c>
      <c r="C501" s="20" t="s">
        <v>518</v>
      </c>
      <c r="D501" s="34" t="s">
        <v>51</v>
      </c>
      <c r="E501" s="101">
        <v>112546</v>
      </c>
      <c r="F501" s="96"/>
      <c r="G501" s="104">
        <f t="shared" si="7"/>
        <v>0</v>
      </c>
    </row>
    <row r="502" spans="1:7" s="14" customFormat="1" ht="20.399999999999999" hidden="1" x14ac:dyDescent="0.3">
      <c r="A502" s="355">
        <v>16.100000000000001</v>
      </c>
      <c r="B502" s="356">
        <v>9</v>
      </c>
      <c r="C502" s="20" t="s">
        <v>519</v>
      </c>
      <c r="D502" s="27" t="s">
        <v>51</v>
      </c>
      <c r="E502" s="101">
        <v>151436</v>
      </c>
      <c r="F502" s="96"/>
      <c r="G502" s="104">
        <f t="shared" si="7"/>
        <v>0</v>
      </c>
    </row>
    <row r="503" spans="1:7" s="14" customFormat="1" hidden="1" x14ac:dyDescent="0.3">
      <c r="A503" s="355">
        <v>16.11</v>
      </c>
      <c r="B503" s="356">
        <v>9.1</v>
      </c>
      <c r="C503" s="20" t="s">
        <v>520</v>
      </c>
      <c r="D503" s="27" t="s">
        <v>51</v>
      </c>
      <c r="E503" s="101">
        <v>68249</v>
      </c>
      <c r="F503" s="96"/>
      <c r="G503" s="104">
        <f t="shared" si="7"/>
        <v>0</v>
      </c>
    </row>
    <row r="504" spans="1:7" s="14" customFormat="1" hidden="1" x14ac:dyDescent="0.3">
      <c r="A504" s="355">
        <v>16.12</v>
      </c>
      <c r="B504" s="356">
        <v>9.1999999999999993</v>
      </c>
      <c r="C504" s="20" t="s">
        <v>521</v>
      </c>
      <c r="D504" s="27" t="s">
        <v>51</v>
      </c>
      <c r="E504" s="101">
        <v>131336</v>
      </c>
      <c r="F504" s="96"/>
      <c r="G504" s="104">
        <f t="shared" ref="G504:G567" si="8">+E504*F504</f>
        <v>0</v>
      </c>
    </row>
    <row r="505" spans="1:7" s="14" customFormat="1" hidden="1" x14ac:dyDescent="0.3">
      <c r="A505" s="355">
        <v>16.13</v>
      </c>
      <c r="B505" s="356">
        <v>9.3000000000000007</v>
      </c>
      <c r="C505" s="20" t="s">
        <v>522</v>
      </c>
      <c r="D505" s="27" t="s">
        <v>51</v>
      </c>
      <c r="E505" s="101">
        <v>140832</v>
      </c>
      <c r="F505" s="96"/>
      <c r="G505" s="104">
        <f t="shared" si="8"/>
        <v>0</v>
      </c>
    </row>
    <row r="506" spans="1:7" s="14" customFormat="1" hidden="1" x14ac:dyDescent="0.3">
      <c r="A506" s="359"/>
      <c r="B506" s="360"/>
      <c r="C506" s="19"/>
      <c r="D506" s="36"/>
      <c r="E506" s="102"/>
      <c r="F506" s="99"/>
      <c r="G506" s="104">
        <f t="shared" si="8"/>
        <v>0</v>
      </c>
    </row>
    <row r="507" spans="1:7" s="14" customFormat="1" x14ac:dyDescent="0.3">
      <c r="A507" s="376">
        <v>17</v>
      </c>
      <c r="B507" s="377"/>
      <c r="C507" s="371" t="s">
        <v>523</v>
      </c>
      <c r="D507" s="372"/>
      <c r="E507" s="372"/>
      <c r="F507" s="372"/>
      <c r="G507" s="373"/>
    </row>
    <row r="508" spans="1:7" s="14" customFormat="1" hidden="1" x14ac:dyDescent="0.3">
      <c r="A508" s="357">
        <v>17.100000000000001</v>
      </c>
      <c r="B508" s="358">
        <v>8.1</v>
      </c>
      <c r="C508" s="15" t="s">
        <v>524</v>
      </c>
      <c r="D508" s="18" t="s">
        <v>23</v>
      </c>
      <c r="E508" s="101">
        <v>421292</v>
      </c>
      <c r="F508" s="96"/>
      <c r="G508" s="104">
        <f t="shared" si="8"/>
        <v>0</v>
      </c>
    </row>
    <row r="509" spans="1:7" s="14" customFormat="1" ht="19.5" hidden="1" customHeight="1" x14ac:dyDescent="0.3">
      <c r="A509" s="357">
        <v>17.2</v>
      </c>
      <c r="B509" s="358">
        <v>8.1999999999999993</v>
      </c>
      <c r="C509" s="15" t="s">
        <v>525</v>
      </c>
      <c r="D509" s="18" t="s">
        <v>23</v>
      </c>
      <c r="E509" s="101">
        <v>1200114</v>
      </c>
      <c r="F509" s="96"/>
      <c r="G509" s="104">
        <f t="shared" si="8"/>
        <v>0</v>
      </c>
    </row>
    <row r="510" spans="1:7" s="14" customFormat="1" ht="12.75" hidden="1" customHeight="1" x14ac:dyDescent="0.3">
      <c r="A510" s="357">
        <v>17.3</v>
      </c>
      <c r="B510" s="358">
        <v>8.3000000000000007</v>
      </c>
      <c r="C510" s="15" t="s">
        <v>526</v>
      </c>
      <c r="D510" s="18" t="s">
        <v>23</v>
      </c>
      <c r="E510" s="101">
        <v>659316</v>
      </c>
      <c r="F510" s="96"/>
      <c r="G510" s="104">
        <f t="shared" si="8"/>
        <v>0</v>
      </c>
    </row>
    <row r="511" spans="1:7" s="14" customFormat="1" ht="13.5" hidden="1" customHeight="1" x14ac:dyDescent="0.3">
      <c r="A511" s="357">
        <v>17.399999999999999</v>
      </c>
      <c r="B511" s="358">
        <v>8.4</v>
      </c>
      <c r="C511" s="15" t="s">
        <v>527</v>
      </c>
      <c r="D511" s="18" t="s">
        <v>23</v>
      </c>
      <c r="E511" s="101">
        <v>209822</v>
      </c>
      <c r="F511" s="96"/>
      <c r="G511" s="104">
        <f t="shared" si="8"/>
        <v>0</v>
      </c>
    </row>
    <row r="512" spans="1:7" s="14" customFormat="1" hidden="1" x14ac:dyDescent="0.3">
      <c r="A512" s="357">
        <v>17.5</v>
      </c>
      <c r="B512" s="358">
        <v>8.5</v>
      </c>
      <c r="C512" s="15" t="s">
        <v>528</v>
      </c>
      <c r="D512" s="18" t="s">
        <v>23</v>
      </c>
      <c r="E512" s="101">
        <v>281146</v>
      </c>
      <c r="F512" s="96"/>
      <c r="G512" s="104">
        <f t="shared" si="8"/>
        <v>0</v>
      </c>
    </row>
    <row r="513" spans="1:7" s="14" customFormat="1" ht="20.25" hidden="1" customHeight="1" x14ac:dyDescent="0.3">
      <c r="A513" s="357">
        <v>17.600000000000001</v>
      </c>
      <c r="B513" s="358">
        <v>8.6</v>
      </c>
      <c r="C513" s="15" t="s">
        <v>529</v>
      </c>
      <c r="D513" s="18" t="s">
        <v>23</v>
      </c>
      <c r="E513" s="101">
        <v>262723</v>
      </c>
      <c r="F513" s="96"/>
      <c r="G513" s="104">
        <f t="shared" si="8"/>
        <v>0</v>
      </c>
    </row>
    <row r="514" spans="1:7" s="14" customFormat="1" hidden="1" x14ac:dyDescent="0.3">
      <c r="A514" s="357">
        <v>17.7</v>
      </c>
      <c r="B514" s="358">
        <v>8.6999999999999993</v>
      </c>
      <c r="C514" s="15" t="s">
        <v>530</v>
      </c>
      <c r="D514" s="18" t="s">
        <v>23</v>
      </c>
      <c r="E514" s="101">
        <v>551014</v>
      </c>
      <c r="F514" s="96"/>
      <c r="G514" s="104">
        <f t="shared" si="8"/>
        <v>0</v>
      </c>
    </row>
    <row r="515" spans="1:7" s="14" customFormat="1" ht="20.25" hidden="1" customHeight="1" x14ac:dyDescent="0.3">
      <c r="A515" s="357">
        <v>17.8</v>
      </c>
      <c r="B515" s="358">
        <v>8.8000000000000007</v>
      </c>
      <c r="C515" s="15" t="s">
        <v>531</v>
      </c>
      <c r="D515" s="18" t="s">
        <v>23</v>
      </c>
      <c r="E515" s="101">
        <v>1376374</v>
      </c>
      <c r="F515" s="96"/>
      <c r="G515" s="104">
        <f t="shared" si="8"/>
        <v>0</v>
      </c>
    </row>
    <row r="516" spans="1:7" s="14" customFormat="1" hidden="1" x14ac:dyDescent="0.3">
      <c r="A516" s="357">
        <v>17.899999999999999</v>
      </c>
      <c r="B516" s="358">
        <v>8.9</v>
      </c>
      <c r="C516" s="15" t="s">
        <v>532</v>
      </c>
      <c r="D516" s="18" t="s">
        <v>23</v>
      </c>
      <c r="E516" s="101">
        <v>406494</v>
      </c>
      <c r="F516" s="96"/>
      <c r="G516" s="104">
        <f t="shared" si="8"/>
        <v>0</v>
      </c>
    </row>
    <row r="517" spans="1:7" s="14" customFormat="1" ht="19.5" hidden="1" customHeight="1" x14ac:dyDescent="0.3">
      <c r="A517" s="355">
        <v>17.100000000000001</v>
      </c>
      <c r="B517" s="356">
        <v>9</v>
      </c>
      <c r="C517" s="15" t="s">
        <v>533</v>
      </c>
      <c r="D517" s="18" t="s">
        <v>23</v>
      </c>
      <c r="E517" s="101">
        <v>297128</v>
      </c>
      <c r="F517" s="96"/>
      <c r="G517" s="104">
        <f t="shared" si="8"/>
        <v>0</v>
      </c>
    </row>
    <row r="518" spans="1:7" s="14" customFormat="1" x14ac:dyDescent="0.3">
      <c r="A518" s="355">
        <v>17.11</v>
      </c>
      <c r="B518" s="356">
        <v>9.1</v>
      </c>
      <c r="C518" s="15" t="s">
        <v>534</v>
      </c>
      <c r="D518" s="18" t="s">
        <v>23</v>
      </c>
      <c r="E518" s="101">
        <v>130926</v>
      </c>
      <c r="F518" s="96">
        <v>15</v>
      </c>
      <c r="G518" s="104">
        <f t="shared" si="8"/>
        <v>1963890</v>
      </c>
    </row>
    <row r="519" spans="1:7" s="14" customFormat="1" ht="20.399999999999999" hidden="1" x14ac:dyDescent="0.3">
      <c r="A519" s="355">
        <v>17.12</v>
      </c>
      <c r="B519" s="356">
        <v>9.1999999999999993</v>
      </c>
      <c r="C519" s="15" t="s">
        <v>535</v>
      </c>
      <c r="D519" s="18" t="s">
        <v>23</v>
      </c>
      <c r="E519" s="101">
        <v>351905</v>
      </c>
      <c r="F519" s="96"/>
      <c r="G519" s="104">
        <f t="shared" si="8"/>
        <v>0</v>
      </c>
    </row>
    <row r="520" spans="1:7" s="14" customFormat="1" ht="20.399999999999999" x14ac:dyDescent="0.3">
      <c r="A520" s="355">
        <v>17.13</v>
      </c>
      <c r="B520" s="356">
        <v>9.3000000000000007</v>
      </c>
      <c r="C520" s="15" t="s">
        <v>536</v>
      </c>
      <c r="D520" s="18" t="s">
        <v>23</v>
      </c>
      <c r="E520" s="101">
        <v>507623</v>
      </c>
      <c r="F520" s="96">
        <v>1</v>
      </c>
      <c r="G520" s="104">
        <f t="shared" si="8"/>
        <v>507623</v>
      </c>
    </row>
    <row r="521" spans="1:7" s="14" customFormat="1" hidden="1" x14ac:dyDescent="0.3">
      <c r="A521" s="359"/>
      <c r="B521" s="360"/>
      <c r="C521" s="15"/>
      <c r="D521" s="18"/>
      <c r="E521" s="102"/>
      <c r="F521" s="98"/>
      <c r="G521" s="104">
        <f t="shared" si="8"/>
        <v>0</v>
      </c>
    </row>
    <row r="522" spans="1:7" s="14" customFormat="1" x14ac:dyDescent="0.3">
      <c r="A522" s="376">
        <v>18</v>
      </c>
      <c r="B522" s="377"/>
      <c r="C522" s="371" t="s">
        <v>537</v>
      </c>
      <c r="D522" s="372"/>
      <c r="E522" s="372"/>
      <c r="F522" s="372"/>
      <c r="G522" s="373"/>
    </row>
    <row r="523" spans="1:7" s="14" customFormat="1" hidden="1" x14ac:dyDescent="0.3">
      <c r="A523" s="357">
        <v>18.100000000000001</v>
      </c>
      <c r="B523" s="358">
        <v>8.1</v>
      </c>
      <c r="C523" s="15" t="s">
        <v>538</v>
      </c>
      <c r="D523" s="18" t="s">
        <v>9</v>
      </c>
      <c r="E523" s="101">
        <v>13414</v>
      </c>
      <c r="F523" s="96"/>
      <c r="G523" s="104">
        <f t="shared" si="8"/>
        <v>0</v>
      </c>
    </row>
    <row r="524" spans="1:7" s="14" customFormat="1" hidden="1" x14ac:dyDescent="0.3">
      <c r="A524" s="357">
        <v>18.2</v>
      </c>
      <c r="B524" s="358">
        <v>8.1999999999999993</v>
      </c>
      <c r="C524" s="15" t="s">
        <v>539</v>
      </c>
      <c r="D524" s="18" t="s">
        <v>17</v>
      </c>
      <c r="E524" s="101">
        <v>4794</v>
      </c>
      <c r="F524" s="96"/>
      <c r="G524" s="104">
        <f t="shared" si="8"/>
        <v>0</v>
      </c>
    </row>
    <row r="525" spans="1:7" s="14" customFormat="1" hidden="1" x14ac:dyDescent="0.3">
      <c r="A525" s="357">
        <v>18.3</v>
      </c>
      <c r="B525" s="358">
        <v>8.3000000000000007</v>
      </c>
      <c r="C525" s="15" t="s">
        <v>540</v>
      </c>
      <c r="D525" s="18" t="s">
        <v>9</v>
      </c>
      <c r="E525" s="101">
        <v>18787</v>
      </c>
      <c r="F525" s="96"/>
      <c r="G525" s="104">
        <f t="shared" si="8"/>
        <v>0</v>
      </c>
    </row>
    <row r="526" spans="1:7" s="14" customFormat="1" hidden="1" x14ac:dyDescent="0.3">
      <c r="A526" s="357">
        <v>18.399999999999999</v>
      </c>
      <c r="B526" s="358">
        <v>8.4</v>
      </c>
      <c r="C526" s="15" t="s">
        <v>541</v>
      </c>
      <c r="D526" s="18" t="s">
        <v>9</v>
      </c>
      <c r="E526" s="101">
        <v>65820</v>
      </c>
      <c r="F526" s="96"/>
      <c r="G526" s="104">
        <f t="shared" si="8"/>
        <v>0</v>
      </c>
    </row>
    <row r="527" spans="1:7" s="14" customFormat="1" hidden="1" x14ac:dyDescent="0.3">
      <c r="A527" s="357">
        <v>18.5</v>
      </c>
      <c r="B527" s="358">
        <v>8.5</v>
      </c>
      <c r="C527" s="15" t="s">
        <v>542</v>
      </c>
      <c r="D527" s="18" t="s">
        <v>9</v>
      </c>
      <c r="E527" s="101">
        <v>9786</v>
      </c>
      <c r="F527" s="96"/>
      <c r="G527" s="104">
        <f t="shared" si="8"/>
        <v>0</v>
      </c>
    </row>
    <row r="528" spans="1:7" s="14" customFormat="1" hidden="1" x14ac:dyDescent="0.3">
      <c r="A528" s="357">
        <v>18.600000000000001</v>
      </c>
      <c r="B528" s="358">
        <v>8.6</v>
      </c>
      <c r="C528" s="15" t="s">
        <v>543</v>
      </c>
      <c r="D528" s="18" t="s">
        <v>9</v>
      </c>
      <c r="E528" s="101">
        <v>89461</v>
      </c>
      <c r="F528" s="96"/>
      <c r="G528" s="104">
        <f t="shared" si="8"/>
        <v>0</v>
      </c>
    </row>
    <row r="529" spans="1:7" s="14" customFormat="1" hidden="1" x14ac:dyDescent="0.3">
      <c r="A529" s="357">
        <v>18.7</v>
      </c>
      <c r="B529" s="358">
        <v>8.6999999999999993</v>
      </c>
      <c r="C529" s="15" t="s">
        <v>544</v>
      </c>
      <c r="D529" s="18" t="s">
        <v>17</v>
      </c>
      <c r="E529" s="101">
        <v>5964</v>
      </c>
      <c r="F529" s="96"/>
      <c r="G529" s="104">
        <f t="shared" si="8"/>
        <v>0</v>
      </c>
    </row>
    <row r="530" spans="1:7" s="14" customFormat="1" hidden="1" x14ac:dyDescent="0.3">
      <c r="A530" s="357">
        <v>18.8</v>
      </c>
      <c r="B530" s="358">
        <v>8.8000000000000007</v>
      </c>
      <c r="C530" s="15" t="s">
        <v>545</v>
      </c>
      <c r="D530" s="18" t="s">
        <v>17</v>
      </c>
      <c r="E530" s="101">
        <v>4376</v>
      </c>
      <c r="F530" s="96"/>
      <c r="G530" s="104">
        <f t="shared" si="8"/>
        <v>0</v>
      </c>
    </row>
    <row r="531" spans="1:7" s="14" customFormat="1" hidden="1" x14ac:dyDescent="0.3">
      <c r="A531" s="357">
        <v>18.899999999999999</v>
      </c>
      <c r="B531" s="358">
        <v>8.9</v>
      </c>
      <c r="C531" s="15" t="s">
        <v>546</v>
      </c>
      <c r="D531" s="18" t="s">
        <v>9</v>
      </c>
      <c r="E531" s="101">
        <v>22651</v>
      </c>
      <c r="F531" s="96"/>
      <c r="G531" s="104">
        <f t="shared" si="8"/>
        <v>0</v>
      </c>
    </row>
    <row r="532" spans="1:7" s="14" customFormat="1" hidden="1" x14ac:dyDescent="0.3">
      <c r="A532" s="355">
        <v>18.100000000000001</v>
      </c>
      <c r="B532" s="356">
        <v>9</v>
      </c>
      <c r="C532" s="20" t="s">
        <v>547</v>
      </c>
      <c r="D532" s="18" t="s">
        <v>17</v>
      </c>
      <c r="E532" s="101">
        <v>6433</v>
      </c>
      <c r="F532" s="96"/>
      <c r="G532" s="104">
        <f t="shared" si="8"/>
        <v>0</v>
      </c>
    </row>
    <row r="533" spans="1:7" s="14" customFormat="1" hidden="1" x14ac:dyDescent="0.3">
      <c r="A533" s="355">
        <v>18.11</v>
      </c>
      <c r="B533" s="356">
        <v>9.1</v>
      </c>
      <c r="C533" s="20" t="s">
        <v>548</v>
      </c>
      <c r="D533" s="18" t="s">
        <v>9</v>
      </c>
      <c r="E533" s="101">
        <v>23822</v>
      </c>
      <c r="F533" s="96"/>
      <c r="G533" s="104">
        <f t="shared" si="8"/>
        <v>0</v>
      </c>
    </row>
    <row r="534" spans="1:7" s="14" customFormat="1" hidden="1" x14ac:dyDescent="0.3">
      <c r="A534" s="355">
        <v>18.12</v>
      </c>
      <c r="B534" s="356">
        <v>9.1999999999999993</v>
      </c>
      <c r="C534" s="20" t="s">
        <v>549</v>
      </c>
      <c r="D534" s="18" t="s">
        <v>9</v>
      </c>
      <c r="E534" s="101">
        <v>8502</v>
      </c>
      <c r="F534" s="96"/>
      <c r="G534" s="104">
        <f t="shared" si="8"/>
        <v>0</v>
      </c>
    </row>
    <row r="535" spans="1:7" s="14" customFormat="1" hidden="1" x14ac:dyDescent="0.3">
      <c r="A535" s="355">
        <v>18.13</v>
      </c>
      <c r="B535" s="356">
        <v>9.3000000000000007</v>
      </c>
      <c r="C535" s="20" t="s">
        <v>550</v>
      </c>
      <c r="D535" s="18" t="s">
        <v>9</v>
      </c>
      <c r="E535" s="101">
        <v>9857</v>
      </c>
      <c r="F535" s="96"/>
      <c r="G535" s="104">
        <f t="shared" si="8"/>
        <v>0</v>
      </c>
    </row>
    <row r="536" spans="1:7" s="14" customFormat="1" hidden="1" x14ac:dyDescent="0.3">
      <c r="A536" s="355">
        <v>18.14</v>
      </c>
      <c r="B536" s="356">
        <v>9.4</v>
      </c>
      <c r="C536" s="20" t="s">
        <v>551</v>
      </c>
      <c r="D536" s="18" t="s">
        <v>9</v>
      </c>
      <c r="E536" s="101">
        <v>11991</v>
      </c>
      <c r="F536" s="96"/>
      <c r="G536" s="104">
        <f t="shared" si="8"/>
        <v>0</v>
      </c>
    </row>
    <row r="537" spans="1:7" s="14" customFormat="1" hidden="1" x14ac:dyDescent="0.3">
      <c r="A537" s="355">
        <v>18.149999999999999</v>
      </c>
      <c r="B537" s="356">
        <v>9.5</v>
      </c>
      <c r="C537" s="20" t="s">
        <v>552</v>
      </c>
      <c r="D537" s="18" t="s">
        <v>17</v>
      </c>
      <c r="E537" s="101">
        <v>7626</v>
      </c>
      <c r="F537" s="96"/>
      <c r="G537" s="104">
        <f t="shared" si="8"/>
        <v>0</v>
      </c>
    </row>
    <row r="538" spans="1:7" s="14" customFormat="1" hidden="1" x14ac:dyDescent="0.3">
      <c r="A538" s="355">
        <v>18.16</v>
      </c>
      <c r="B538" s="356">
        <v>9.6</v>
      </c>
      <c r="C538" s="20" t="s">
        <v>553</v>
      </c>
      <c r="D538" s="18" t="s">
        <v>9</v>
      </c>
      <c r="E538" s="101">
        <v>25421</v>
      </c>
      <c r="F538" s="96"/>
      <c r="G538" s="104">
        <f t="shared" si="8"/>
        <v>0</v>
      </c>
    </row>
    <row r="539" spans="1:7" s="14" customFormat="1" hidden="1" x14ac:dyDescent="0.3">
      <c r="A539" s="355">
        <v>18.170000000000002</v>
      </c>
      <c r="B539" s="356">
        <v>9.6999999999999993</v>
      </c>
      <c r="C539" s="20" t="s">
        <v>554</v>
      </c>
      <c r="D539" s="18" t="s">
        <v>17</v>
      </c>
      <c r="E539" s="101">
        <v>16134</v>
      </c>
      <c r="F539" s="96"/>
      <c r="G539" s="104">
        <f t="shared" si="8"/>
        <v>0</v>
      </c>
    </row>
    <row r="540" spans="1:7" s="14" customFormat="1" hidden="1" x14ac:dyDescent="0.3">
      <c r="A540" s="355">
        <v>18.18</v>
      </c>
      <c r="B540" s="356">
        <v>9.8000000000000007</v>
      </c>
      <c r="C540" s="20" t="s">
        <v>555</v>
      </c>
      <c r="D540" s="18" t="s">
        <v>9</v>
      </c>
      <c r="E540" s="101">
        <v>38860</v>
      </c>
      <c r="F540" s="96"/>
      <c r="G540" s="104">
        <f t="shared" si="8"/>
        <v>0</v>
      </c>
    </row>
    <row r="541" spans="1:7" s="14" customFormat="1" hidden="1" x14ac:dyDescent="0.3">
      <c r="A541" s="355">
        <v>18.190000000000001</v>
      </c>
      <c r="B541" s="356">
        <v>9.9</v>
      </c>
      <c r="C541" s="20" t="s">
        <v>556</v>
      </c>
      <c r="D541" s="18" t="s">
        <v>17</v>
      </c>
      <c r="E541" s="101">
        <v>4467</v>
      </c>
      <c r="F541" s="96"/>
      <c r="G541" s="104">
        <f t="shared" si="8"/>
        <v>0</v>
      </c>
    </row>
    <row r="542" spans="1:7" s="14" customFormat="1" hidden="1" x14ac:dyDescent="0.3">
      <c r="A542" s="355">
        <v>18.2</v>
      </c>
      <c r="B542" s="356">
        <v>10</v>
      </c>
      <c r="C542" s="20" t="s">
        <v>557</v>
      </c>
      <c r="D542" s="18" t="s">
        <v>9</v>
      </c>
      <c r="E542" s="101">
        <v>18276</v>
      </c>
      <c r="F542" s="96"/>
      <c r="G542" s="104">
        <f t="shared" si="8"/>
        <v>0</v>
      </c>
    </row>
    <row r="543" spans="1:7" s="14" customFormat="1" hidden="1" x14ac:dyDescent="0.3">
      <c r="A543" s="355">
        <v>18.21</v>
      </c>
      <c r="B543" s="356">
        <v>10.1</v>
      </c>
      <c r="C543" s="20" t="s">
        <v>558</v>
      </c>
      <c r="D543" s="18" t="s">
        <v>17</v>
      </c>
      <c r="E543" s="101">
        <v>4989</v>
      </c>
      <c r="F543" s="96"/>
      <c r="G543" s="104">
        <f t="shared" si="8"/>
        <v>0</v>
      </c>
    </row>
    <row r="544" spans="1:7" s="14" customFormat="1" hidden="1" x14ac:dyDescent="0.3">
      <c r="A544" s="355">
        <v>18.22</v>
      </c>
      <c r="B544" s="356">
        <v>10.199999999999999</v>
      </c>
      <c r="C544" s="20" t="s">
        <v>559</v>
      </c>
      <c r="D544" s="18" t="s">
        <v>9</v>
      </c>
      <c r="E544" s="101">
        <v>20310</v>
      </c>
      <c r="F544" s="96"/>
      <c r="G544" s="104">
        <f t="shared" si="8"/>
        <v>0</v>
      </c>
    </row>
    <row r="545" spans="1:7" s="14" customFormat="1" x14ac:dyDescent="0.3">
      <c r="A545" s="355">
        <v>18.23</v>
      </c>
      <c r="B545" s="356">
        <v>10.3</v>
      </c>
      <c r="C545" s="20" t="s">
        <v>6</v>
      </c>
      <c r="D545" s="18" t="s">
        <v>9</v>
      </c>
      <c r="E545" s="101">
        <v>11561</v>
      </c>
      <c r="F545" s="96">
        <v>336.86</v>
      </c>
      <c r="G545" s="104">
        <f t="shared" si="8"/>
        <v>3894438.46</v>
      </c>
    </row>
    <row r="546" spans="1:7" s="14" customFormat="1" x14ac:dyDescent="0.3">
      <c r="A546" s="355">
        <v>18.239999999999998</v>
      </c>
      <c r="B546" s="356">
        <v>10.4</v>
      </c>
      <c r="C546" s="20" t="s">
        <v>560</v>
      </c>
      <c r="D546" s="18" t="s">
        <v>17</v>
      </c>
      <c r="E546" s="101">
        <v>7458</v>
      </c>
      <c r="F546" s="96">
        <v>120</v>
      </c>
      <c r="G546" s="104">
        <f t="shared" si="8"/>
        <v>894960</v>
      </c>
    </row>
    <row r="547" spans="1:7" s="14" customFormat="1" hidden="1" x14ac:dyDescent="0.3">
      <c r="A547" s="355">
        <v>18.25</v>
      </c>
      <c r="B547" s="356">
        <v>10.5</v>
      </c>
      <c r="C547" s="20" t="s">
        <v>561</v>
      </c>
      <c r="D547" s="18" t="s">
        <v>9</v>
      </c>
      <c r="E547" s="101">
        <v>33202</v>
      </c>
      <c r="F547" s="96"/>
      <c r="G547" s="104">
        <f t="shared" si="8"/>
        <v>0</v>
      </c>
    </row>
    <row r="548" spans="1:7" s="14" customFormat="1" hidden="1" x14ac:dyDescent="0.3">
      <c r="A548" s="355">
        <v>18.260000000000002</v>
      </c>
      <c r="B548" s="356">
        <v>10.6</v>
      </c>
      <c r="C548" s="20" t="s">
        <v>562</v>
      </c>
      <c r="D548" s="18" t="s">
        <v>9</v>
      </c>
      <c r="E548" s="101">
        <v>21160</v>
      </c>
      <c r="F548" s="96"/>
      <c r="G548" s="104">
        <f t="shared" si="8"/>
        <v>0</v>
      </c>
    </row>
    <row r="549" spans="1:7" s="14" customFormat="1" hidden="1" x14ac:dyDescent="0.3">
      <c r="A549" s="355">
        <v>18.27</v>
      </c>
      <c r="B549" s="356">
        <v>10.7</v>
      </c>
      <c r="C549" s="20" t="s">
        <v>563</v>
      </c>
      <c r="D549" s="18" t="s">
        <v>17</v>
      </c>
      <c r="E549" s="101">
        <v>13330</v>
      </c>
      <c r="F549" s="96"/>
      <c r="G549" s="104">
        <f t="shared" si="8"/>
        <v>0</v>
      </c>
    </row>
    <row r="550" spans="1:7" s="14" customFormat="1" hidden="1" x14ac:dyDescent="0.3">
      <c r="A550" s="359"/>
      <c r="B550" s="360"/>
      <c r="C550" s="15"/>
      <c r="D550" s="33"/>
      <c r="E550" s="102"/>
      <c r="F550" s="98"/>
      <c r="G550" s="104">
        <f t="shared" si="8"/>
        <v>0</v>
      </c>
    </row>
    <row r="551" spans="1:7" s="14" customFormat="1" hidden="1" x14ac:dyDescent="0.3">
      <c r="A551" s="376">
        <v>19</v>
      </c>
      <c r="B551" s="377"/>
      <c r="C551" s="371" t="s">
        <v>564</v>
      </c>
      <c r="D551" s="372"/>
      <c r="E551" s="372"/>
      <c r="F551" s="372"/>
      <c r="G551" s="373"/>
    </row>
    <row r="552" spans="1:7" s="14" customFormat="1" hidden="1" x14ac:dyDescent="0.3">
      <c r="A552" s="357">
        <v>19.100000000000001</v>
      </c>
      <c r="B552" s="358">
        <v>8.1</v>
      </c>
      <c r="C552" s="15" t="s">
        <v>565</v>
      </c>
      <c r="D552" s="18" t="s">
        <v>23</v>
      </c>
      <c r="E552" s="101">
        <v>8035837</v>
      </c>
      <c r="F552" s="96"/>
      <c r="G552" s="104">
        <f t="shared" si="8"/>
        <v>0</v>
      </c>
    </row>
    <row r="553" spans="1:7" s="14" customFormat="1" ht="20.399999999999999" hidden="1" x14ac:dyDescent="0.3">
      <c r="A553" s="357">
        <v>19.2</v>
      </c>
      <c r="B553" s="358">
        <v>8.1999999999999993</v>
      </c>
      <c r="C553" s="15" t="s">
        <v>566</v>
      </c>
      <c r="D553" s="18" t="s">
        <v>23</v>
      </c>
      <c r="E553" s="101">
        <v>14198646</v>
      </c>
      <c r="F553" s="96"/>
      <c r="G553" s="104">
        <f t="shared" si="8"/>
        <v>0</v>
      </c>
    </row>
    <row r="554" spans="1:7" s="14" customFormat="1" hidden="1" x14ac:dyDescent="0.3">
      <c r="A554" s="357">
        <v>19.3</v>
      </c>
      <c r="B554" s="358">
        <v>8.3000000000000007</v>
      </c>
      <c r="C554" s="15" t="s">
        <v>567</v>
      </c>
      <c r="D554" s="18" t="s">
        <v>23</v>
      </c>
      <c r="E554" s="101">
        <v>3718372</v>
      </c>
      <c r="F554" s="96"/>
      <c r="G554" s="104">
        <f t="shared" si="8"/>
        <v>0</v>
      </c>
    </row>
    <row r="555" spans="1:7" s="14" customFormat="1" hidden="1" x14ac:dyDescent="0.3">
      <c r="A555" s="357">
        <v>19.399999999999999</v>
      </c>
      <c r="B555" s="358">
        <v>8.4</v>
      </c>
      <c r="C555" s="15" t="s">
        <v>568</v>
      </c>
      <c r="D555" s="18" t="s">
        <v>23</v>
      </c>
      <c r="E555" s="101">
        <v>12145808</v>
      </c>
      <c r="F555" s="96"/>
      <c r="G555" s="104">
        <f t="shared" si="8"/>
        <v>0</v>
      </c>
    </row>
    <row r="556" spans="1:7" s="14" customFormat="1" hidden="1" x14ac:dyDescent="0.3">
      <c r="A556" s="357">
        <v>19.5</v>
      </c>
      <c r="B556" s="358">
        <v>8.5</v>
      </c>
      <c r="C556" s="15" t="s">
        <v>569</v>
      </c>
      <c r="D556" s="18" t="s">
        <v>23</v>
      </c>
      <c r="E556" s="101">
        <v>11360838</v>
      </c>
      <c r="F556" s="96"/>
      <c r="G556" s="104">
        <f t="shared" si="8"/>
        <v>0</v>
      </c>
    </row>
    <row r="557" spans="1:7" s="14" customFormat="1" hidden="1" x14ac:dyDescent="0.3">
      <c r="A557" s="357">
        <v>19.600000000000001</v>
      </c>
      <c r="B557" s="358">
        <v>8.6</v>
      </c>
      <c r="C557" s="15" t="s">
        <v>570</v>
      </c>
      <c r="D557" s="18" t="s">
        <v>17</v>
      </c>
      <c r="E557" s="101">
        <v>4467</v>
      </c>
      <c r="F557" s="96"/>
      <c r="G557" s="104">
        <f t="shared" si="8"/>
        <v>0</v>
      </c>
    </row>
    <row r="558" spans="1:7" s="14" customFormat="1" hidden="1" x14ac:dyDescent="0.3">
      <c r="A558" s="357">
        <v>19.7</v>
      </c>
      <c r="B558" s="358">
        <v>8.6999999999999993</v>
      </c>
      <c r="C558" s="20" t="s">
        <v>571</v>
      </c>
      <c r="D558" s="18" t="s">
        <v>23</v>
      </c>
      <c r="E558" s="101">
        <v>1154735</v>
      </c>
      <c r="F558" s="96"/>
      <c r="G558" s="104">
        <f t="shared" si="8"/>
        <v>0</v>
      </c>
    </row>
    <row r="559" spans="1:7" s="14" customFormat="1" hidden="1" x14ac:dyDescent="0.3">
      <c r="A559" s="357">
        <v>19.8</v>
      </c>
      <c r="B559" s="358">
        <v>8.8000000000000007</v>
      </c>
      <c r="C559" s="20" t="s">
        <v>572</v>
      </c>
      <c r="D559" s="18" t="s">
        <v>23</v>
      </c>
      <c r="E559" s="101">
        <v>113453</v>
      </c>
      <c r="F559" s="96"/>
      <c r="G559" s="104">
        <f t="shared" si="8"/>
        <v>0</v>
      </c>
    </row>
    <row r="560" spans="1:7" s="14" customFormat="1" hidden="1" x14ac:dyDescent="0.3">
      <c r="A560" s="357">
        <v>19.899999999999999</v>
      </c>
      <c r="B560" s="358">
        <v>8.9</v>
      </c>
      <c r="C560" s="20" t="s">
        <v>573</v>
      </c>
      <c r="D560" s="18" t="s">
        <v>23</v>
      </c>
      <c r="E560" s="101">
        <v>2066820</v>
      </c>
      <c r="F560" s="96"/>
      <c r="G560" s="104">
        <f t="shared" si="8"/>
        <v>0</v>
      </c>
    </row>
    <row r="561" spans="1:7" s="14" customFormat="1" hidden="1" x14ac:dyDescent="0.3">
      <c r="A561" s="355">
        <v>19.100000000000001</v>
      </c>
      <c r="B561" s="356">
        <v>9</v>
      </c>
      <c r="C561" s="20" t="s">
        <v>574</v>
      </c>
      <c r="D561" s="18" t="s">
        <v>17</v>
      </c>
      <c r="E561" s="101">
        <v>1050910</v>
      </c>
      <c r="F561" s="96"/>
      <c r="G561" s="104">
        <f t="shared" si="8"/>
        <v>0</v>
      </c>
    </row>
    <row r="562" spans="1:7" s="14" customFormat="1" hidden="1" x14ac:dyDescent="0.3">
      <c r="A562" s="359"/>
      <c r="B562" s="360"/>
      <c r="C562" s="15"/>
      <c r="D562" s="33"/>
      <c r="E562" s="102"/>
      <c r="F562" s="98"/>
      <c r="G562" s="104">
        <f t="shared" si="8"/>
        <v>0</v>
      </c>
    </row>
    <row r="563" spans="1:7" s="14" customFormat="1" x14ac:dyDescent="0.3">
      <c r="A563" s="376">
        <v>20</v>
      </c>
      <c r="B563" s="377"/>
      <c r="C563" s="371" t="s">
        <v>575</v>
      </c>
      <c r="D563" s="372"/>
      <c r="E563" s="372"/>
      <c r="F563" s="372"/>
      <c r="G563" s="373"/>
    </row>
    <row r="564" spans="1:7" s="14" customFormat="1" x14ac:dyDescent="0.3">
      <c r="A564" s="357">
        <v>20.100000000000001</v>
      </c>
      <c r="B564" s="358">
        <v>8.1</v>
      </c>
      <c r="C564" s="20" t="s">
        <v>576</v>
      </c>
      <c r="D564" s="18" t="s">
        <v>17</v>
      </c>
      <c r="E564" s="101">
        <v>48302</v>
      </c>
      <c r="F564" s="96">
        <v>6</v>
      </c>
      <c r="G564" s="104">
        <f t="shared" si="8"/>
        <v>289812</v>
      </c>
    </row>
    <row r="565" spans="1:7" s="14" customFormat="1" hidden="1" x14ac:dyDescent="0.3">
      <c r="A565" s="357">
        <v>20.2</v>
      </c>
      <c r="B565" s="358">
        <v>8.1999999999999993</v>
      </c>
      <c r="C565" s="20" t="s">
        <v>577</v>
      </c>
      <c r="D565" s="18" t="s">
        <v>17</v>
      </c>
      <c r="E565" s="101">
        <v>69031</v>
      </c>
      <c r="F565" s="96"/>
      <c r="G565" s="104">
        <f t="shared" si="8"/>
        <v>0</v>
      </c>
    </row>
    <row r="566" spans="1:7" s="14" customFormat="1" hidden="1" x14ac:dyDescent="0.3">
      <c r="A566" s="357">
        <v>20.3</v>
      </c>
      <c r="B566" s="358">
        <v>8.3000000000000007</v>
      </c>
      <c r="C566" s="20" t="s">
        <v>578</v>
      </c>
      <c r="D566" s="18" t="s">
        <v>17</v>
      </c>
      <c r="E566" s="101">
        <v>81658</v>
      </c>
      <c r="F566" s="96"/>
      <c r="G566" s="104">
        <f t="shared" si="8"/>
        <v>0</v>
      </c>
    </row>
    <row r="567" spans="1:7" s="14" customFormat="1" ht="13.5" hidden="1" customHeight="1" x14ac:dyDescent="0.3">
      <c r="A567" s="357">
        <v>20.399999999999999</v>
      </c>
      <c r="B567" s="358">
        <v>8.4</v>
      </c>
      <c r="C567" s="20" t="s">
        <v>579</v>
      </c>
      <c r="D567" s="18" t="s">
        <v>17</v>
      </c>
      <c r="E567" s="101">
        <v>25016</v>
      </c>
      <c r="F567" s="96"/>
      <c r="G567" s="104">
        <f t="shared" si="8"/>
        <v>0</v>
      </c>
    </row>
    <row r="568" spans="1:7" s="14" customFormat="1" ht="13.5" hidden="1" customHeight="1" x14ac:dyDescent="0.3">
      <c r="A568" s="357">
        <v>20.5</v>
      </c>
      <c r="B568" s="358">
        <v>8.5</v>
      </c>
      <c r="C568" s="20" t="s">
        <v>580</v>
      </c>
      <c r="D568" s="18" t="s">
        <v>17</v>
      </c>
      <c r="E568" s="101">
        <v>30226</v>
      </c>
      <c r="F568" s="96"/>
      <c r="G568" s="104">
        <f t="shared" ref="G568:G629" si="9">+E568*F568</f>
        <v>0</v>
      </c>
    </row>
    <row r="569" spans="1:7" s="14" customFormat="1" hidden="1" x14ac:dyDescent="0.3">
      <c r="A569" s="357">
        <v>20.6</v>
      </c>
      <c r="B569" s="358">
        <v>8.6</v>
      </c>
      <c r="C569" s="20" t="s">
        <v>581</v>
      </c>
      <c r="D569" s="18" t="s">
        <v>17</v>
      </c>
      <c r="E569" s="101">
        <v>40863</v>
      </c>
      <c r="F569" s="96"/>
      <c r="G569" s="104">
        <f t="shared" si="9"/>
        <v>0</v>
      </c>
    </row>
    <row r="570" spans="1:7" s="14" customFormat="1" hidden="1" x14ac:dyDescent="0.3">
      <c r="A570" s="357">
        <v>20.7</v>
      </c>
      <c r="B570" s="358">
        <v>8.6999999999999993</v>
      </c>
      <c r="C570" s="20" t="s">
        <v>582</v>
      </c>
      <c r="D570" s="18" t="s">
        <v>17</v>
      </c>
      <c r="E570" s="101">
        <v>36333</v>
      </c>
      <c r="F570" s="96"/>
      <c r="G570" s="104">
        <f t="shared" si="9"/>
        <v>0</v>
      </c>
    </row>
    <row r="571" spans="1:7" s="14" customFormat="1" hidden="1" x14ac:dyDescent="0.3">
      <c r="A571" s="357">
        <v>20.8</v>
      </c>
      <c r="B571" s="358">
        <v>8.8000000000000007</v>
      </c>
      <c r="C571" s="20" t="s">
        <v>583</v>
      </c>
      <c r="D571" s="18" t="s">
        <v>17</v>
      </c>
      <c r="E571" s="101">
        <v>38492</v>
      </c>
      <c r="F571" s="96"/>
      <c r="G571" s="104">
        <f t="shared" si="9"/>
        <v>0</v>
      </c>
    </row>
    <row r="572" spans="1:7" s="14" customFormat="1" hidden="1" x14ac:dyDescent="0.3">
      <c r="A572" s="357">
        <v>20.9</v>
      </c>
      <c r="B572" s="358">
        <v>8.9</v>
      </c>
      <c r="C572" s="20" t="s">
        <v>584</v>
      </c>
      <c r="D572" s="18" t="s">
        <v>17</v>
      </c>
      <c r="E572" s="101">
        <v>47990</v>
      </c>
      <c r="F572" s="96"/>
      <c r="G572" s="104">
        <f t="shared" si="9"/>
        <v>0</v>
      </c>
    </row>
    <row r="573" spans="1:7" s="14" customFormat="1" x14ac:dyDescent="0.3">
      <c r="A573" s="355">
        <v>20.100000000000001</v>
      </c>
      <c r="B573" s="356">
        <v>9</v>
      </c>
      <c r="C573" s="20" t="s">
        <v>585</v>
      </c>
      <c r="D573" s="18" t="s">
        <v>23</v>
      </c>
      <c r="E573" s="101">
        <v>25031</v>
      </c>
      <c r="F573" s="96">
        <v>1</v>
      </c>
      <c r="G573" s="104">
        <f t="shared" si="9"/>
        <v>25031</v>
      </c>
    </row>
    <row r="574" spans="1:7" s="14" customFormat="1" hidden="1" x14ac:dyDescent="0.3">
      <c r="A574" s="355">
        <v>20.11</v>
      </c>
      <c r="B574" s="356">
        <v>9.1</v>
      </c>
      <c r="C574" s="20" t="s">
        <v>586</v>
      </c>
      <c r="D574" s="18" t="s">
        <v>23</v>
      </c>
      <c r="E574" s="101">
        <v>32421</v>
      </c>
      <c r="F574" s="96"/>
      <c r="G574" s="104">
        <f t="shared" si="9"/>
        <v>0</v>
      </c>
    </row>
    <row r="575" spans="1:7" s="14" customFormat="1" hidden="1" x14ac:dyDescent="0.3">
      <c r="A575" s="355">
        <v>20.12</v>
      </c>
      <c r="B575" s="356">
        <v>9.1999999999999993</v>
      </c>
      <c r="C575" s="20" t="s">
        <v>587</v>
      </c>
      <c r="D575" s="18" t="s">
        <v>23</v>
      </c>
      <c r="E575" s="101">
        <v>49024</v>
      </c>
      <c r="F575" s="96"/>
      <c r="G575" s="104">
        <f t="shared" si="9"/>
        <v>0</v>
      </c>
    </row>
    <row r="576" spans="1:7" s="14" customFormat="1" hidden="1" x14ac:dyDescent="0.3">
      <c r="A576" s="355">
        <v>20.13</v>
      </c>
      <c r="B576" s="356">
        <v>9.3000000000000007</v>
      </c>
      <c r="C576" s="20" t="s">
        <v>588</v>
      </c>
      <c r="D576" s="18" t="s">
        <v>23</v>
      </c>
      <c r="E576" s="101">
        <v>52484</v>
      </c>
      <c r="F576" s="96"/>
      <c r="G576" s="104">
        <f t="shared" si="9"/>
        <v>0</v>
      </c>
    </row>
    <row r="577" spans="1:7" s="14" customFormat="1" hidden="1" x14ac:dyDescent="0.3">
      <c r="A577" s="355">
        <v>20.14</v>
      </c>
      <c r="B577" s="356">
        <v>9.4</v>
      </c>
      <c r="C577" s="20" t="s">
        <v>589</v>
      </c>
      <c r="D577" s="18" t="s">
        <v>23</v>
      </c>
      <c r="E577" s="101">
        <v>82797</v>
      </c>
      <c r="F577" s="96"/>
      <c r="G577" s="104">
        <f t="shared" si="9"/>
        <v>0</v>
      </c>
    </row>
    <row r="578" spans="1:7" s="14" customFormat="1" hidden="1" x14ac:dyDescent="0.3">
      <c r="A578" s="355">
        <v>20.149999999999999</v>
      </c>
      <c r="B578" s="356">
        <v>9.5</v>
      </c>
      <c r="C578" s="20" t="s">
        <v>590</v>
      </c>
      <c r="D578" s="18" t="s">
        <v>23</v>
      </c>
      <c r="E578" s="101">
        <v>122226</v>
      </c>
      <c r="F578" s="96"/>
      <c r="G578" s="104">
        <f t="shared" si="9"/>
        <v>0</v>
      </c>
    </row>
    <row r="579" spans="1:7" s="14" customFormat="1" x14ac:dyDescent="0.3">
      <c r="A579" s="355">
        <v>20.16</v>
      </c>
      <c r="B579" s="356">
        <v>9.6</v>
      </c>
      <c r="C579" s="20" t="s">
        <v>591</v>
      </c>
      <c r="D579" s="18" t="s">
        <v>17</v>
      </c>
      <c r="E579" s="101">
        <v>412454</v>
      </c>
      <c r="F579" s="96">
        <v>1</v>
      </c>
      <c r="G579" s="104">
        <f t="shared" si="9"/>
        <v>412454</v>
      </c>
    </row>
    <row r="580" spans="1:7" s="14" customFormat="1" hidden="1" x14ac:dyDescent="0.3">
      <c r="A580" s="359"/>
      <c r="B580" s="360"/>
      <c r="C580" s="15"/>
      <c r="D580" s="18"/>
      <c r="E580" s="102"/>
      <c r="F580" s="98"/>
      <c r="G580" s="104">
        <f t="shared" si="9"/>
        <v>0</v>
      </c>
    </row>
    <row r="581" spans="1:7" s="14" customFormat="1" hidden="1" x14ac:dyDescent="0.3">
      <c r="A581" s="376">
        <v>21.1</v>
      </c>
      <c r="B581" s="377"/>
      <c r="C581" s="62" t="s">
        <v>592</v>
      </c>
      <c r="D581" s="63"/>
      <c r="E581" s="64"/>
      <c r="F581" s="97"/>
      <c r="G581" s="104">
        <f t="shared" si="9"/>
        <v>0</v>
      </c>
    </row>
    <row r="582" spans="1:7" s="14" customFormat="1" hidden="1" x14ac:dyDescent="0.3">
      <c r="A582" s="357">
        <v>21.1</v>
      </c>
      <c r="B582" s="358">
        <v>8.1</v>
      </c>
      <c r="C582" s="20" t="s">
        <v>593</v>
      </c>
      <c r="D582" s="18" t="s">
        <v>23</v>
      </c>
      <c r="E582" s="44">
        <v>302818</v>
      </c>
      <c r="F582" s="96"/>
      <c r="G582" s="104">
        <f t="shared" si="9"/>
        <v>0</v>
      </c>
    </row>
    <row r="583" spans="1:7" s="14" customFormat="1" hidden="1" x14ac:dyDescent="0.3">
      <c r="A583" s="357">
        <v>21.2</v>
      </c>
      <c r="B583" s="358">
        <v>8.1999999999999993</v>
      </c>
      <c r="C583" s="20" t="s">
        <v>594</v>
      </c>
      <c r="D583" s="18" t="s">
        <v>17</v>
      </c>
      <c r="E583" s="44">
        <v>45216</v>
      </c>
      <c r="F583" s="96"/>
      <c r="G583" s="104">
        <f t="shared" si="9"/>
        <v>0</v>
      </c>
    </row>
    <row r="584" spans="1:7" s="14" customFormat="1" hidden="1" x14ac:dyDescent="0.3">
      <c r="A584" s="357">
        <v>21.3</v>
      </c>
      <c r="B584" s="358">
        <v>8.3000000000000007</v>
      </c>
      <c r="C584" s="20" t="s">
        <v>595</v>
      </c>
      <c r="D584" s="18" t="s">
        <v>23</v>
      </c>
      <c r="E584" s="44">
        <v>145237</v>
      </c>
      <c r="F584" s="96"/>
      <c r="G584" s="104">
        <f t="shared" si="9"/>
        <v>0</v>
      </c>
    </row>
    <row r="585" spans="1:7" s="14" customFormat="1" hidden="1" x14ac:dyDescent="0.3">
      <c r="A585" s="357">
        <v>21.4</v>
      </c>
      <c r="B585" s="358">
        <v>8.4</v>
      </c>
      <c r="C585" s="20" t="s">
        <v>596</v>
      </c>
      <c r="D585" s="18" t="s">
        <v>23</v>
      </c>
      <c r="E585" s="44">
        <v>399266</v>
      </c>
      <c r="F585" s="96"/>
      <c r="G585" s="104">
        <f t="shared" si="9"/>
        <v>0</v>
      </c>
    </row>
    <row r="586" spans="1:7" s="14" customFormat="1" hidden="1" x14ac:dyDescent="0.3">
      <c r="A586" s="357">
        <v>21.5</v>
      </c>
      <c r="B586" s="358">
        <v>8.5</v>
      </c>
      <c r="C586" s="20" t="s">
        <v>597</v>
      </c>
      <c r="D586" s="18" t="s">
        <v>23</v>
      </c>
      <c r="E586" s="44">
        <v>77333</v>
      </c>
      <c r="F586" s="96"/>
      <c r="G586" s="104">
        <f t="shared" si="9"/>
        <v>0</v>
      </c>
    </row>
    <row r="587" spans="1:7" s="14" customFormat="1" hidden="1" x14ac:dyDescent="0.3">
      <c r="A587" s="357">
        <v>21.6</v>
      </c>
      <c r="B587" s="358">
        <v>8.6</v>
      </c>
      <c r="C587" s="20" t="s">
        <v>598</v>
      </c>
      <c r="D587" s="18" t="s">
        <v>23</v>
      </c>
      <c r="E587" s="44">
        <v>799583</v>
      </c>
      <c r="F587" s="96"/>
      <c r="G587" s="104">
        <f t="shared" si="9"/>
        <v>0</v>
      </c>
    </row>
    <row r="588" spans="1:7" s="14" customFormat="1" hidden="1" x14ac:dyDescent="0.3">
      <c r="A588" s="357">
        <v>21.7</v>
      </c>
      <c r="B588" s="358">
        <v>8.6999999999999993</v>
      </c>
      <c r="C588" s="20" t="s">
        <v>599</v>
      </c>
      <c r="D588" s="18" t="s">
        <v>23</v>
      </c>
      <c r="E588" s="44">
        <v>1915251</v>
      </c>
      <c r="F588" s="96"/>
      <c r="G588" s="104">
        <f t="shared" si="9"/>
        <v>0</v>
      </c>
    </row>
    <row r="589" spans="1:7" s="14" customFormat="1" hidden="1" x14ac:dyDescent="0.3">
      <c r="A589" s="357">
        <v>21.8</v>
      </c>
      <c r="B589" s="358">
        <v>8.8000000000000007</v>
      </c>
      <c r="C589" s="20" t="s">
        <v>600</v>
      </c>
      <c r="D589" s="18" t="s">
        <v>17</v>
      </c>
      <c r="E589" s="44">
        <v>79322</v>
      </c>
      <c r="F589" s="96"/>
      <c r="G589" s="104">
        <f t="shared" si="9"/>
        <v>0</v>
      </c>
    </row>
    <row r="590" spans="1:7" s="14" customFormat="1" hidden="1" x14ac:dyDescent="0.3">
      <c r="A590" s="357">
        <v>21.9</v>
      </c>
      <c r="B590" s="358">
        <v>8.9</v>
      </c>
      <c r="C590" s="20" t="s">
        <v>601</v>
      </c>
      <c r="D590" s="18" t="s">
        <v>23</v>
      </c>
      <c r="E590" s="44">
        <v>298929</v>
      </c>
      <c r="F590" s="96"/>
      <c r="G590" s="104">
        <f t="shared" si="9"/>
        <v>0</v>
      </c>
    </row>
    <row r="591" spans="1:7" s="14" customFormat="1" hidden="1" x14ac:dyDescent="0.3">
      <c r="A591" s="355">
        <v>21.1</v>
      </c>
      <c r="B591" s="356">
        <v>9</v>
      </c>
      <c r="C591" s="20" t="s">
        <v>602</v>
      </c>
      <c r="D591" s="18" t="s">
        <v>23</v>
      </c>
      <c r="E591" s="44">
        <v>68024</v>
      </c>
      <c r="F591" s="96"/>
      <c r="G591" s="104">
        <f t="shared" si="9"/>
        <v>0</v>
      </c>
    </row>
    <row r="592" spans="1:7" s="14" customFormat="1" hidden="1" x14ac:dyDescent="0.3">
      <c r="A592" s="355">
        <v>21.11</v>
      </c>
      <c r="B592" s="356">
        <v>9</v>
      </c>
      <c r="C592" s="20" t="s">
        <v>603</v>
      </c>
      <c r="D592" s="18" t="s">
        <v>17</v>
      </c>
      <c r="E592" s="44">
        <v>5397</v>
      </c>
      <c r="F592" s="96"/>
      <c r="G592" s="104">
        <f t="shared" si="9"/>
        <v>0</v>
      </c>
    </row>
    <row r="593" spans="1:7" s="14" customFormat="1" hidden="1" x14ac:dyDescent="0.3">
      <c r="A593" s="355">
        <v>21.12</v>
      </c>
      <c r="B593" s="356">
        <v>9</v>
      </c>
      <c r="C593" s="20" t="s">
        <v>604</v>
      </c>
      <c r="D593" s="18" t="s">
        <v>23</v>
      </c>
      <c r="E593" s="44">
        <v>8592</v>
      </c>
      <c r="F593" s="96"/>
      <c r="G593" s="104">
        <f t="shared" si="9"/>
        <v>0</v>
      </c>
    </row>
    <row r="594" spans="1:7" s="14" customFormat="1" hidden="1" x14ac:dyDescent="0.3">
      <c r="A594" s="355">
        <v>21.13</v>
      </c>
      <c r="B594" s="356">
        <v>9</v>
      </c>
      <c r="C594" s="20" t="s">
        <v>605</v>
      </c>
      <c r="D594" s="18" t="s">
        <v>17</v>
      </c>
      <c r="E594" s="44">
        <v>31123</v>
      </c>
      <c r="F594" s="96"/>
      <c r="G594" s="104">
        <f t="shared" si="9"/>
        <v>0</v>
      </c>
    </row>
    <row r="595" spans="1:7" s="14" customFormat="1" hidden="1" x14ac:dyDescent="0.3">
      <c r="A595" s="355">
        <v>21.14</v>
      </c>
      <c r="B595" s="356">
        <v>9</v>
      </c>
      <c r="C595" s="20" t="s">
        <v>606</v>
      </c>
      <c r="D595" s="18" t="s">
        <v>17</v>
      </c>
      <c r="E595" s="44">
        <v>39871</v>
      </c>
      <c r="F595" s="96"/>
      <c r="G595" s="104">
        <f t="shared" si="9"/>
        <v>0</v>
      </c>
    </row>
    <row r="596" spans="1:7" s="14" customFormat="1" hidden="1" x14ac:dyDescent="0.3">
      <c r="A596" s="355">
        <v>21.15</v>
      </c>
      <c r="B596" s="356">
        <v>9</v>
      </c>
      <c r="C596" s="20" t="s">
        <v>607</v>
      </c>
      <c r="D596" s="18" t="s">
        <v>17</v>
      </c>
      <c r="E596" s="44">
        <v>51501</v>
      </c>
      <c r="F596" s="96"/>
      <c r="G596" s="104">
        <f t="shared" si="9"/>
        <v>0</v>
      </c>
    </row>
    <row r="597" spans="1:7" s="14" customFormat="1" hidden="1" x14ac:dyDescent="0.3">
      <c r="A597" s="355">
        <v>21.16</v>
      </c>
      <c r="B597" s="356">
        <v>9</v>
      </c>
      <c r="C597" s="20" t="s">
        <v>608</v>
      </c>
      <c r="D597" s="18" t="s">
        <v>17</v>
      </c>
      <c r="E597" s="44">
        <v>169637</v>
      </c>
      <c r="F597" s="96"/>
      <c r="G597" s="104">
        <f t="shared" si="9"/>
        <v>0</v>
      </c>
    </row>
    <row r="598" spans="1:7" s="14" customFormat="1" hidden="1" x14ac:dyDescent="0.3">
      <c r="A598" s="355">
        <v>21.17</v>
      </c>
      <c r="B598" s="356">
        <v>9</v>
      </c>
      <c r="C598" s="20" t="s">
        <v>609</v>
      </c>
      <c r="D598" s="18" t="s">
        <v>17</v>
      </c>
      <c r="E598" s="44">
        <v>44432</v>
      </c>
      <c r="F598" s="96"/>
      <c r="G598" s="104">
        <f t="shared" si="9"/>
        <v>0</v>
      </c>
    </row>
    <row r="599" spans="1:7" s="14" customFormat="1" hidden="1" x14ac:dyDescent="0.3">
      <c r="A599" s="355">
        <v>21.18</v>
      </c>
      <c r="B599" s="356">
        <v>9</v>
      </c>
      <c r="C599" s="20" t="s">
        <v>610</v>
      </c>
      <c r="D599" s="18" t="s">
        <v>23</v>
      </c>
      <c r="E599" s="44">
        <v>141870</v>
      </c>
      <c r="F599" s="96"/>
      <c r="G599" s="104">
        <f t="shared" si="9"/>
        <v>0</v>
      </c>
    </row>
    <row r="600" spans="1:7" s="14" customFormat="1" hidden="1" x14ac:dyDescent="0.3">
      <c r="A600" s="355">
        <v>21.19</v>
      </c>
      <c r="B600" s="356">
        <v>9</v>
      </c>
      <c r="C600" s="20" t="s">
        <v>611</v>
      </c>
      <c r="D600" s="18" t="s">
        <v>23</v>
      </c>
      <c r="E600" s="44">
        <v>286065</v>
      </c>
      <c r="F600" s="96"/>
      <c r="G600" s="104">
        <f t="shared" si="9"/>
        <v>0</v>
      </c>
    </row>
    <row r="601" spans="1:7" s="14" customFormat="1" hidden="1" x14ac:dyDescent="0.3">
      <c r="A601" s="355">
        <v>21.2</v>
      </c>
      <c r="B601" s="356">
        <v>9</v>
      </c>
      <c r="C601" s="20" t="s">
        <v>612</v>
      </c>
      <c r="D601" s="18" t="s">
        <v>23</v>
      </c>
      <c r="E601" s="44">
        <v>424286</v>
      </c>
      <c r="F601" s="96"/>
      <c r="G601" s="104">
        <f t="shared" si="9"/>
        <v>0</v>
      </c>
    </row>
    <row r="602" spans="1:7" s="14" customFormat="1" hidden="1" x14ac:dyDescent="0.3">
      <c r="A602" s="355">
        <v>21.21</v>
      </c>
      <c r="B602" s="356">
        <v>9</v>
      </c>
      <c r="C602" s="20" t="s">
        <v>613</v>
      </c>
      <c r="D602" s="18" t="s">
        <v>23</v>
      </c>
      <c r="E602" s="44">
        <v>538448</v>
      </c>
      <c r="F602" s="96"/>
      <c r="G602" s="104">
        <f t="shared" si="9"/>
        <v>0</v>
      </c>
    </row>
    <row r="603" spans="1:7" s="14" customFormat="1" hidden="1" x14ac:dyDescent="0.3">
      <c r="A603" s="355">
        <v>21.22</v>
      </c>
      <c r="B603" s="356">
        <v>9</v>
      </c>
      <c r="C603" s="20" t="s">
        <v>614</v>
      </c>
      <c r="D603" s="18" t="s">
        <v>23</v>
      </c>
      <c r="E603" s="44">
        <v>582189</v>
      </c>
      <c r="F603" s="96"/>
      <c r="G603" s="104">
        <f t="shared" si="9"/>
        <v>0</v>
      </c>
    </row>
    <row r="604" spans="1:7" s="14" customFormat="1" hidden="1" x14ac:dyDescent="0.3">
      <c r="A604" s="355">
        <v>21.23</v>
      </c>
      <c r="B604" s="356">
        <v>9</v>
      </c>
      <c r="C604" s="20" t="s">
        <v>615</v>
      </c>
      <c r="D604" s="18" t="s">
        <v>23</v>
      </c>
      <c r="E604" s="44">
        <v>888112</v>
      </c>
      <c r="F604" s="96"/>
      <c r="G604" s="104">
        <f t="shared" si="9"/>
        <v>0</v>
      </c>
    </row>
    <row r="605" spans="1:7" s="14" customFormat="1" hidden="1" x14ac:dyDescent="0.3">
      <c r="A605" s="355">
        <v>21.24</v>
      </c>
      <c r="B605" s="356">
        <v>9</v>
      </c>
      <c r="C605" s="20" t="s">
        <v>616</v>
      </c>
      <c r="D605" s="18" t="s">
        <v>23</v>
      </c>
      <c r="E605" s="44">
        <v>533461</v>
      </c>
      <c r="F605" s="96"/>
      <c r="G605" s="104">
        <f t="shared" si="9"/>
        <v>0</v>
      </c>
    </row>
    <row r="606" spans="1:7" s="14" customFormat="1" hidden="1" x14ac:dyDescent="0.3">
      <c r="A606" s="355">
        <v>21.25</v>
      </c>
      <c r="B606" s="356">
        <v>9</v>
      </c>
      <c r="C606" s="20" t="s">
        <v>617</v>
      </c>
      <c r="D606" s="18" t="s">
        <v>23</v>
      </c>
      <c r="E606" s="44">
        <v>144349</v>
      </c>
      <c r="F606" s="96"/>
      <c r="G606" s="104">
        <f t="shared" si="9"/>
        <v>0</v>
      </c>
    </row>
    <row r="607" spans="1:7" s="14" customFormat="1" hidden="1" x14ac:dyDescent="0.3">
      <c r="A607" s="355">
        <v>21.26</v>
      </c>
      <c r="B607" s="356">
        <v>9</v>
      </c>
      <c r="C607" s="20" t="s">
        <v>618</v>
      </c>
      <c r="D607" s="18" t="s">
        <v>23</v>
      </c>
      <c r="E607" s="44">
        <v>18648</v>
      </c>
      <c r="F607" s="96"/>
      <c r="G607" s="104">
        <f t="shared" si="9"/>
        <v>0</v>
      </c>
    </row>
    <row r="608" spans="1:7" s="14" customFormat="1" hidden="1" x14ac:dyDescent="0.3">
      <c r="A608" s="355">
        <v>21.27</v>
      </c>
      <c r="B608" s="356">
        <v>9</v>
      </c>
      <c r="C608" s="20" t="s">
        <v>619</v>
      </c>
      <c r="D608" s="18" t="s">
        <v>23</v>
      </c>
      <c r="E608" s="44">
        <v>37719</v>
      </c>
      <c r="F608" s="96"/>
      <c r="G608" s="104">
        <f t="shared" si="9"/>
        <v>0</v>
      </c>
    </row>
    <row r="609" spans="1:7" s="14" customFormat="1" hidden="1" x14ac:dyDescent="0.3">
      <c r="A609" s="355">
        <v>21.28</v>
      </c>
      <c r="B609" s="356">
        <v>9</v>
      </c>
      <c r="C609" s="20" t="s">
        <v>620</v>
      </c>
      <c r="D609" s="18" t="s">
        <v>17</v>
      </c>
      <c r="E609" s="44">
        <v>7471</v>
      </c>
      <c r="F609" s="96"/>
      <c r="G609" s="104">
        <f t="shared" si="9"/>
        <v>0</v>
      </c>
    </row>
    <row r="610" spans="1:7" s="14" customFormat="1" hidden="1" x14ac:dyDescent="0.3">
      <c r="A610" s="355">
        <v>21.29</v>
      </c>
      <c r="B610" s="356">
        <v>9</v>
      </c>
      <c r="C610" s="20" t="s">
        <v>621</v>
      </c>
      <c r="D610" s="18" t="s">
        <v>17</v>
      </c>
      <c r="E610" s="44">
        <v>54216</v>
      </c>
      <c r="F610" s="96"/>
      <c r="G610" s="104">
        <f t="shared" si="9"/>
        <v>0</v>
      </c>
    </row>
    <row r="611" spans="1:7" s="14" customFormat="1" hidden="1" x14ac:dyDescent="0.3">
      <c r="A611" s="355">
        <v>21.3</v>
      </c>
      <c r="B611" s="356">
        <v>9</v>
      </c>
      <c r="C611" s="20" t="s">
        <v>622</v>
      </c>
      <c r="D611" s="18" t="s">
        <v>17</v>
      </c>
      <c r="E611" s="44">
        <v>56302</v>
      </c>
      <c r="F611" s="96"/>
      <c r="G611" s="104">
        <f t="shared" si="9"/>
        <v>0</v>
      </c>
    </row>
    <row r="612" spans="1:7" s="14" customFormat="1" hidden="1" x14ac:dyDescent="0.3">
      <c r="A612" s="355">
        <v>21.31</v>
      </c>
      <c r="B612" s="356">
        <v>9</v>
      </c>
      <c r="C612" s="20" t="s">
        <v>623</v>
      </c>
      <c r="D612" s="18" t="s">
        <v>17</v>
      </c>
      <c r="E612" s="44">
        <v>57343</v>
      </c>
      <c r="F612" s="96"/>
      <c r="G612" s="104">
        <f t="shared" si="9"/>
        <v>0</v>
      </c>
    </row>
    <row r="613" spans="1:7" s="14" customFormat="1" hidden="1" x14ac:dyDescent="0.3">
      <c r="A613" s="355">
        <v>21.32</v>
      </c>
      <c r="B613" s="356">
        <v>9</v>
      </c>
      <c r="C613" s="20" t="s">
        <v>624</v>
      </c>
      <c r="D613" s="18" t="s">
        <v>17</v>
      </c>
      <c r="E613" s="44">
        <v>37616</v>
      </c>
      <c r="F613" s="96"/>
      <c r="G613" s="104">
        <f t="shared" si="9"/>
        <v>0</v>
      </c>
    </row>
    <row r="614" spans="1:7" s="14" customFormat="1" hidden="1" x14ac:dyDescent="0.3">
      <c r="A614" s="355">
        <v>21.33</v>
      </c>
      <c r="B614" s="356">
        <v>9</v>
      </c>
      <c r="C614" s="20" t="s">
        <v>625</v>
      </c>
      <c r="D614" s="18" t="s">
        <v>17</v>
      </c>
      <c r="E614" s="44">
        <v>41045</v>
      </c>
      <c r="F614" s="96"/>
      <c r="G614" s="104">
        <f t="shared" si="9"/>
        <v>0</v>
      </c>
    </row>
    <row r="615" spans="1:7" s="14" customFormat="1" hidden="1" x14ac:dyDescent="0.3">
      <c r="A615" s="355">
        <v>21.34</v>
      </c>
      <c r="B615" s="356">
        <v>9</v>
      </c>
      <c r="C615" s="20" t="s">
        <v>626</v>
      </c>
      <c r="D615" s="18" t="s">
        <v>17</v>
      </c>
      <c r="E615" s="44">
        <v>42485</v>
      </c>
      <c r="F615" s="96"/>
      <c r="G615" s="104">
        <f t="shared" si="9"/>
        <v>0</v>
      </c>
    </row>
    <row r="616" spans="1:7" s="14" customFormat="1" hidden="1" x14ac:dyDescent="0.3">
      <c r="A616" s="355">
        <v>21.35</v>
      </c>
      <c r="B616" s="356">
        <v>9</v>
      </c>
      <c r="C616" s="20" t="s">
        <v>627</v>
      </c>
      <c r="D616" s="18" t="s">
        <v>17</v>
      </c>
      <c r="E616" s="44">
        <v>67812</v>
      </c>
      <c r="F616" s="96"/>
      <c r="G616" s="104">
        <f t="shared" si="9"/>
        <v>0</v>
      </c>
    </row>
    <row r="617" spans="1:7" s="14" customFormat="1" hidden="1" x14ac:dyDescent="0.3">
      <c r="A617" s="355">
        <v>21.3599999999999</v>
      </c>
      <c r="B617" s="356">
        <v>9</v>
      </c>
      <c r="C617" s="20" t="s">
        <v>628</v>
      </c>
      <c r="D617" s="18" t="s">
        <v>23</v>
      </c>
      <c r="E617" s="44">
        <v>852947</v>
      </c>
      <c r="F617" s="96"/>
      <c r="G617" s="104">
        <f t="shared" si="9"/>
        <v>0</v>
      </c>
    </row>
    <row r="618" spans="1:7" s="14" customFormat="1" hidden="1" x14ac:dyDescent="0.3">
      <c r="A618" s="355">
        <v>21.369999999999902</v>
      </c>
      <c r="B618" s="356">
        <v>9</v>
      </c>
      <c r="C618" s="20" t="s">
        <v>629</v>
      </c>
      <c r="D618" s="18" t="s">
        <v>23</v>
      </c>
      <c r="E618" s="44">
        <v>448562</v>
      </c>
      <c r="F618" s="96"/>
      <c r="G618" s="104">
        <f t="shared" si="9"/>
        <v>0</v>
      </c>
    </row>
    <row r="619" spans="1:7" s="14" customFormat="1" hidden="1" x14ac:dyDescent="0.3">
      <c r="A619" s="355">
        <v>21.3799999999999</v>
      </c>
      <c r="B619" s="356">
        <v>9</v>
      </c>
      <c r="C619" s="20" t="s">
        <v>630</v>
      </c>
      <c r="D619" s="18" t="s">
        <v>23</v>
      </c>
      <c r="E619" s="44">
        <v>138658</v>
      </c>
      <c r="F619" s="96"/>
      <c r="G619" s="104">
        <f t="shared" si="9"/>
        <v>0</v>
      </c>
    </row>
    <row r="620" spans="1:7" s="14" customFormat="1" hidden="1" x14ac:dyDescent="0.3">
      <c r="A620" s="355">
        <v>21.389999999999901</v>
      </c>
      <c r="B620" s="356">
        <v>9</v>
      </c>
      <c r="C620" s="20" t="s">
        <v>631</v>
      </c>
      <c r="D620" s="18" t="s">
        <v>17</v>
      </c>
      <c r="E620" s="44">
        <v>2797</v>
      </c>
      <c r="F620" s="96"/>
      <c r="G620" s="104">
        <f t="shared" si="9"/>
        <v>0</v>
      </c>
    </row>
    <row r="621" spans="1:7" s="14" customFormat="1" hidden="1" x14ac:dyDescent="0.3">
      <c r="A621" s="355">
        <v>21.399999999999899</v>
      </c>
      <c r="B621" s="356">
        <v>9</v>
      </c>
      <c r="C621" s="20" t="s">
        <v>632</v>
      </c>
      <c r="D621" s="18" t="s">
        <v>17</v>
      </c>
      <c r="E621" s="44">
        <v>12739</v>
      </c>
      <c r="F621" s="96"/>
      <c r="G621" s="104">
        <f t="shared" si="9"/>
        <v>0</v>
      </c>
    </row>
    <row r="622" spans="1:7" s="14" customFormat="1" hidden="1" x14ac:dyDescent="0.3">
      <c r="A622" s="355">
        <v>21.409999999999901</v>
      </c>
      <c r="B622" s="356">
        <v>9</v>
      </c>
      <c r="C622" s="20" t="s">
        <v>633</v>
      </c>
      <c r="D622" s="18" t="s">
        <v>17</v>
      </c>
      <c r="E622" s="44">
        <v>18308</v>
      </c>
      <c r="F622" s="96"/>
      <c r="G622" s="104">
        <f t="shared" si="9"/>
        <v>0</v>
      </c>
    </row>
    <row r="623" spans="1:7" s="14" customFormat="1" hidden="1" x14ac:dyDescent="0.3">
      <c r="A623" s="355">
        <v>21.419999999999899</v>
      </c>
      <c r="B623" s="356">
        <v>9</v>
      </c>
      <c r="C623" s="20" t="s">
        <v>634</v>
      </c>
      <c r="D623" s="18" t="s">
        <v>17</v>
      </c>
      <c r="E623" s="44">
        <v>30001</v>
      </c>
      <c r="F623" s="96"/>
      <c r="G623" s="104">
        <f t="shared" si="9"/>
        <v>0</v>
      </c>
    </row>
    <row r="624" spans="1:7" s="14" customFormat="1" hidden="1" x14ac:dyDescent="0.3">
      <c r="A624" s="355">
        <v>21.4299999999999</v>
      </c>
      <c r="B624" s="356">
        <v>9</v>
      </c>
      <c r="C624" s="20" t="s">
        <v>635</v>
      </c>
      <c r="D624" s="18" t="s">
        <v>17</v>
      </c>
      <c r="E624" s="44">
        <v>5813</v>
      </c>
      <c r="F624" s="96"/>
      <c r="G624" s="104">
        <f t="shared" si="9"/>
        <v>0</v>
      </c>
    </row>
    <row r="625" spans="1:7" s="14" customFormat="1" hidden="1" x14ac:dyDescent="0.3">
      <c r="A625" s="355">
        <v>21.439999999999898</v>
      </c>
      <c r="B625" s="356">
        <v>9</v>
      </c>
      <c r="C625" s="20" t="s">
        <v>636</v>
      </c>
      <c r="D625" s="18" t="s">
        <v>17</v>
      </c>
      <c r="E625" s="44">
        <v>38260</v>
      </c>
      <c r="F625" s="96"/>
      <c r="G625" s="104">
        <f t="shared" si="9"/>
        <v>0</v>
      </c>
    </row>
    <row r="626" spans="1:7" s="14" customFormat="1" hidden="1" x14ac:dyDescent="0.3">
      <c r="A626" s="355">
        <v>21.4499999999999</v>
      </c>
      <c r="B626" s="356">
        <v>9</v>
      </c>
      <c r="C626" s="20" t="s">
        <v>637</v>
      </c>
      <c r="D626" s="18" t="s">
        <v>17</v>
      </c>
      <c r="E626" s="44">
        <v>53870</v>
      </c>
      <c r="F626" s="96"/>
      <c r="G626" s="104">
        <f t="shared" si="9"/>
        <v>0</v>
      </c>
    </row>
    <row r="627" spans="1:7" s="14" customFormat="1" hidden="1" x14ac:dyDescent="0.3">
      <c r="A627" s="355">
        <v>21.459999999999901</v>
      </c>
      <c r="B627" s="356">
        <v>9</v>
      </c>
      <c r="C627" s="20" t="s">
        <v>638</v>
      </c>
      <c r="D627" s="18" t="s">
        <v>17</v>
      </c>
      <c r="E627" s="44">
        <v>30843</v>
      </c>
      <c r="F627" s="96"/>
      <c r="G627" s="104">
        <f t="shared" si="9"/>
        <v>0</v>
      </c>
    </row>
    <row r="628" spans="1:7" s="14" customFormat="1" hidden="1" x14ac:dyDescent="0.3">
      <c r="A628" s="355">
        <v>21.469999999999899</v>
      </c>
      <c r="B628" s="356">
        <v>9</v>
      </c>
      <c r="C628" s="20" t="s">
        <v>639</v>
      </c>
      <c r="D628" s="18" t="s">
        <v>17</v>
      </c>
      <c r="E628" s="44">
        <v>22898</v>
      </c>
      <c r="F628" s="96"/>
      <c r="G628" s="104">
        <f t="shared" si="9"/>
        <v>0</v>
      </c>
    </row>
    <row r="629" spans="1:7" s="14" customFormat="1" ht="12.75" hidden="1" customHeight="1" x14ac:dyDescent="0.3">
      <c r="A629" s="374">
        <v>21.479999999999901</v>
      </c>
      <c r="B629" s="375">
        <v>9</v>
      </c>
      <c r="C629" s="65" t="s">
        <v>640</v>
      </c>
      <c r="D629" s="66" t="s">
        <v>23</v>
      </c>
      <c r="E629" s="67">
        <v>835152</v>
      </c>
      <c r="F629" s="100"/>
      <c r="G629" s="118">
        <f t="shared" si="9"/>
        <v>0</v>
      </c>
    </row>
    <row r="630" spans="1:7" s="14" customFormat="1" ht="15" customHeight="1" x14ac:dyDescent="0.3">
      <c r="A630" s="119" t="s">
        <v>641</v>
      </c>
      <c r="B630" s="119"/>
      <c r="C630" s="119"/>
      <c r="D630" s="119"/>
      <c r="E630" s="119"/>
      <c r="F630" s="120"/>
      <c r="G630" s="121">
        <f>ROUND(SUM(G8:G579,G582:G629),0)</f>
        <v>207831194</v>
      </c>
    </row>
    <row r="631" spans="1:7" ht="13.2" x14ac:dyDescent="0.3">
      <c r="A631" s="396" t="s">
        <v>697</v>
      </c>
      <c r="B631" s="396"/>
      <c r="C631" s="396"/>
      <c r="D631" s="396"/>
      <c r="E631" s="122"/>
      <c r="F631" s="123">
        <v>0.12</v>
      </c>
      <c r="G631" s="124">
        <f>+G630*F631</f>
        <v>24939743.279999997</v>
      </c>
    </row>
    <row r="632" spans="1:7" ht="13.2" x14ac:dyDescent="0.3">
      <c r="A632" s="396" t="s">
        <v>698</v>
      </c>
      <c r="B632" s="396"/>
      <c r="C632" s="396"/>
      <c r="D632" s="396"/>
      <c r="E632" s="122"/>
      <c r="F632" s="123">
        <v>7.4999999999999997E-2</v>
      </c>
      <c r="G632" s="124">
        <f>+G631*F632</f>
        <v>1870480.7459999998</v>
      </c>
    </row>
    <row r="633" spans="1:7" ht="13.2" x14ac:dyDescent="0.3">
      <c r="A633" s="396" t="s">
        <v>5</v>
      </c>
      <c r="B633" s="396"/>
      <c r="C633" s="396"/>
      <c r="D633" s="396"/>
      <c r="E633" s="122"/>
      <c r="F633" s="125"/>
      <c r="G633" s="124">
        <f>ROUND(+G631+G630,0)</f>
        <v>232770937</v>
      </c>
    </row>
    <row r="634" spans="1:7" x14ac:dyDescent="0.3">
      <c r="A634" s="393" t="s">
        <v>689</v>
      </c>
      <c r="B634" s="394"/>
      <c r="C634" s="394"/>
      <c r="D634" s="394"/>
      <c r="E634" s="394"/>
      <c r="F634" s="394"/>
      <c r="G634" s="395"/>
    </row>
    <row r="635" spans="1:7" ht="20.399999999999999" x14ac:dyDescent="0.3">
      <c r="A635" s="112">
        <v>1</v>
      </c>
      <c r="B635" s="113"/>
      <c r="C635" s="116" t="s">
        <v>690</v>
      </c>
      <c r="D635" s="18" t="s">
        <v>17</v>
      </c>
      <c r="E635" s="114">
        <v>135000</v>
      </c>
      <c r="F635" s="115">
        <v>120</v>
      </c>
      <c r="G635" s="104">
        <f t="shared" ref="G635" si="10">+E635*F635</f>
        <v>16200000</v>
      </c>
    </row>
    <row r="636" spans="1:7" ht="20.399999999999999" x14ac:dyDescent="0.3">
      <c r="A636" s="112">
        <v>2</v>
      </c>
      <c r="B636" s="113"/>
      <c r="C636" s="116" t="s">
        <v>695</v>
      </c>
      <c r="D636" s="117" t="s">
        <v>23</v>
      </c>
      <c r="E636" s="114">
        <v>2900000</v>
      </c>
      <c r="F636" s="115">
        <v>1</v>
      </c>
      <c r="G636" s="104">
        <f t="shared" ref="G636:G638" si="11">+E636*F636</f>
        <v>2900000</v>
      </c>
    </row>
    <row r="637" spans="1:7" ht="20.399999999999999" x14ac:dyDescent="0.3">
      <c r="A637" s="112">
        <v>3</v>
      </c>
      <c r="B637" s="113"/>
      <c r="C637" s="116" t="s">
        <v>696</v>
      </c>
      <c r="D637" s="117" t="s">
        <v>23</v>
      </c>
      <c r="E637" s="114">
        <v>850000</v>
      </c>
      <c r="F637" s="115">
        <v>1</v>
      </c>
      <c r="G637" s="104">
        <f t="shared" si="11"/>
        <v>850000</v>
      </c>
    </row>
    <row r="638" spans="1:7" x14ac:dyDescent="0.3">
      <c r="A638" s="112">
        <v>4</v>
      </c>
      <c r="B638" s="113"/>
      <c r="C638" s="116" t="s">
        <v>699</v>
      </c>
      <c r="D638" s="117" t="s">
        <v>700</v>
      </c>
      <c r="E638" s="114">
        <v>330000</v>
      </c>
      <c r="F638" s="115">
        <f>6*0.6</f>
        <v>3.5999999999999996</v>
      </c>
      <c r="G638" s="104">
        <f t="shared" si="11"/>
        <v>1187999.9999999998</v>
      </c>
    </row>
    <row r="639" spans="1:7" ht="27" customHeight="1" x14ac:dyDescent="0.3">
      <c r="A639" s="112">
        <v>5</v>
      </c>
      <c r="B639" s="113"/>
      <c r="C639" s="126" t="s">
        <v>702</v>
      </c>
      <c r="D639" s="117" t="s">
        <v>701</v>
      </c>
      <c r="E639" s="114">
        <v>750000</v>
      </c>
      <c r="F639" s="115">
        <v>1</v>
      </c>
      <c r="G639" s="101">
        <f>+E639*F639</f>
        <v>750000</v>
      </c>
    </row>
    <row r="640" spans="1:7" x14ac:dyDescent="0.3">
      <c r="A640" s="119" t="s">
        <v>641</v>
      </c>
      <c r="B640" s="119"/>
      <c r="C640" s="119"/>
      <c r="D640" s="119"/>
      <c r="E640" s="119"/>
      <c r="F640" s="120"/>
      <c r="G640" s="121">
        <f>ROUND(SUM(G17:G588,G635:G639),0)</f>
        <v>229347603</v>
      </c>
    </row>
    <row r="641" spans="1:10" ht="13.2" x14ac:dyDescent="0.3">
      <c r="A641" s="396" t="s">
        <v>697</v>
      </c>
      <c r="B641" s="396"/>
      <c r="C641" s="396"/>
      <c r="D641" s="396"/>
      <c r="E641" s="122"/>
      <c r="F641" s="123">
        <v>0.12</v>
      </c>
      <c r="G641" s="124">
        <f>+G640*F641</f>
        <v>27521712.359999999</v>
      </c>
    </row>
    <row r="642" spans="1:10" ht="13.2" x14ac:dyDescent="0.3">
      <c r="A642" s="396" t="s">
        <v>698</v>
      </c>
      <c r="B642" s="396"/>
      <c r="C642" s="396"/>
      <c r="D642" s="396"/>
      <c r="E642" s="122"/>
      <c r="F642" s="123">
        <v>7.4999999999999997E-2</v>
      </c>
      <c r="G642" s="124">
        <f>+G641*F642</f>
        <v>2064128.4269999999</v>
      </c>
    </row>
    <row r="643" spans="1:10" ht="13.2" x14ac:dyDescent="0.3">
      <c r="A643" s="396" t="s">
        <v>5</v>
      </c>
      <c r="B643" s="396"/>
      <c r="C643" s="396"/>
      <c r="D643" s="396"/>
      <c r="E643" s="122"/>
      <c r="F643" s="125"/>
      <c r="G643" s="124">
        <f>ROUND(+G641+G640,0)</f>
        <v>256869315</v>
      </c>
      <c r="I643" s="37">
        <v>2509172980</v>
      </c>
      <c r="J643" s="127"/>
    </row>
  </sheetData>
  <autoFilter ref="A5:G643" xr:uid="{29C93154-CFB8-44BF-8020-30321B454765}">
    <filterColumn colId="0" showButton="0"/>
  </autoFilter>
  <mergeCells count="656">
    <mergeCell ref="A634:G634"/>
    <mergeCell ref="A641:D641"/>
    <mergeCell ref="A642:D642"/>
    <mergeCell ref="A643:D643"/>
    <mergeCell ref="A631:D631"/>
    <mergeCell ref="A632:D632"/>
    <mergeCell ref="A633:D633"/>
    <mergeCell ref="A7:B7"/>
    <mergeCell ref="A8:B8"/>
    <mergeCell ref="A9:B9"/>
    <mergeCell ref="A10:B10"/>
    <mergeCell ref="A11:B11"/>
    <mergeCell ref="A12:B12"/>
    <mergeCell ref="A21:B21"/>
    <mergeCell ref="A22:B22"/>
    <mergeCell ref="A29:B29"/>
    <mergeCell ref="A30:B30"/>
    <mergeCell ref="A31:B31"/>
    <mergeCell ref="A32:B32"/>
    <mergeCell ref="A33:B33"/>
    <mergeCell ref="A34:B34"/>
    <mergeCell ref="A23:B23"/>
    <mergeCell ref="A24:B24"/>
    <mergeCell ref="A25:B25"/>
    <mergeCell ref="A1:G1"/>
    <mergeCell ref="B2:G2"/>
    <mergeCell ref="B3:G3"/>
    <mergeCell ref="A4:G4"/>
    <mergeCell ref="A5:B5"/>
    <mergeCell ref="A6:G6"/>
    <mergeCell ref="A18:B18"/>
    <mergeCell ref="A19:B19"/>
    <mergeCell ref="A20:B20"/>
    <mergeCell ref="A13:B13"/>
    <mergeCell ref="A14:B14"/>
    <mergeCell ref="A15:B15"/>
    <mergeCell ref="A16:B16"/>
    <mergeCell ref="A17:B17"/>
    <mergeCell ref="C7:G7"/>
    <mergeCell ref="A26:B26"/>
    <mergeCell ref="A27:B27"/>
    <mergeCell ref="A28:B28"/>
    <mergeCell ref="A41:B41"/>
    <mergeCell ref="A42:B42"/>
    <mergeCell ref="A43:B43"/>
    <mergeCell ref="A44:B44"/>
    <mergeCell ref="A45:B45"/>
    <mergeCell ref="A46:B46"/>
    <mergeCell ref="A35:B35"/>
    <mergeCell ref="A36:B36"/>
    <mergeCell ref="A37:B37"/>
    <mergeCell ref="A38:B38"/>
    <mergeCell ref="A39:B39"/>
    <mergeCell ref="A40:B40"/>
    <mergeCell ref="A53:B53"/>
    <mergeCell ref="A54:B54"/>
    <mergeCell ref="A55:B55"/>
    <mergeCell ref="A56:B56"/>
    <mergeCell ref="A57:B57"/>
    <mergeCell ref="A58:B58"/>
    <mergeCell ref="A47:B47"/>
    <mergeCell ref="A48:B48"/>
    <mergeCell ref="A49:B49"/>
    <mergeCell ref="A50:B50"/>
    <mergeCell ref="A51:B51"/>
    <mergeCell ref="A52:B52"/>
    <mergeCell ref="A65:B65"/>
    <mergeCell ref="A66:B66"/>
    <mergeCell ref="A67:B67"/>
    <mergeCell ref="A68:B68"/>
    <mergeCell ref="A69:B69"/>
    <mergeCell ref="A70:B70"/>
    <mergeCell ref="A59:B59"/>
    <mergeCell ref="A60:B60"/>
    <mergeCell ref="A61:B61"/>
    <mergeCell ref="A62:B62"/>
    <mergeCell ref="A63:B63"/>
    <mergeCell ref="A64:B64"/>
    <mergeCell ref="A77:B77"/>
    <mergeCell ref="A78:B78"/>
    <mergeCell ref="A79:B79"/>
    <mergeCell ref="A80:B80"/>
    <mergeCell ref="A81:B81"/>
    <mergeCell ref="A82:B82"/>
    <mergeCell ref="A71:B71"/>
    <mergeCell ref="A72:B72"/>
    <mergeCell ref="A73:B73"/>
    <mergeCell ref="A74:B74"/>
    <mergeCell ref="A75:B75"/>
    <mergeCell ref="A76:B76"/>
    <mergeCell ref="A89:B89"/>
    <mergeCell ref="A90:B90"/>
    <mergeCell ref="A91:B91"/>
    <mergeCell ref="A92:B92"/>
    <mergeCell ref="A93:B93"/>
    <mergeCell ref="A94:B94"/>
    <mergeCell ref="A83:B83"/>
    <mergeCell ref="A84:B84"/>
    <mergeCell ref="A85:B85"/>
    <mergeCell ref="A86:B86"/>
    <mergeCell ref="A87:B87"/>
    <mergeCell ref="A88:B88"/>
    <mergeCell ref="A101:B101"/>
    <mergeCell ref="A102:B102"/>
    <mergeCell ref="A103:B103"/>
    <mergeCell ref="A104:B104"/>
    <mergeCell ref="A105:B105"/>
    <mergeCell ref="A106:B106"/>
    <mergeCell ref="A95:B95"/>
    <mergeCell ref="A96:B96"/>
    <mergeCell ref="A97:B97"/>
    <mergeCell ref="A98:B98"/>
    <mergeCell ref="A99:B99"/>
    <mergeCell ref="A100:B100"/>
    <mergeCell ref="A115:B115"/>
    <mergeCell ref="A116:B116"/>
    <mergeCell ref="A117:B117"/>
    <mergeCell ref="A113:B113"/>
    <mergeCell ref="A107:B107"/>
    <mergeCell ref="A108:B108"/>
    <mergeCell ref="A109:B109"/>
    <mergeCell ref="A110:B110"/>
    <mergeCell ref="A111:B111"/>
    <mergeCell ref="A112:B112"/>
    <mergeCell ref="A114:B114"/>
    <mergeCell ref="A124:B124"/>
    <mergeCell ref="A125:B125"/>
    <mergeCell ref="A126:B126"/>
    <mergeCell ref="A127:B127"/>
    <mergeCell ref="A128:B128"/>
    <mergeCell ref="A129:B129"/>
    <mergeCell ref="A118:B118"/>
    <mergeCell ref="A119:B119"/>
    <mergeCell ref="A120:B120"/>
    <mergeCell ref="A121:B121"/>
    <mergeCell ref="A122:B122"/>
    <mergeCell ref="A123:B123"/>
    <mergeCell ref="A136:B136"/>
    <mergeCell ref="A137:B137"/>
    <mergeCell ref="A138:B138"/>
    <mergeCell ref="A139:B139"/>
    <mergeCell ref="A140:B140"/>
    <mergeCell ref="A141:B141"/>
    <mergeCell ref="A130:B130"/>
    <mergeCell ref="A131:B131"/>
    <mergeCell ref="A132:B132"/>
    <mergeCell ref="A133:B133"/>
    <mergeCell ref="A134:B134"/>
    <mergeCell ref="A135:B135"/>
    <mergeCell ref="A148:B148"/>
    <mergeCell ref="A149:B149"/>
    <mergeCell ref="A150:B150"/>
    <mergeCell ref="A151:B151"/>
    <mergeCell ref="A152:B152"/>
    <mergeCell ref="A153:B153"/>
    <mergeCell ref="A142:B142"/>
    <mergeCell ref="A143:B143"/>
    <mergeCell ref="A144:B144"/>
    <mergeCell ref="A145:B145"/>
    <mergeCell ref="A146:B146"/>
    <mergeCell ref="A147:B147"/>
    <mergeCell ref="A160:B160"/>
    <mergeCell ref="A161:B161"/>
    <mergeCell ref="A162:B162"/>
    <mergeCell ref="A163:B163"/>
    <mergeCell ref="A164:B164"/>
    <mergeCell ref="A165:B165"/>
    <mergeCell ref="A154:B154"/>
    <mergeCell ref="A155:B155"/>
    <mergeCell ref="A156:B156"/>
    <mergeCell ref="A157:B157"/>
    <mergeCell ref="A158:B158"/>
    <mergeCell ref="A159:B159"/>
    <mergeCell ref="A172:B172"/>
    <mergeCell ref="A173:B173"/>
    <mergeCell ref="A174:B174"/>
    <mergeCell ref="A175:B175"/>
    <mergeCell ref="A176:B176"/>
    <mergeCell ref="A177:B177"/>
    <mergeCell ref="A166:B166"/>
    <mergeCell ref="A167:B167"/>
    <mergeCell ref="A168:B168"/>
    <mergeCell ref="A169:B169"/>
    <mergeCell ref="A170:B170"/>
    <mergeCell ref="A171:B171"/>
    <mergeCell ref="A184:B184"/>
    <mergeCell ref="A185:B185"/>
    <mergeCell ref="A186:B186"/>
    <mergeCell ref="A187:B187"/>
    <mergeCell ref="A188:B188"/>
    <mergeCell ref="A189:B189"/>
    <mergeCell ref="A178:B178"/>
    <mergeCell ref="A179:B179"/>
    <mergeCell ref="A180:B180"/>
    <mergeCell ref="A181:B181"/>
    <mergeCell ref="A182:B182"/>
    <mergeCell ref="A183:B183"/>
    <mergeCell ref="A196:B196"/>
    <mergeCell ref="A197:B197"/>
    <mergeCell ref="A198:B198"/>
    <mergeCell ref="A199:B199"/>
    <mergeCell ref="A200:B200"/>
    <mergeCell ref="A201:B201"/>
    <mergeCell ref="A190:B190"/>
    <mergeCell ref="A191:B191"/>
    <mergeCell ref="A192:B192"/>
    <mergeCell ref="A193:B193"/>
    <mergeCell ref="A194:B194"/>
    <mergeCell ref="A195:B195"/>
    <mergeCell ref="A208:B208"/>
    <mergeCell ref="A209:B209"/>
    <mergeCell ref="A210:B210"/>
    <mergeCell ref="A211:B211"/>
    <mergeCell ref="A212:B212"/>
    <mergeCell ref="A213:B213"/>
    <mergeCell ref="A202:B202"/>
    <mergeCell ref="A203:B203"/>
    <mergeCell ref="A204:B204"/>
    <mergeCell ref="A205:B205"/>
    <mergeCell ref="A206:B206"/>
    <mergeCell ref="A207:B207"/>
    <mergeCell ref="A220:B220"/>
    <mergeCell ref="A221:B221"/>
    <mergeCell ref="A222:B222"/>
    <mergeCell ref="A223:B223"/>
    <mergeCell ref="A224:B224"/>
    <mergeCell ref="A214:B214"/>
    <mergeCell ref="A215:B215"/>
    <mergeCell ref="A216:B216"/>
    <mergeCell ref="A217:B217"/>
    <mergeCell ref="A218:B218"/>
    <mergeCell ref="A219:B219"/>
    <mergeCell ref="A230:B230"/>
    <mergeCell ref="A231:B231"/>
    <mergeCell ref="A232:B232"/>
    <mergeCell ref="A233:B233"/>
    <mergeCell ref="A234:B234"/>
    <mergeCell ref="A235:B235"/>
    <mergeCell ref="A225:B225"/>
    <mergeCell ref="A226:B226"/>
    <mergeCell ref="A227:B227"/>
    <mergeCell ref="A228:B228"/>
    <mergeCell ref="A229:B229"/>
    <mergeCell ref="A242:B242"/>
    <mergeCell ref="A243:B243"/>
    <mergeCell ref="A244:B244"/>
    <mergeCell ref="A245:B245"/>
    <mergeCell ref="A246:B246"/>
    <mergeCell ref="A247:B247"/>
    <mergeCell ref="A236:B236"/>
    <mergeCell ref="A237:B237"/>
    <mergeCell ref="A238:B238"/>
    <mergeCell ref="A239:B239"/>
    <mergeCell ref="A240:B240"/>
    <mergeCell ref="A241:B241"/>
    <mergeCell ref="A254:B254"/>
    <mergeCell ref="A255:B255"/>
    <mergeCell ref="A256:B256"/>
    <mergeCell ref="A257:B257"/>
    <mergeCell ref="A258:B258"/>
    <mergeCell ref="A259:B259"/>
    <mergeCell ref="A248:B248"/>
    <mergeCell ref="A249:B249"/>
    <mergeCell ref="A250:B250"/>
    <mergeCell ref="A251:B251"/>
    <mergeCell ref="A252:B252"/>
    <mergeCell ref="A253:B253"/>
    <mergeCell ref="A266:B266"/>
    <mergeCell ref="A267:B267"/>
    <mergeCell ref="A268:B268"/>
    <mergeCell ref="A269:B269"/>
    <mergeCell ref="A270:B270"/>
    <mergeCell ref="A271:B271"/>
    <mergeCell ref="A260:B260"/>
    <mergeCell ref="A261:B261"/>
    <mergeCell ref="A262:B262"/>
    <mergeCell ref="A263:B263"/>
    <mergeCell ref="A264:B264"/>
    <mergeCell ref="A265:B265"/>
    <mergeCell ref="A278:B278"/>
    <mergeCell ref="A279:B279"/>
    <mergeCell ref="A280:B280"/>
    <mergeCell ref="A281:B281"/>
    <mergeCell ref="A282:B282"/>
    <mergeCell ref="A283:B283"/>
    <mergeCell ref="A272:B272"/>
    <mergeCell ref="A273:B273"/>
    <mergeCell ref="A274:B274"/>
    <mergeCell ref="A275:B275"/>
    <mergeCell ref="A276:B276"/>
    <mergeCell ref="A277:B277"/>
    <mergeCell ref="A290:B290"/>
    <mergeCell ref="A291:B291"/>
    <mergeCell ref="A292:B292"/>
    <mergeCell ref="A293:B293"/>
    <mergeCell ref="A294:B294"/>
    <mergeCell ref="A295:B295"/>
    <mergeCell ref="A284:B284"/>
    <mergeCell ref="A285:B285"/>
    <mergeCell ref="A286:B286"/>
    <mergeCell ref="A287:B287"/>
    <mergeCell ref="A288:B288"/>
    <mergeCell ref="A289:B289"/>
    <mergeCell ref="A302:B302"/>
    <mergeCell ref="A303:B303"/>
    <mergeCell ref="A304:B304"/>
    <mergeCell ref="A305:B305"/>
    <mergeCell ref="A306:B306"/>
    <mergeCell ref="A307:B307"/>
    <mergeCell ref="A296:B296"/>
    <mergeCell ref="A297:B297"/>
    <mergeCell ref="A298:B298"/>
    <mergeCell ref="A299:B299"/>
    <mergeCell ref="A300:B300"/>
    <mergeCell ref="A301:B301"/>
    <mergeCell ref="A314:B314"/>
    <mergeCell ref="A315:B315"/>
    <mergeCell ref="A316:B316"/>
    <mergeCell ref="A317:B317"/>
    <mergeCell ref="A318:B318"/>
    <mergeCell ref="A319:B319"/>
    <mergeCell ref="A308:B308"/>
    <mergeCell ref="A309:B309"/>
    <mergeCell ref="A310:B310"/>
    <mergeCell ref="A311:B311"/>
    <mergeCell ref="A312:B312"/>
    <mergeCell ref="A313:B313"/>
    <mergeCell ref="A326:B326"/>
    <mergeCell ref="A327:B327"/>
    <mergeCell ref="A328:B328"/>
    <mergeCell ref="A329:B329"/>
    <mergeCell ref="A330:B330"/>
    <mergeCell ref="A331:B331"/>
    <mergeCell ref="A320:B320"/>
    <mergeCell ref="A321:B321"/>
    <mergeCell ref="A322:B322"/>
    <mergeCell ref="A323:B323"/>
    <mergeCell ref="A324:B324"/>
    <mergeCell ref="A325:B325"/>
    <mergeCell ref="A338:B338"/>
    <mergeCell ref="A339:B339"/>
    <mergeCell ref="A340:B340"/>
    <mergeCell ref="A341:B341"/>
    <mergeCell ref="A342:B342"/>
    <mergeCell ref="A343:B343"/>
    <mergeCell ref="A332:B332"/>
    <mergeCell ref="A333:B333"/>
    <mergeCell ref="A334:B334"/>
    <mergeCell ref="A335:B335"/>
    <mergeCell ref="A336:B336"/>
    <mergeCell ref="A337:B337"/>
    <mergeCell ref="A350:B350"/>
    <mergeCell ref="A351:B351"/>
    <mergeCell ref="A352:B352"/>
    <mergeCell ref="A353:B353"/>
    <mergeCell ref="A354:B354"/>
    <mergeCell ref="A355:B355"/>
    <mergeCell ref="A344:B344"/>
    <mergeCell ref="A345:B345"/>
    <mergeCell ref="A346:B346"/>
    <mergeCell ref="A347:B347"/>
    <mergeCell ref="A348:B348"/>
    <mergeCell ref="A349:B349"/>
    <mergeCell ref="A362:B362"/>
    <mergeCell ref="A363:B363"/>
    <mergeCell ref="A364:B364"/>
    <mergeCell ref="A365:B365"/>
    <mergeCell ref="A366:B366"/>
    <mergeCell ref="A367:B367"/>
    <mergeCell ref="A356:B356"/>
    <mergeCell ref="A357:B357"/>
    <mergeCell ref="A358:B358"/>
    <mergeCell ref="A359:B359"/>
    <mergeCell ref="A360:B360"/>
    <mergeCell ref="A361:B361"/>
    <mergeCell ref="A374:B374"/>
    <mergeCell ref="A375:B375"/>
    <mergeCell ref="A376:B376"/>
    <mergeCell ref="A377:B377"/>
    <mergeCell ref="A378:B378"/>
    <mergeCell ref="A379:B379"/>
    <mergeCell ref="A368:B368"/>
    <mergeCell ref="A369:B369"/>
    <mergeCell ref="A370:B370"/>
    <mergeCell ref="A371:B371"/>
    <mergeCell ref="A372:B372"/>
    <mergeCell ref="A373:B373"/>
    <mergeCell ref="A386:B386"/>
    <mergeCell ref="A387:B387"/>
    <mergeCell ref="A388:B388"/>
    <mergeCell ref="A389:B389"/>
    <mergeCell ref="A390:B390"/>
    <mergeCell ref="A391:B391"/>
    <mergeCell ref="A380:B380"/>
    <mergeCell ref="A381:B381"/>
    <mergeCell ref="A382:B382"/>
    <mergeCell ref="A383:B383"/>
    <mergeCell ref="A384:B384"/>
    <mergeCell ref="A385:B385"/>
    <mergeCell ref="A398:B398"/>
    <mergeCell ref="A399:B399"/>
    <mergeCell ref="A400:B400"/>
    <mergeCell ref="A401:B401"/>
    <mergeCell ref="A402:B402"/>
    <mergeCell ref="A403:B403"/>
    <mergeCell ref="A392:B392"/>
    <mergeCell ref="A393:B393"/>
    <mergeCell ref="A394:B394"/>
    <mergeCell ref="A395:B395"/>
    <mergeCell ref="A396:B396"/>
    <mergeCell ref="A397:B397"/>
    <mergeCell ref="A410:B410"/>
    <mergeCell ref="A411:B411"/>
    <mergeCell ref="A412:B412"/>
    <mergeCell ref="A413:B413"/>
    <mergeCell ref="A414:B414"/>
    <mergeCell ref="A415:B415"/>
    <mergeCell ref="A404:B404"/>
    <mergeCell ref="A405:B405"/>
    <mergeCell ref="A406:B406"/>
    <mergeCell ref="A407:B407"/>
    <mergeCell ref="A408:B408"/>
    <mergeCell ref="A409:B409"/>
    <mergeCell ref="A422:B422"/>
    <mergeCell ref="A423:B423"/>
    <mergeCell ref="A424:B424"/>
    <mergeCell ref="A425:B425"/>
    <mergeCell ref="A426:B426"/>
    <mergeCell ref="A427:B427"/>
    <mergeCell ref="A416:B416"/>
    <mergeCell ref="A417:B417"/>
    <mergeCell ref="A418:B418"/>
    <mergeCell ref="A419:B419"/>
    <mergeCell ref="A420:B420"/>
    <mergeCell ref="A421:B421"/>
    <mergeCell ref="A434:B434"/>
    <mergeCell ref="A435:B435"/>
    <mergeCell ref="A436:B436"/>
    <mergeCell ref="A437:B437"/>
    <mergeCell ref="A438:B438"/>
    <mergeCell ref="A439:B439"/>
    <mergeCell ref="A428:B428"/>
    <mergeCell ref="A429:B429"/>
    <mergeCell ref="A430:B430"/>
    <mergeCell ref="A431:B431"/>
    <mergeCell ref="A432:B432"/>
    <mergeCell ref="A433:B433"/>
    <mergeCell ref="A446:B446"/>
    <mergeCell ref="A447:B447"/>
    <mergeCell ref="A448:B448"/>
    <mergeCell ref="A449:B449"/>
    <mergeCell ref="A450:B450"/>
    <mergeCell ref="A451:B451"/>
    <mergeCell ref="A440:B440"/>
    <mergeCell ref="A441:B441"/>
    <mergeCell ref="A442:B442"/>
    <mergeCell ref="A443:B443"/>
    <mergeCell ref="A444:B444"/>
    <mergeCell ref="A445:B445"/>
    <mergeCell ref="A458:B458"/>
    <mergeCell ref="A459:B459"/>
    <mergeCell ref="A460:B460"/>
    <mergeCell ref="A461:B461"/>
    <mergeCell ref="A462:B462"/>
    <mergeCell ref="A463:B463"/>
    <mergeCell ref="A452:B452"/>
    <mergeCell ref="A453:B453"/>
    <mergeCell ref="A454:B454"/>
    <mergeCell ref="A455:B455"/>
    <mergeCell ref="A456:B456"/>
    <mergeCell ref="A457:B457"/>
    <mergeCell ref="A470:B470"/>
    <mergeCell ref="A471:B471"/>
    <mergeCell ref="A472:B472"/>
    <mergeCell ref="A473:B473"/>
    <mergeCell ref="A474:B474"/>
    <mergeCell ref="A475:B475"/>
    <mergeCell ref="A464:B464"/>
    <mergeCell ref="A465:B465"/>
    <mergeCell ref="A466:B466"/>
    <mergeCell ref="A467:B467"/>
    <mergeCell ref="A468:B468"/>
    <mergeCell ref="A469:B469"/>
    <mergeCell ref="A482:B482"/>
    <mergeCell ref="A483:B483"/>
    <mergeCell ref="A484:B484"/>
    <mergeCell ref="A485:B485"/>
    <mergeCell ref="A486:B486"/>
    <mergeCell ref="A487:B487"/>
    <mergeCell ref="A476:B476"/>
    <mergeCell ref="A477:B477"/>
    <mergeCell ref="A478:B478"/>
    <mergeCell ref="A479:B479"/>
    <mergeCell ref="A480:B480"/>
    <mergeCell ref="A481:B481"/>
    <mergeCell ref="A494:B494"/>
    <mergeCell ref="A495:B495"/>
    <mergeCell ref="A496:B496"/>
    <mergeCell ref="A497:B497"/>
    <mergeCell ref="A498:B498"/>
    <mergeCell ref="A499:B499"/>
    <mergeCell ref="A488:B488"/>
    <mergeCell ref="A489:B489"/>
    <mergeCell ref="A490:B490"/>
    <mergeCell ref="A491:B491"/>
    <mergeCell ref="A492:B492"/>
    <mergeCell ref="A493:B493"/>
    <mergeCell ref="A506:B506"/>
    <mergeCell ref="A507:B507"/>
    <mergeCell ref="A508:B508"/>
    <mergeCell ref="A509:B509"/>
    <mergeCell ref="A510:B510"/>
    <mergeCell ref="A511:B511"/>
    <mergeCell ref="A500:B500"/>
    <mergeCell ref="A501:B501"/>
    <mergeCell ref="A502:B502"/>
    <mergeCell ref="A503:B503"/>
    <mergeCell ref="A504:B504"/>
    <mergeCell ref="A505:B505"/>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42:B542"/>
    <mergeCell ref="A543:B543"/>
    <mergeCell ref="A544:B544"/>
    <mergeCell ref="A545:B545"/>
    <mergeCell ref="A546:B546"/>
    <mergeCell ref="A547:B547"/>
    <mergeCell ref="A536:B536"/>
    <mergeCell ref="A537:B537"/>
    <mergeCell ref="A538:B538"/>
    <mergeCell ref="A539:B539"/>
    <mergeCell ref="A540:B540"/>
    <mergeCell ref="A541:B541"/>
    <mergeCell ref="A554:B554"/>
    <mergeCell ref="A555:B555"/>
    <mergeCell ref="A556:B556"/>
    <mergeCell ref="A557:B557"/>
    <mergeCell ref="A558:B558"/>
    <mergeCell ref="A559:B559"/>
    <mergeCell ref="A548:B548"/>
    <mergeCell ref="A549:B549"/>
    <mergeCell ref="A550:B550"/>
    <mergeCell ref="A551:B551"/>
    <mergeCell ref="A552:B552"/>
    <mergeCell ref="A553:B553"/>
    <mergeCell ref="A566:B566"/>
    <mergeCell ref="A567:B567"/>
    <mergeCell ref="A568:B568"/>
    <mergeCell ref="A569:B569"/>
    <mergeCell ref="A570:B570"/>
    <mergeCell ref="A571:B571"/>
    <mergeCell ref="A560:B560"/>
    <mergeCell ref="A561:B561"/>
    <mergeCell ref="A562:B562"/>
    <mergeCell ref="A563:B563"/>
    <mergeCell ref="A564:B564"/>
    <mergeCell ref="A565:B565"/>
    <mergeCell ref="A578:B578"/>
    <mergeCell ref="A579:B579"/>
    <mergeCell ref="A580:B580"/>
    <mergeCell ref="A581:B581"/>
    <mergeCell ref="A582:B582"/>
    <mergeCell ref="A583:B583"/>
    <mergeCell ref="A572:B572"/>
    <mergeCell ref="A573:B573"/>
    <mergeCell ref="A574:B574"/>
    <mergeCell ref="A575:B575"/>
    <mergeCell ref="A576:B576"/>
    <mergeCell ref="A577:B577"/>
    <mergeCell ref="A590:B590"/>
    <mergeCell ref="A591:B591"/>
    <mergeCell ref="A592:B592"/>
    <mergeCell ref="A593:B593"/>
    <mergeCell ref="A594:B594"/>
    <mergeCell ref="A595:B595"/>
    <mergeCell ref="A584:B584"/>
    <mergeCell ref="A585:B585"/>
    <mergeCell ref="A586:B586"/>
    <mergeCell ref="A587:B587"/>
    <mergeCell ref="A588:B588"/>
    <mergeCell ref="A589:B589"/>
    <mergeCell ref="A602:B602"/>
    <mergeCell ref="A603:B603"/>
    <mergeCell ref="A604:B604"/>
    <mergeCell ref="A605:B605"/>
    <mergeCell ref="A606:B606"/>
    <mergeCell ref="A607:B607"/>
    <mergeCell ref="A596:B596"/>
    <mergeCell ref="A597:B597"/>
    <mergeCell ref="A598:B598"/>
    <mergeCell ref="A599:B599"/>
    <mergeCell ref="A600:B600"/>
    <mergeCell ref="A601:B601"/>
    <mergeCell ref="A614:B614"/>
    <mergeCell ref="A615:B615"/>
    <mergeCell ref="A616:B616"/>
    <mergeCell ref="A617:B617"/>
    <mergeCell ref="A618:B618"/>
    <mergeCell ref="A619:B619"/>
    <mergeCell ref="A608:B608"/>
    <mergeCell ref="A609:B609"/>
    <mergeCell ref="A610:B610"/>
    <mergeCell ref="A611:B611"/>
    <mergeCell ref="A612:B612"/>
    <mergeCell ref="A613:B613"/>
    <mergeCell ref="A626:B626"/>
    <mergeCell ref="A627:B627"/>
    <mergeCell ref="A628:B628"/>
    <mergeCell ref="A629:B629"/>
    <mergeCell ref="A620:B620"/>
    <mergeCell ref="A621:B621"/>
    <mergeCell ref="A622:B622"/>
    <mergeCell ref="A623:B623"/>
    <mergeCell ref="A624:B624"/>
    <mergeCell ref="A625:B625"/>
    <mergeCell ref="C52:G52"/>
    <mergeCell ref="C70:G70"/>
    <mergeCell ref="C89:G89"/>
    <mergeCell ref="C113:G113"/>
    <mergeCell ref="C165:G165"/>
    <mergeCell ref="C195:G195"/>
    <mergeCell ref="C239:G239"/>
    <mergeCell ref="C252:G252"/>
    <mergeCell ref="C286:G286"/>
    <mergeCell ref="C314:G314"/>
    <mergeCell ref="C381:G381"/>
    <mergeCell ref="C415:G415"/>
    <mergeCell ref="C433:G433"/>
    <mergeCell ref="C481:G481"/>
    <mergeCell ref="C492:G492"/>
    <mergeCell ref="C507:G507"/>
    <mergeCell ref="C522:G522"/>
    <mergeCell ref="C563:G563"/>
    <mergeCell ref="C551:G551"/>
  </mergeCells>
  <printOptions horizontalCentered="1"/>
  <pageMargins left="0.59055118110236227" right="0.59055118110236227" top="0.78740157480314965" bottom="0.39370078740157483" header="0.31496062992125984" footer="0"/>
  <pageSetup scale="70" orientation="portrait" r:id="rId1"/>
  <rowBreaks count="1" manualBreakCount="1">
    <brk id="367"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9577A-3491-4950-9A00-898B135711F0}">
  <dimension ref="A1:S1071"/>
  <sheetViews>
    <sheetView showGridLines="0" topLeftCell="A214" zoomScaleNormal="100" zoomScaleSheetLayoutView="100" workbookViewId="0">
      <selection activeCell="E419" sqref="E419"/>
    </sheetView>
  </sheetViews>
  <sheetFormatPr baseColWidth="10" defaultColWidth="11.44140625" defaultRowHeight="12" x14ac:dyDescent="0.3"/>
  <cols>
    <col min="1" max="1" width="10.33203125" style="50" bestFit="1" customWidth="1"/>
    <col min="2" max="2" width="1.6640625" style="50" customWidth="1"/>
    <col min="3" max="3" width="46.44140625" style="51" customWidth="1"/>
    <col min="4" max="4" width="7.109375" style="52" customWidth="1"/>
    <col min="5" max="5" width="13" style="49" bestFit="1" customWidth="1"/>
    <col min="6" max="6" width="8.44140625" style="53" customWidth="1"/>
    <col min="7" max="7" width="22.109375" style="49" bestFit="1" customWidth="1"/>
    <col min="8" max="9" width="22.109375" style="49" customWidth="1"/>
    <col min="10" max="10" width="15.88671875" style="49" customWidth="1"/>
    <col min="11" max="11" width="7" style="37" customWidth="1"/>
    <col min="12" max="12" width="12.5546875" style="37" bestFit="1" customWidth="1"/>
    <col min="13" max="13" width="13.88671875" style="37" bestFit="1" customWidth="1"/>
    <col min="14" max="14" width="14.109375" style="37" customWidth="1"/>
    <col min="15" max="16384" width="11.44140625" style="37"/>
  </cols>
  <sheetData>
    <row r="1" spans="1:10" s="38" customFormat="1" ht="21.75" customHeight="1" thickBot="1" x14ac:dyDescent="0.35">
      <c r="A1" s="382" t="s">
        <v>18</v>
      </c>
      <c r="B1" s="383"/>
      <c r="C1" s="383"/>
      <c r="D1" s="383"/>
      <c r="E1" s="383"/>
      <c r="F1" s="383"/>
      <c r="G1" s="384"/>
      <c r="H1" s="142"/>
      <c r="I1" s="142"/>
      <c r="J1" s="142"/>
    </row>
    <row r="2" spans="1:10" s="38" customFormat="1" ht="12.75" customHeight="1" x14ac:dyDescent="0.3">
      <c r="A2" s="61" t="s">
        <v>644</v>
      </c>
      <c r="B2" s="354" t="s">
        <v>19</v>
      </c>
      <c r="C2" s="354"/>
      <c r="D2" s="354"/>
      <c r="E2" s="354"/>
      <c r="F2" s="354"/>
      <c r="G2" s="354"/>
      <c r="H2" s="128"/>
      <c r="I2" s="128"/>
      <c r="J2" s="128"/>
    </row>
    <row r="3" spans="1:10" s="38" customFormat="1" ht="12.75" customHeight="1" x14ac:dyDescent="0.3">
      <c r="A3" s="61" t="s">
        <v>0</v>
      </c>
      <c r="B3" s="354" t="s">
        <v>20</v>
      </c>
      <c r="C3" s="354"/>
      <c r="D3" s="354"/>
      <c r="E3" s="354"/>
      <c r="F3" s="354"/>
      <c r="G3" s="354"/>
      <c r="H3" s="128"/>
      <c r="I3" s="128"/>
      <c r="J3" s="128"/>
    </row>
    <row r="4" spans="1:10" s="38" customFormat="1" ht="14.4" thickBot="1" x14ac:dyDescent="0.35">
      <c r="A4" s="363"/>
      <c r="B4" s="363"/>
      <c r="C4" s="363"/>
      <c r="D4" s="363"/>
      <c r="E4" s="363"/>
      <c r="F4" s="363"/>
      <c r="G4" s="363"/>
      <c r="H4" s="144"/>
      <c r="I4" s="144"/>
      <c r="J4" s="144"/>
    </row>
    <row r="5" spans="1:10" ht="12.6" thickBot="1" x14ac:dyDescent="0.35">
      <c r="A5" s="385" t="s">
        <v>1</v>
      </c>
      <c r="B5" s="386"/>
      <c r="C5" s="56" t="s">
        <v>642</v>
      </c>
      <c r="D5" s="56" t="s">
        <v>2</v>
      </c>
      <c r="E5" s="57" t="s">
        <v>4</v>
      </c>
      <c r="F5" s="58" t="s">
        <v>3</v>
      </c>
      <c r="G5" s="59" t="s">
        <v>5</v>
      </c>
      <c r="H5" s="145"/>
      <c r="I5" s="145"/>
      <c r="J5" s="145"/>
    </row>
    <row r="6" spans="1:10" s="60" customFormat="1" ht="16.5" customHeight="1" thickBot="1" x14ac:dyDescent="0.35">
      <c r="A6" s="387" t="s">
        <v>643</v>
      </c>
      <c r="B6" s="388"/>
      <c r="C6" s="388"/>
      <c r="D6" s="388"/>
      <c r="E6" s="388"/>
      <c r="F6" s="388"/>
      <c r="G6" s="389"/>
      <c r="H6" s="146"/>
      <c r="I6" s="146"/>
      <c r="J6" s="146"/>
    </row>
    <row r="7" spans="1:10" s="60" customFormat="1" ht="39.6" customHeight="1" x14ac:dyDescent="0.3">
      <c r="A7" s="393">
        <v>1</v>
      </c>
      <c r="B7" s="397"/>
      <c r="C7" s="390" t="s">
        <v>21</v>
      </c>
      <c r="D7" s="391"/>
      <c r="E7" s="391"/>
      <c r="F7" s="391"/>
      <c r="G7" s="392"/>
      <c r="H7" s="147"/>
      <c r="I7" s="147"/>
      <c r="J7" s="147"/>
    </row>
    <row r="8" spans="1:10" s="14" customFormat="1" x14ac:dyDescent="0.3">
      <c r="A8" s="359">
        <v>1.9</v>
      </c>
      <c r="B8" s="360"/>
      <c r="C8" s="17" t="s">
        <v>31</v>
      </c>
      <c r="D8" s="18" t="s">
        <v>9</v>
      </c>
      <c r="E8" s="101">
        <v>101530</v>
      </c>
      <c r="F8" s="96">
        <f>+'Memorias Termales'!I13</f>
        <v>2.61</v>
      </c>
      <c r="G8" s="104">
        <f t="shared" ref="G8:G15" si="0">+E8*F8</f>
        <v>264993.3</v>
      </c>
    </row>
    <row r="9" spans="1:10" s="14" customFormat="1" x14ac:dyDescent="0.3">
      <c r="A9" s="355">
        <v>1.1000000000000001</v>
      </c>
      <c r="B9" s="356"/>
      <c r="C9" s="17" t="s">
        <v>32</v>
      </c>
      <c r="D9" s="18" t="s">
        <v>9</v>
      </c>
      <c r="E9" s="101">
        <v>13166</v>
      </c>
      <c r="F9" s="96">
        <f>+'Memorias Termales'!I22</f>
        <v>30</v>
      </c>
      <c r="G9" s="104">
        <f t="shared" si="0"/>
        <v>394980</v>
      </c>
    </row>
    <row r="10" spans="1:10" s="14" customFormat="1" x14ac:dyDescent="0.3">
      <c r="A10" s="355">
        <v>1.1200000000000001</v>
      </c>
      <c r="B10" s="356"/>
      <c r="C10" s="17" t="s">
        <v>34</v>
      </c>
      <c r="D10" s="18" t="s">
        <v>9</v>
      </c>
      <c r="E10" s="101">
        <v>14116</v>
      </c>
      <c r="F10" s="96">
        <f>O423</f>
        <v>20.7424</v>
      </c>
      <c r="G10" s="104">
        <f t="shared" si="0"/>
        <v>292799.71840000001</v>
      </c>
    </row>
    <row r="11" spans="1:10" s="14" customFormat="1" x14ac:dyDescent="0.3">
      <c r="A11" s="355">
        <v>1.1399999999999999</v>
      </c>
      <c r="B11" s="356"/>
      <c r="C11" s="19" t="s">
        <v>7</v>
      </c>
      <c r="D11" s="18" t="s">
        <v>9</v>
      </c>
      <c r="E11" s="101">
        <v>19539</v>
      </c>
      <c r="F11" s="96">
        <f>+'Memorias Termales'!I41</f>
        <v>74.400000000000006</v>
      </c>
      <c r="G11" s="104">
        <f t="shared" si="0"/>
        <v>1453701.6</v>
      </c>
    </row>
    <row r="12" spans="1:10" s="14" customFormat="1" ht="11.4" customHeight="1" x14ac:dyDescent="0.3">
      <c r="A12" s="359">
        <v>1.1499999999999999</v>
      </c>
      <c r="B12" s="360"/>
      <c r="C12" s="19" t="s">
        <v>36</v>
      </c>
      <c r="D12" s="18" t="s">
        <v>9</v>
      </c>
      <c r="E12" s="101">
        <v>14746</v>
      </c>
      <c r="F12" s="96"/>
      <c r="G12" s="104">
        <f t="shared" si="0"/>
        <v>0</v>
      </c>
    </row>
    <row r="13" spans="1:10" s="14" customFormat="1" ht="10.95" customHeight="1" x14ac:dyDescent="0.3">
      <c r="A13" s="355">
        <v>1.1599999999999999</v>
      </c>
      <c r="B13" s="356"/>
      <c r="C13" s="19" t="s">
        <v>37</v>
      </c>
      <c r="D13" s="18" t="s">
        <v>9</v>
      </c>
      <c r="E13" s="101">
        <v>26178</v>
      </c>
      <c r="F13" s="96">
        <f>P427</f>
        <v>1.68</v>
      </c>
      <c r="G13" s="104">
        <f t="shared" si="0"/>
        <v>43979.040000000001</v>
      </c>
    </row>
    <row r="14" spans="1:10" s="14" customFormat="1" ht="14.4" customHeight="1" x14ac:dyDescent="0.3">
      <c r="A14" s="359">
        <v>1.17</v>
      </c>
      <c r="B14" s="360"/>
      <c r="C14" s="19" t="s">
        <v>38</v>
      </c>
      <c r="D14" s="18" t="s">
        <v>9</v>
      </c>
      <c r="E14" s="101">
        <v>34942</v>
      </c>
      <c r="F14" s="96">
        <f>+'Memorias Termales'!I50</f>
        <v>18.240000000000002</v>
      </c>
      <c r="G14" s="101">
        <f t="shared" si="0"/>
        <v>637342.08000000007</v>
      </c>
    </row>
    <row r="15" spans="1:10" s="14" customFormat="1" x14ac:dyDescent="0.3">
      <c r="A15" s="355">
        <v>1.32</v>
      </c>
      <c r="B15" s="356"/>
      <c r="C15" s="20" t="s">
        <v>54</v>
      </c>
      <c r="D15" s="18" t="s">
        <v>23</v>
      </c>
      <c r="E15" s="101">
        <v>40253</v>
      </c>
      <c r="F15" s="96">
        <f>+'Memorias Termales'!I59</f>
        <v>19</v>
      </c>
      <c r="G15" s="104">
        <f t="shared" si="0"/>
        <v>764807</v>
      </c>
    </row>
    <row r="16" spans="1:10" s="14" customFormat="1" x14ac:dyDescent="0.3">
      <c r="A16" s="376">
        <v>2</v>
      </c>
      <c r="B16" s="377"/>
      <c r="C16" s="371" t="s">
        <v>69</v>
      </c>
      <c r="D16" s="372"/>
      <c r="E16" s="372"/>
      <c r="F16" s="372"/>
      <c r="G16" s="373"/>
    </row>
    <row r="17" spans="1:10" s="14" customFormat="1" ht="16.95" customHeight="1" x14ac:dyDescent="0.3">
      <c r="A17" s="359">
        <v>2.7</v>
      </c>
      <c r="B17" s="360"/>
      <c r="C17" s="20" t="s">
        <v>76</v>
      </c>
      <c r="D17" s="18" t="s">
        <v>51</v>
      </c>
      <c r="E17" s="101">
        <v>974310</v>
      </c>
      <c r="F17" s="96">
        <v>3.5</v>
      </c>
      <c r="G17" s="104">
        <f t="shared" ref="G17:G18" si="1">+E17*F17</f>
        <v>3410085</v>
      </c>
    </row>
    <row r="18" spans="1:10" s="14" customFormat="1" x14ac:dyDescent="0.3">
      <c r="A18" s="359">
        <v>2.8</v>
      </c>
      <c r="B18" s="360"/>
      <c r="C18" s="20" t="s">
        <v>77</v>
      </c>
      <c r="D18" s="18" t="s">
        <v>51</v>
      </c>
      <c r="E18" s="101">
        <v>885987</v>
      </c>
      <c r="F18" s="96">
        <v>4</v>
      </c>
      <c r="G18" s="104">
        <f t="shared" si="1"/>
        <v>3543948</v>
      </c>
    </row>
    <row r="19" spans="1:10" s="14" customFormat="1" x14ac:dyDescent="0.3">
      <c r="A19" s="376">
        <v>3</v>
      </c>
      <c r="B19" s="377"/>
      <c r="C19" s="371" t="s">
        <v>87</v>
      </c>
      <c r="D19" s="372"/>
      <c r="E19" s="372"/>
      <c r="F19" s="372"/>
      <c r="G19" s="373"/>
    </row>
    <row r="20" spans="1:10" s="14" customFormat="1" x14ac:dyDescent="0.3">
      <c r="A20" s="359">
        <v>3.1</v>
      </c>
      <c r="B20" s="360"/>
      <c r="C20" s="20" t="s">
        <v>88</v>
      </c>
      <c r="D20" s="16" t="s">
        <v>23</v>
      </c>
      <c r="E20" s="101">
        <v>61823</v>
      </c>
      <c r="F20" s="96">
        <f>+'Memorias Termales'!R13</f>
        <v>7</v>
      </c>
      <c r="G20" s="104">
        <f t="shared" ref="G20:G22" si="2">+E20*F20</f>
        <v>432761</v>
      </c>
    </row>
    <row r="21" spans="1:10" s="14" customFormat="1" x14ac:dyDescent="0.3">
      <c r="A21" s="359">
        <v>3.5</v>
      </c>
      <c r="B21" s="360"/>
      <c r="C21" s="15" t="s">
        <v>92</v>
      </c>
      <c r="D21" s="16" t="s">
        <v>23</v>
      </c>
      <c r="E21" s="101">
        <v>350322</v>
      </c>
      <c r="F21" s="96">
        <f>+'Memorias Termales'!R22</f>
        <v>2</v>
      </c>
      <c r="G21" s="104">
        <f t="shared" si="2"/>
        <v>700644</v>
      </c>
    </row>
    <row r="22" spans="1:10" s="14" customFormat="1" x14ac:dyDescent="0.3">
      <c r="A22" s="359">
        <v>3.11</v>
      </c>
      <c r="B22" s="360"/>
      <c r="C22" s="15" t="s">
        <v>98</v>
      </c>
      <c r="D22" s="16" t="s">
        <v>17</v>
      </c>
      <c r="E22" s="101">
        <v>33857</v>
      </c>
      <c r="F22" s="96">
        <f>+'Memorias Termales'!R31</f>
        <v>23</v>
      </c>
      <c r="G22" s="104">
        <f t="shared" si="2"/>
        <v>778711</v>
      </c>
    </row>
    <row r="23" spans="1:10" s="14" customFormat="1" x14ac:dyDescent="0.3">
      <c r="A23" s="376">
        <v>4</v>
      </c>
      <c r="B23" s="377"/>
      <c r="C23" s="371" t="s">
        <v>106</v>
      </c>
      <c r="D23" s="372"/>
      <c r="E23" s="372"/>
      <c r="F23" s="372"/>
      <c r="G23" s="373"/>
    </row>
    <row r="24" spans="1:10" s="14" customFormat="1" ht="12.75" customHeight="1" x14ac:dyDescent="0.3">
      <c r="A24" s="359">
        <v>4.1900000000000102</v>
      </c>
      <c r="B24" s="360"/>
      <c r="C24" s="20" t="s">
        <v>125</v>
      </c>
      <c r="D24" s="18" t="s">
        <v>23</v>
      </c>
      <c r="E24" s="101">
        <v>93495</v>
      </c>
      <c r="F24" s="96">
        <f>+'Memorias Termales'!R41</f>
        <v>18</v>
      </c>
      <c r="G24" s="104">
        <f t="shared" ref="G24:G25" si="3">+E24*F24</f>
        <v>1682910</v>
      </c>
    </row>
    <row r="25" spans="1:10" s="14" customFormat="1" x14ac:dyDescent="0.3">
      <c r="A25" s="359">
        <v>4.2300000000000102</v>
      </c>
      <c r="B25" s="360"/>
      <c r="C25" s="20" t="s">
        <v>130</v>
      </c>
      <c r="D25" s="27" t="s">
        <v>128</v>
      </c>
      <c r="E25" s="101">
        <v>10980</v>
      </c>
      <c r="F25" s="96">
        <f>+'Memorias Termales'!R50</f>
        <v>348.82</v>
      </c>
      <c r="G25" s="104">
        <f t="shared" si="3"/>
        <v>3830043.6</v>
      </c>
    </row>
    <row r="26" spans="1:10" x14ac:dyDescent="0.3">
      <c r="A26" s="136" t="s">
        <v>778</v>
      </c>
      <c r="B26" s="113"/>
      <c r="C26" s="126" t="s">
        <v>718</v>
      </c>
      <c r="D26" s="117" t="s">
        <v>17</v>
      </c>
      <c r="E26" s="216">
        <v>78686.55</v>
      </c>
      <c r="F26" s="217">
        <f>P1071</f>
        <v>39.72</v>
      </c>
      <c r="G26" s="101">
        <f>+E26*F26</f>
        <v>3125429.7659999998</v>
      </c>
      <c r="H26" s="37"/>
      <c r="I26" s="37"/>
      <c r="J26" s="37"/>
    </row>
    <row r="27" spans="1:10" s="14" customFormat="1" x14ac:dyDescent="0.3">
      <c r="A27" s="376">
        <v>5</v>
      </c>
      <c r="B27" s="377"/>
      <c r="C27" s="371" t="s">
        <v>137</v>
      </c>
      <c r="D27" s="372"/>
      <c r="E27" s="372"/>
      <c r="F27" s="372"/>
      <c r="G27" s="373"/>
    </row>
    <row r="28" spans="1:10" s="14" customFormat="1" x14ac:dyDescent="0.3">
      <c r="A28" s="359">
        <v>5.8</v>
      </c>
      <c r="B28" s="360"/>
      <c r="C28" s="20" t="s">
        <v>145</v>
      </c>
      <c r="D28" s="18" t="s">
        <v>9</v>
      </c>
      <c r="E28" s="101">
        <v>152916</v>
      </c>
      <c r="F28" s="96">
        <f>+'Memorias Termales'!R54</f>
        <v>8.68</v>
      </c>
      <c r="G28" s="104">
        <f t="shared" ref="G28:G32" si="4">+E28*F28</f>
        <v>1327310.8799999999</v>
      </c>
    </row>
    <row r="29" spans="1:10" s="14" customFormat="1" x14ac:dyDescent="0.3">
      <c r="A29" s="359">
        <v>5.17</v>
      </c>
      <c r="B29" s="360"/>
      <c r="C29" s="20" t="s">
        <v>154</v>
      </c>
      <c r="D29" s="18" t="s">
        <v>9</v>
      </c>
      <c r="E29" s="101">
        <v>63051</v>
      </c>
      <c r="F29" s="96">
        <f>+'Memorias Termales'!AA31</f>
        <v>58.790000000000006</v>
      </c>
      <c r="G29" s="104">
        <f t="shared" si="4"/>
        <v>3706768.2900000005</v>
      </c>
    </row>
    <row r="30" spans="1:10" s="14" customFormat="1" x14ac:dyDescent="0.3">
      <c r="A30" s="355">
        <v>5.1800000000000104</v>
      </c>
      <c r="B30" s="356"/>
      <c r="C30" s="20" t="s">
        <v>155</v>
      </c>
      <c r="D30" s="18" t="s">
        <v>17</v>
      </c>
      <c r="E30" s="101">
        <v>40263</v>
      </c>
      <c r="F30" s="96">
        <f>+'Memorias Termales'!AA22</f>
        <v>47.599999999999994</v>
      </c>
      <c r="G30" s="104">
        <f t="shared" si="4"/>
        <v>1916518.7999999998</v>
      </c>
    </row>
    <row r="31" spans="1:10" s="14" customFormat="1" x14ac:dyDescent="0.3">
      <c r="A31" s="359">
        <v>5.3700000000000196</v>
      </c>
      <c r="B31" s="360"/>
      <c r="C31" s="20" t="s">
        <v>174</v>
      </c>
      <c r="D31" s="18" t="s">
        <v>9</v>
      </c>
      <c r="E31" s="101">
        <v>56307</v>
      </c>
      <c r="F31" s="96">
        <f>+'Memorias Termales'!AA31</f>
        <v>58.790000000000006</v>
      </c>
      <c r="G31" s="104">
        <f t="shared" si="4"/>
        <v>3310288.5300000003</v>
      </c>
    </row>
    <row r="32" spans="1:10" s="14" customFormat="1" x14ac:dyDescent="0.3">
      <c r="A32" s="355">
        <v>5.3800000000000203</v>
      </c>
      <c r="B32" s="356"/>
      <c r="C32" s="20" t="s">
        <v>175</v>
      </c>
      <c r="D32" s="18" t="s">
        <v>17</v>
      </c>
      <c r="E32" s="101">
        <v>36380</v>
      </c>
      <c r="F32" s="96">
        <f>+'Memorias Termales'!AA41</f>
        <v>59.599999999999994</v>
      </c>
      <c r="G32" s="104">
        <f t="shared" si="4"/>
        <v>2168248</v>
      </c>
    </row>
    <row r="33" spans="1:7" s="14" customFormat="1" x14ac:dyDescent="0.3">
      <c r="A33" s="355">
        <v>5.5200000000000298</v>
      </c>
      <c r="B33" s="356"/>
      <c r="C33" s="20" t="s">
        <v>189</v>
      </c>
      <c r="D33" s="18" t="s">
        <v>17</v>
      </c>
      <c r="E33" s="101">
        <v>9040</v>
      </c>
      <c r="F33" s="96">
        <f>+'Memorias Termales'!AA50</f>
        <v>42</v>
      </c>
      <c r="G33" s="104">
        <f t="shared" ref="G33" si="5">+E33*F33</f>
        <v>379680</v>
      </c>
    </row>
    <row r="34" spans="1:7" s="14" customFormat="1" x14ac:dyDescent="0.3">
      <c r="A34" s="376">
        <v>6</v>
      </c>
      <c r="B34" s="377"/>
      <c r="C34" s="371" t="s">
        <v>195</v>
      </c>
      <c r="D34" s="372"/>
      <c r="E34" s="372"/>
      <c r="F34" s="372"/>
      <c r="G34" s="373"/>
    </row>
    <row r="35" spans="1:7" s="14" customFormat="1" x14ac:dyDescent="0.3">
      <c r="A35" s="359">
        <v>6.1</v>
      </c>
      <c r="B35" s="360"/>
      <c r="C35" s="15" t="s">
        <v>196</v>
      </c>
      <c r="D35" s="18" t="s">
        <v>9</v>
      </c>
      <c r="E35" s="101">
        <v>34131</v>
      </c>
      <c r="F35" s="96">
        <f>+'Memorias Termales'!AA59</f>
        <v>36</v>
      </c>
      <c r="G35" s="104">
        <f t="shared" ref="G35:G41" si="6">+E35*F35</f>
        <v>1228716</v>
      </c>
    </row>
    <row r="36" spans="1:7" s="14" customFormat="1" x14ac:dyDescent="0.3">
      <c r="A36" s="359">
        <v>6.2</v>
      </c>
      <c r="B36" s="360"/>
      <c r="C36" s="20" t="s">
        <v>197</v>
      </c>
      <c r="D36" s="18" t="s">
        <v>17</v>
      </c>
      <c r="E36" s="101">
        <v>7688</v>
      </c>
      <c r="F36" s="96">
        <f>+'Memorias Termales'!AJ13</f>
        <v>13</v>
      </c>
      <c r="G36" s="104">
        <f t="shared" si="6"/>
        <v>99944</v>
      </c>
    </row>
    <row r="37" spans="1:7" s="14" customFormat="1" x14ac:dyDescent="0.3">
      <c r="A37" s="359">
        <v>6.6</v>
      </c>
      <c r="B37" s="360"/>
      <c r="C37" s="20" t="s">
        <v>201</v>
      </c>
      <c r="D37" s="18" t="s">
        <v>9</v>
      </c>
      <c r="E37" s="101">
        <v>18314</v>
      </c>
      <c r="F37" s="96">
        <f>+'Memorias Termales'!AJ31</f>
        <v>36</v>
      </c>
      <c r="G37" s="104">
        <f t="shared" si="6"/>
        <v>659304</v>
      </c>
    </row>
    <row r="38" spans="1:7" s="14" customFormat="1" x14ac:dyDescent="0.3">
      <c r="A38" s="359">
        <v>6.15</v>
      </c>
      <c r="B38" s="360"/>
      <c r="C38" s="20" t="s">
        <v>210</v>
      </c>
      <c r="D38" s="18" t="s">
        <v>9</v>
      </c>
      <c r="E38" s="101">
        <v>33310</v>
      </c>
      <c r="F38" s="96">
        <f>+'Memorias Termales'!AJ41</f>
        <v>72</v>
      </c>
      <c r="G38" s="104">
        <f t="shared" si="6"/>
        <v>2398320</v>
      </c>
    </row>
    <row r="39" spans="1:7" s="14" customFormat="1" x14ac:dyDescent="0.3">
      <c r="A39" s="355">
        <v>6.16</v>
      </c>
      <c r="B39" s="356"/>
      <c r="C39" s="20" t="s">
        <v>211</v>
      </c>
      <c r="D39" s="18" t="s">
        <v>17</v>
      </c>
      <c r="E39" s="101">
        <v>22875</v>
      </c>
      <c r="F39" s="96">
        <v>15</v>
      </c>
      <c r="G39" s="104">
        <f t="shared" si="6"/>
        <v>343125</v>
      </c>
    </row>
    <row r="40" spans="1:7" s="14" customFormat="1" x14ac:dyDescent="0.3">
      <c r="A40" s="359">
        <v>6.17</v>
      </c>
      <c r="B40" s="360"/>
      <c r="C40" s="20" t="s">
        <v>212</v>
      </c>
      <c r="D40" s="18" t="s">
        <v>9</v>
      </c>
      <c r="E40" s="101">
        <v>27939</v>
      </c>
      <c r="F40" s="96">
        <f>+'Memorias Termales'!AJ50</f>
        <v>129.19999999999999</v>
      </c>
      <c r="G40" s="104">
        <f t="shared" si="6"/>
        <v>3609718.8</v>
      </c>
    </row>
    <row r="41" spans="1:7" s="14" customFormat="1" x14ac:dyDescent="0.3">
      <c r="A41" s="355">
        <v>6.1800000000000104</v>
      </c>
      <c r="B41" s="356"/>
      <c r="C41" s="20" t="s">
        <v>213</v>
      </c>
      <c r="D41" s="18" t="s">
        <v>17</v>
      </c>
      <c r="E41" s="101">
        <v>18412</v>
      </c>
      <c r="F41" s="96">
        <v>20</v>
      </c>
      <c r="G41" s="104">
        <f t="shared" si="6"/>
        <v>368240</v>
      </c>
    </row>
    <row r="42" spans="1:7" s="14" customFormat="1" x14ac:dyDescent="0.3">
      <c r="A42" s="376">
        <v>7</v>
      </c>
      <c r="B42" s="377"/>
      <c r="C42" s="371" t="s">
        <v>224</v>
      </c>
      <c r="D42" s="372"/>
      <c r="E42" s="372"/>
      <c r="F42" s="372"/>
      <c r="G42" s="373"/>
    </row>
    <row r="43" spans="1:7" s="14" customFormat="1" x14ac:dyDescent="0.3">
      <c r="A43" s="355">
        <v>7.2000000000000099</v>
      </c>
      <c r="B43" s="356"/>
      <c r="C43" s="15" t="s">
        <v>243</v>
      </c>
      <c r="D43" s="18" t="s">
        <v>9</v>
      </c>
      <c r="E43" s="101">
        <v>77837</v>
      </c>
      <c r="F43" s="96">
        <f>+'Memorias Termales'!AS22</f>
        <v>72</v>
      </c>
      <c r="G43" s="104">
        <f t="shared" ref="G43:G46" si="7">+E43*F43</f>
        <v>5604264</v>
      </c>
    </row>
    <row r="44" spans="1:7" s="14" customFormat="1" ht="20.399999999999999" x14ac:dyDescent="0.3">
      <c r="A44" s="355">
        <v>7.3200000000000101</v>
      </c>
      <c r="B44" s="356"/>
      <c r="C44" s="20" t="s">
        <v>254</v>
      </c>
      <c r="D44" s="18" t="s">
        <v>9</v>
      </c>
      <c r="E44" s="101">
        <v>92924</v>
      </c>
      <c r="F44" s="96">
        <f>+'Memorias Termales'!AS31</f>
        <v>72</v>
      </c>
      <c r="G44" s="104">
        <f t="shared" si="7"/>
        <v>6690528</v>
      </c>
    </row>
    <row r="45" spans="1:7" s="14" customFormat="1" x14ac:dyDescent="0.3">
      <c r="A45" s="355">
        <v>7.4000000000000199</v>
      </c>
      <c r="B45" s="356"/>
      <c r="C45" s="20" t="s">
        <v>262</v>
      </c>
      <c r="D45" s="18" t="s">
        <v>9</v>
      </c>
      <c r="E45" s="101">
        <v>205605</v>
      </c>
      <c r="F45" s="96">
        <f>+'Memorias Termales'!AS41</f>
        <v>72</v>
      </c>
      <c r="G45" s="104">
        <f t="shared" si="7"/>
        <v>14803560</v>
      </c>
    </row>
    <row r="46" spans="1:7" s="14" customFormat="1" x14ac:dyDescent="0.3">
      <c r="A46" s="359">
        <v>7.4100000000000197</v>
      </c>
      <c r="B46" s="360"/>
      <c r="C46" s="20" t="s">
        <v>263</v>
      </c>
      <c r="D46" s="18" t="s">
        <v>9</v>
      </c>
      <c r="E46" s="101">
        <v>403908</v>
      </c>
      <c r="F46" s="96">
        <f>+'Memorias Termales'!AS50</f>
        <v>75</v>
      </c>
      <c r="G46" s="104">
        <f t="shared" si="7"/>
        <v>30293100</v>
      </c>
    </row>
    <row r="47" spans="1:7" s="14" customFormat="1" x14ac:dyDescent="0.3">
      <c r="A47" s="376">
        <v>8</v>
      </c>
      <c r="B47" s="377"/>
      <c r="C47" s="371" t="s">
        <v>268</v>
      </c>
      <c r="D47" s="372"/>
      <c r="E47" s="372"/>
      <c r="F47" s="372"/>
      <c r="G47" s="373"/>
    </row>
    <row r="48" spans="1:7" s="14" customFormat="1" x14ac:dyDescent="0.3">
      <c r="A48" s="357">
        <v>8.4</v>
      </c>
      <c r="B48" s="358">
        <v>8.4</v>
      </c>
      <c r="C48" s="15" t="s">
        <v>272</v>
      </c>
      <c r="D48" s="18" t="s">
        <v>51</v>
      </c>
      <c r="E48" s="101">
        <v>432513</v>
      </c>
      <c r="F48" s="96">
        <f>+'Memorias Termales'!AS59</f>
        <v>3.6000000000000005</v>
      </c>
      <c r="G48" s="104">
        <f t="shared" ref="G48" si="8">+E48*F48</f>
        <v>1557046.8000000003</v>
      </c>
    </row>
    <row r="49" spans="1:10" s="14" customFormat="1" x14ac:dyDescent="0.3">
      <c r="A49" s="376">
        <v>9</v>
      </c>
      <c r="B49" s="377"/>
      <c r="C49" s="371" t="s">
        <v>280</v>
      </c>
      <c r="D49" s="372"/>
      <c r="E49" s="372"/>
      <c r="F49" s="372"/>
      <c r="G49" s="373"/>
    </row>
    <row r="50" spans="1:10" s="14" customFormat="1" x14ac:dyDescent="0.3">
      <c r="A50" s="355">
        <v>9.18</v>
      </c>
      <c r="B50" s="356">
        <v>9.8000000000000007</v>
      </c>
      <c r="C50" s="15" t="s">
        <v>298</v>
      </c>
      <c r="D50" s="18" t="s">
        <v>23</v>
      </c>
      <c r="E50" s="101">
        <v>177248</v>
      </c>
      <c r="F50" s="96">
        <v>2</v>
      </c>
      <c r="G50" s="104">
        <f t="shared" ref="G50:G51" si="9">+E50*F50</f>
        <v>354496</v>
      </c>
    </row>
    <row r="51" spans="1:10" s="14" customFormat="1" x14ac:dyDescent="0.3">
      <c r="A51" s="355">
        <v>9.25</v>
      </c>
      <c r="B51" s="356">
        <v>10.5</v>
      </c>
      <c r="C51" s="15" t="s">
        <v>305</v>
      </c>
      <c r="D51" s="18" t="s">
        <v>9</v>
      </c>
      <c r="E51" s="101">
        <v>98343</v>
      </c>
      <c r="F51" s="106">
        <f>12*3</f>
        <v>36</v>
      </c>
      <c r="G51" s="104">
        <f t="shared" si="9"/>
        <v>3540348</v>
      </c>
    </row>
    <row r="52" spans="1:10" s="14" customFormat="1" x14ac:dyDescent="0.3">
      <c r="A52" s="376">
        <v>10</v>
      </c>
      <c r="B52" s="377"/>
      <c r="C52" s="371" t="s">
        <v>313</v>
      </c>
      <c r="D52" s="372"/>
      <c r="E52" s="372"/>
      <c r="F52" s="372"/>
      <c r="G52" s="373"/>
    </row>
    <row r="53" spans="1:10" s="14" customFormat="1" x14ac:dyDescent="0.3">
      <c r="A53" s="357">
        <v>10.199999999999999</v>
      </c>
      <c r="B53" s="358">
        <v>8.1999999999999993</v>
      </c>
      <c r="C53" s="15" t="s">
        <v>315</v>
      </c>
      <c r="D53" s="18" t="s">
        <v>9</v>
      </c>
      <c r="E53" s="101">
        <v>334108</v>
      </c>
      <c r="F53" s="96">
        <f>12*0.8</f>
        <v>9.6000000000000014</v>
      </c>
      <c r="G53" s="104">
        <f t="shared" ref="G53:G69" si="10">+E53*F53</f>
        <v>3207436.8000000003</v>
      </c>
    </row>
    <row r="54" spans="1:10" s="14" customFormat="1" x14ac:dyDescent="0.3">
      <c r="A54" s="357">
        <v>10.5</v>
      </c>
      <c r="B54" s="358">
        <v>8.5</v>
      </c>
      <c r="C54" s="20" t="s">
        <v>318</v>
      </c>
      <c r="D54" s="18" t="s">
        <v>23</v>
      </c>
      <c r="E54" s="101">
        <v>273566</v>
      </c>
      <c r="F54" s="96">
        <v>3</v>
      </c>
      <c r="G54" s="104">
        <f t="shared" si="10"/>
        <v>820698</v>
      </c>
    </row>
    <row r="55" spans="1:10" ht="27" customHeight="1" x14ac:dyDescent="0.3">
      <c r="A55" s="408">
        <v>10.1</v>
      </c>
      <c r="B55" s="409"/>
      <c r="C55" s="126" t="s">
        <v>323</v>
      </c>
      <c r="D55" s="117" t="s">
        <v>9</v>
      </c>
      <c r="E55" s="216">
        <v>161347</v>
      </c>
      <c r="F55" s="217">
        <f>2.4*2</f>
        <v>4.8</v>
      </c>
      <c r="G55" s="101">
        <f>+E55*F55</f>
        <v>774465.6</v>
      </c>
      <c r="H55" s="37"/>
      <c r="I55" s="37"/>
      <c r="J55" s="37"/>
    </row>
    <row r="56" spans="1:10" s="14" customFormat="1" ht="20.399999999999999" x14ac:dyDescent="0.3">
      <c r="A56" s="355">
        <v>10.15</v>
      </c>
      <c r="B56" s="356">
        <v>9.5</v>
      </c>
      <c r="C56" s="20" t="s">
        <v>327</v>
      </c>
      <c r="D56" s="18" t="s">
        <v>9</v>
      </c>
      <c r="E56" s="101">
        <v>1109274</v>
      </c>
      <c r="F56" s="96">
        <f>+'Memorias Termales'!BB13</f>
        <v>11.2</v>
      </c>
      <c r="G56" s="104">
        <f t="shared" si="10"/>
        <v>12423868.799999999</v>
      </c>
    </row>
    <row r="57" spans="1:10" s="14" customFormat="1" ht="13.5" customHeight="1" x14ac:dyDescent="0.3">
      <c r="A57" s="355">
        <v>10.16</v>
      </c>
      <c r="B57" s="356">
        <v>9.6</v>
      </c>
      <c r="C57" s="20" t="s">
        <v>328</v>
      </c>
      <c r="D57" s="18" t="s">
        <v>9</v>
      </c>
      <c r="E57" s="101">
        <v>221483</v>
      </c>
      <c r="F57" s="96"/>
      <c r="G57" s="104">
        <f t="shared" si="10"/>
        <v>0</v>
      </c>
    </row>
    <row r="58" spans="1:10" s="14" customFormat="1" x14ac:dyDescent="0.3">
      <c r="A58" s="355">
        <v>10.17</v>
      </c>
      <c r="B58" s="356">
        <v>9.6999999999999993</v>
      </c>
      <c r="C58" s="20" t="s">
        <v>329</v>
      </c>
      <c r="D58" s="18" t="s">
        <v>9</v>
      </c>
      <c r="E58" s="101">
        <v>527749</v>
      </c>
      <c r="F58" s="96"/>
      <c r="G58" s="104">
        <f t="shared" si="10"/>
        <v>0</v>
      </c>
    </row>
    <row r="59" spans="1:10" s="14" customFormat="1" x14ac:dyDescent="0.3">
      <c r="A59" s="355">
        <v>10.18</v>
      </c>
      <c r="B59" s="356">
        <v>9.8000000000000007</v>
      </c>
      <c r="C59" s="20" t="s">
        <v>330</v>
      </c>
      <c r="D59" s="18" t="s">
        <v>17</v>
      </c>
      <c r="E59" s="101">
        <v>10278</v>
      </c>
      <c r="F59" s="96">
        <v>13.6</v>
      </c>
      <c r="G59" s="104">
        <f t="shared" si="10"/>
        <v>139780.79999999999</v>
      </c>
    </row>
    <row r="60" spans="1:10" s="14" customFormat="1" x14ac:dyDescent="0.3">
      <c r="A60" s="355">
        <v>10.19</v>
      </c>
      <c r="B60" s="356">
        <v>9.9</v>
      </c>
      <c r="C60" s="20" t="s">
        <v>331</v>
      </c>
      <c r="D60" s="18" t="s">
        <v>9</v>
      </c>
      <c r="E60" s="101">
        <v>379747</v>
      </c>
      <c r="F60" s="96"/>
      <c r="G60" s="104">
        <f t="shared" si="10"/>
        <v>0</v>
      </c>
    </row>
    <row r="61" spans="1:10" s="14" customFormat="1" x14ac:dyDescent="0.3">
      <c r="A61" s="355">
        <v>10.199999999999999</v>
      </c>
      <c r="B61" s="356">
        <v>10</v>
      </c>
      <c r="C61" s="20" t="s">
        <v>332</v>
      </c>
      <c r="D61" s="18" t="s">
        <v>9</v>
      </c>
      <c r="E61" s="101">
        <v>192008</v>
      </c>
      <c r="F61" s="96"/>
      <c r="G61" s="104">
        <f t="shared" si="10"/>
        <v>0</v>
      </c>
    </row>
    <row r="62" spans="1:10" s="14" customFormat="1" x14ac:dyDescent="0.3">
      <c r="A62" s="355">
        <v>10.210000000000001</v>
      </c>
      <c r="B62" s="356">
        <v>10.1</v>
      </c>
      <c r="C62" s="20" t="s">
        <v>333</v>
      </c>
      <c r="D62" s="18" t="s">
        <v>9</v>
      </c>
      <c r="E62" s="101">
        <v>146296</v>
      </c>
      <c r="F62" s="96"/>
      <c r="G62" s="104">
        <f t="shared" si="10"/>
        <v>0</v>
      </c>
    </row>
    <row r="63" spans="1:10" s="14" customFormat="1" x14ac:dyDescent="0.3">
      <c r="A63" s="355">
        <v>10.220000000000001</v>
      </c>
      <c r="B63" s="356">
        <v>10.199999999999999</v>
      </c>
      <c r="C63" s="20" t="s">
        <v>334</v>
      </c>
      <c r="D63" s="18" t="s">
        <v>23</v>
      </c>
      <c r="E63" s="101">
        <v>131507</v>
      </c>
      <c r="F63" s="96"/>
      <c r="G63" s="104">
        <f t="shared" si="10"/>
        <v>0</v>
      </c>
    </row>
    <row r="64" spans="1:10" s="14" customFormat="1" ht="40.799999999999997" x14ac:dyDescent="0.3">
      <c r="A64" s="355">
        <v>10.23</v>
      </c>
      <c r="B64" s="356">
        <v>10.3</v>
      </c>
      <c r="C64" s="20" t="s">
        <v>335</v>
      </c>
      <c r="D64" s="18" t="s">
        <v>128</v>
      </c>
      <c r="E64" s="101">
        <v>19425</v>
      </c>
      <c r="F64" s="96"/>
      <c r="G64" s="104">
        <f t="shared" si="10"/>
        <v>0</v>
      </c>
    </row>
    <row r="65" spans="1:10" x14ac:dyDescent="0.3">
      <c r="A65" s="136">
        <v>10.19</v>
      </c>
      <c r="B65" s="113"/>
      <c r="C65" s="126" t="s">
        <v>744</v>
      </c>
      <c r="D65" s="117" t="s">
        <v>9</v>
      </c>
      <c r="E65" s="114">
        <v>406295</v>
      </c>
      <c r="F65" s="115">
        <f>S1061</f>
        <v>6.3450000000000006</v>
      </c>
      <c r="G65" s="101">
        <f>+E65*F65</f>
        <v>2577941.7750000004</v>
      </c>
      <c r="H65" s="37"/>
      <c r="I65" s="37"/>
      <c r="J65" s="37"/>
    </row>
    <row r="66" spans="1:10" s="14" customFormat="1" ht="40.799999999999997" x14ac:dyDescent="0.3">
      <c r="A66" s="355">
        <v>10.24</v>
      </c>
      <c r="B66" s="356">
        <v>10.4</v>
      </c>
      <c r="C66" s="20" t="s">
        <v>336</v>
      </c>
      <c r="D66" s="18" t="s">
        <v>128</v>
      </c>
      <c r="E66" s="101">
        <v>24327</v>
      </c>
      <c r="F66" s="96">
        <v>360</v>
      </c>
      <c r="G66" s="104">
        <f t="shared" si="10"/>
        <v>8757720</v>
      </c>
    </row>
    <row r="67" spans="1:10" s="14" customFormat="1" ht="40.799999999999997" x14ac:dyDescent="0.3">
      <c r="A67" s="355">
        <v>10.25</v>
      </c>
      <c r="B67" s="356">
        <v>10.5</v>
      </c>
      <c r="C67" s="20" t="s">
        <v>337</v>
      </c>
      <c r="D67" s="18" t="s">
        <v>128</v>
      </c>
      <c r="E67" s="101">
        <v>21639</v>
      </c>
      <c r="F67" s="96"/>
      <c r="G67" s="104">
        <f t="shared" si="10"/>
        <v>0</v>
      </c>
    </row>
    <row r="68" spans="1:10" s="14" customFormat="1" ht="20.399999999999999" x14ac:dyDescent="0.3">
      <c r="A68" s="355">
        <v>10.26</v>
      </c>
      <c r="B68" s="356">
        <v>9</v>
      </c>
      <c r="C68" s="20" t="s">
        <v>338</v>
      </c>
      <c r="D68" s="18" t="s">
        <v>9</v>
      </c>
      <c r="E68" s="101">
        <v>194338</v>
      </c>
      <c r="F68" s="96"/>
      <c r="G68" s="104">
        <f t="shared" si="10"/>
        <v>0</v>
      </c>
    </row>
    <row r="69" spans="1:10" s="14" customFormat="1" ht="20.399999999999999" x14ac:dyDescent="0.3">
      <c r="A69" s="355">
        <v>10.27</v>
      </c>
      <c r="B69" s="356">
        <v>9</v>
      </c>
      <c r="C69" s="20" t="s">
        <v>339</v>
      </c>
      <c r="D69" s="18" t="s">
        <v>9</v>
      </c>
      <c r="E69" s="103">
        <v>217267</v>
      </c>
      <c r="F69" s="96"/>
      <c r="G69" s="104">
        <f t="shared" si="10"/>
        <v>0</v>
      </c>
    </row>
    <row r="70" spans="1:10" s="14" customFormat="1" x14ac:dyDescent="0.3">
      <c r="A70" s="376">
        <v>11</v>
      </c>
      <c r="B70" s="377"/>
      <c r="C70" s="371" t="s">
        <v>340</v>
      </c>
      <c r="D70" s="372"/>
      <c r="E70" s="372"/>
      <c r="F70" s="372"/>
      <c r="G70" s="373"/>
    </row>
    <row r="71" spans="1:10" s="14" customFormat="1" x14ac:dyDescent="0.3">
      <c r="A71" s="357">
        <v>11.1</v>
      </c>
      <c r="B71" s="358">
        <v>8.1</v>
      </c>
      <c r="C71" s="15" t="s">
        <v>341</v>
      </c>
      <c r="D71" s="18" t="s">
        <v>23</v>
      </c>
      <c r="E71" s="101">
        <v>378519</v>
      </c>
      <c r="F71" s="96">
        <v>3</v>
      </c>
      <c r="G71" s="104">
        <f t="shared" ref="G71:G102" si="11">+E71*F71</f>
        <v>1135557</v>
      </c>
    </row>
    <row r="72" spans="1:10" s="14" customFormat="1" x14ac:dyDescent="0.3">
      <c r="A72" s="357">
        <v>11.2</v>
      </c>
      <c r="B72" s="358">
        <v>8.1999999999999993</v>
      </c>
      <c r="C72" s="15" t="s">
        <v>342</v>
      </c>
      <c r="D72" s="18" t="s">
        <v>23</v>
      </c>
      <c r="E72" s="101">
        <v>441269</v>
      </c>
      <c r="F72" s="96">
        <v>3</v>
      </c>
      <c r="G72" s="104">
        <f t="shared" si="11"/>
        <v>1323807</v>
      </c>
    </row>
    <row r="73" spans="1:10" s="14" customFormat="1" x14ac:dyDescent="0.3">
      <c r="A73" s="357">
        <v>11.3</v>
      </c>
      <c r="B73" s="358">
        <v>8.3000000000000007</v>
      </c>
      <c r="C73" s="15" t="s">
        <v>343</v>
      </c>
      <c r="D73" s="18" t="s">
        <v>17</v>
      </c>
      <c r="E73" s="101">
        <v>33501</v>
      </c>
      <c r="F73" s="96"/>
      <c r="G73" s="104">
        <f t="shared" si="11"/>
        <v>0</v>
      </c>
    </row>
    <row r="74" spans="1:10" s="14" customFormat="1" x14ac:dyDescent="0.3">
      <c r="A74" s="357">
        <v>11.4</v>
      </c>
      <c r="B74" s="358">
        <v>8.4</v>
      </c>
      <c r="C74" s="15" t="s">
        <v>344</v>
      </c>
      <c r="D74" s="18" t="s">
        <v>17</v>
      </c>
      <c r="E74" s="101">
        <v>51695</v>
      </c>
      <c r="F74" s="96"/>
      <c r="G74" s="104">
        <f t="shared" si="11"/>
        <v>0</v>
      </c>
    </row>
    <row r="75" spans="1:10" s="14" customFormat="1" x14ac:dyDescent="0.3">
      <c r="A75" s="357">
        <v>11.5</v>
      </c>
      <c r="B75" s="358">
        <v>8.5</v>
      </c>
      <c r="C75" s="15" t="s">
        <v>345</v>
      </c>
      <c r="D75" s="18" t="s">
        <v>17</v>
      </c>
      <c r="E75" s="101">
        <v>50735</v>
      </c>
      <c r="F75" s="96"/>
      <c r="G75" s="104">
        <f t="shared" si="11"/>
        <v>0</v>
      </c>
    </row>
    <row r="76" spans="1:10" s="14" customFormat="1" x14ac:dyDescent="0.3">
      <c r="A76" s="357">
        <v>11.6</v>
      </c>
      <c r="B76" s="358">
        <v>8.6</v>
      </c>
      <c r="C76" s="15" t="s">
        <v>346</v>
      </c>
      <c r="D76" s="18" t="s">
        <v>17</v>
      </c>
      <c r="E76" s="101">
        <v>72446</v>
      </c>
      <c r="F76" s="96">
        <v>16</v>
      </c>
      <c r="G76" s="104">
        <f t="shared" si="11"/>
        <v>1159136</v>
      </c>
    </row>
    <row r="77" spans="1:10" s="14" customFormat="1" x14ac:dyDescent="0.3">
      <c r="A77" s="357">
        <v>11.7</v>
      </c>
      <c r="B77" s="358">
        <v>8.6999999999999993</v>
      </c>
      <c r="C77" s="15" t="s">
        <v>347</v>
      </c>
      <c r="D77" s="18" t="s">
        <v>17</v>
      </c>
      <c r="E77" s="101">
        <v>127940</v>
      </c>
      <c r="F77" s="96"/>
      <c r="G77" s="104">
        <f t="shared" si="11"/>
        <v>0</v>
      </c>
    </row>
    <row r="78" spans="1:10" s="14" customFormat="1" x14ac:dyDescent="0.3">
      <c r="A78" s="357">
        <v>11.8</v>
      </c>
      <c r="B78" s="358">
        <v>8.8000000000000007</v>
      </c>
      <c r="C78" s="15" t="s">
        <v>348</v>
      </c>
      <c r="D78" s="18" t="s">
        <v>23</v>
      </c>
      <c r="E78" s="101">
        <v>349372</v>
      </c>
      <c r="F78" s="96"/>
      <c r="G78" s="104">
        <f t="shared" si="11"/>
        <v>0</v>
      </c>
    </row>
    <row r="79" spans="1:10" s="14" customFormat="1" x14ac:dyDescent="0.3">
      <c r="A79" s="357">
        <v>11.9</v>
      </c>
      <c r="B79" s="358">
        <v>8.9</v>
      </c>
      <c r="C79" s="15" t="s">
        <v>349</v>
      </c>
      <c r="D79" s="18" t="s">
        <v>23</v>
      </c>
      <c r="E79" s="101">
        <v>89480</v>
      </c>
      <c r="F79" s="96">
        <v>8</v>
      </c>
      <c r="G79" s="104">
        <f t="shared" si="11"/>
        <v>715840</v>
      </c>
    </row>
    <row r="80" spans="1:10" s="14" customFormat="1" x14ac:dyDescent="0.3">
      <c r="A80" s="355">
        <v>11.1</v>
      </c>
      <c r="B80" s="356">
        <v>9</v>
      </c>
      <c r="C80" s="15" t="s">
        <v>350</v>
      </c>
      <c r="D80" s="18" t="s">
        <v>23</v>
      </c>
      <c r="E80" s="101">
        <v>1255752</v>
      </c>
      <c r="F80" s="96">
        <v>2</v>
      </c>
      <c r="G80" s="104">
        <f t="shared" si="11"/>
        <v>2511504</v>
      </c>
    </row>
    <row r="81" spans="1:7" s="14" customFormat="1" x14ac:dyDescent="0.3">
      <c r="A81" s="355">
        <v>11.11</v>
      </c>
      <c r="B81" s="356">
        <v>9.1</v>
      </c>
      <c r="C81" s="15" t="s">
        <v>351</v>
      </c>
      <c r="D81" s="18" t="s">
        <v>23</v>
      </c>
      <c r="E81" s="101">
        <v>2585372</v>
      </c>
      <c r="F81" s="96">
        <v>1</v>
      </c>
      <c r="G81" s="104">
        <f t="shared" si="11"/>
        <v>2585372</v>
      </c>
    </row>
    <row r="82" spans="1:7" s="14" customFormat="1" x14ac:dyDescent="0.3">
      <c r="A82" s="355">
        <v>11.12</v>
      </c>
      <c r="B82" s="356">
        <v>9.1999999999999993</v>
      </c>
      <c r="C82" s="15" t="s">
        <v>352</v>
      </c>
      <c r="D82" s="18" t="s">
        <v>23</v>
      </c>
      <c r="E82" s="101">
        <v>60440</v>
      </c>
      <c r="F82" s="96">
        <v>3</v>
      </c>
      <c r="G82" s="104">
        <f t="shared" si="11"/>
        <v>181320</v>
      </c>
    </row>
    <row r="83" spans="1:7" s="14" customFormat="1" x14ac:dyDescent="0.3">
      <c r="A83" s="355">
        <v>11.13</v>
      </c>
      <c r="B83" s="356">
        <v>9.3000000000000007</v>
      </c>
      <c r="C83" s="20" t="s">
        <v>353</v>
      </c>
      <c r="D83" s="18" t="s">
        <v>23</v>
      </c>
      <c r="E83" s="101">
        <v>110105</v>
      </c>
      <c r="F83" s="96"/>
      <c r="G83" s="104">
        <f t="shared" si="11"/>
        <v>0</v>
      </c>
    </row>
    <row r="84" spans="1:7" s="14" customFormat="1" x14ac:dyDescent="0.3">
      <c r="A84" s="355">
        <v>11.14</v>
      </c>
      <c r="B84" s="356">
        <v>9.4</v>
      </c>
      <c r="C84" s="20" t="s">
        <v>354</v>
      </c>
      <c r="D84" s="18" t="s">
        <v>23</v>
      </c>
      <c r="E84" s="101">
        <v>163042</v>
      </c>
      <c r="F84" s="96"/>
      <c r="G84" s="104">
        <f t="shared" si="11"/>
        <v>0</v>
      </c>
    </row>
    <row r="85" spans="1:7" s="14" customFormat="1" x14ac:dyDescent="0.3">
      <c r="A85" s="355">
        <v>11.15</v>
      </c>
      <c r="B85" s="356">
        <v>9.5</v>
      </c>
      <c r="C85" s="20" t="s">
        <v>355</v>
      </c>
      <c r="D85" s="18" t="s">
        <v>23</v>
      </c>
      <c r="E85" s="101">
        <v>145429</v>
      </c>
      <c r="F85" s="96">
        <v>1</v>
      </c>
      <c r="G85" s="104">
        <f t="shared" si="11"/>
        <v>145429</v>
      </c>
    </row>
    <row r="86" spans="1:7" s="14" customFormat="1" x14ac:dyDescent="0.3">
      <c r="A86" s="355">
        <v>11.16</v>
      </c>
      <c r="B86" s="356">
        <v>9.6</v>
      </c>
      <c r="C86" s="20" t="s">
        <v>356</v>
      </c>
      <c r="D86" s="18" t="s">
        <v>23</v>
      </c>
      <c r="E86" s="101">
        <v>114309</v>
      </c>
      <c r="F86" s="96">
        <v>3</v>
      </c>
      <c r="G86" s="104">
        <f t="shared" si="11"/>
        <v>342927</v>
      </c>
    </row>
    <row r="87" spans="1:7" s="14" customFormat="1" x14ac:dyDescent="0.3">
      <c r="A87" s="355">
        <v>11.17</v>
      </c>
      <c r="B87" s="356">
        <v>9.6999999999999993</v>
      </c>
      <c r="C87" s="20" t="s">
        <v>357</v>
      </c>
      <c r="D87" s="18" t="s">
        <v>23</v>
      </c>
      <c r="E87" s="101">
        <v>108858</v>
      </c>
      <c r="F87" s="96"/>
      <c r="G87" s="104">
        <f t="shared" si="11"/>
        <v>0</v>
      </c>
    </row>
    <row r="88" spans="1:7" s="14" customFormat="1" x14ac:dyDescent="0.3">
      <c r="A88" s="355">
        <v>11.18</v>
      </c>
      <c r="B88" s="356">
        <v>9.8000000000000007</v>
      </c>
      <c r="C88" s="20" t="s">
        <v>358</v>
      </c>
      <c r="D88" s="18" t="s">
        <v>23</v>
      </c>
      <c r="E88" s="101">
        <v>137292</v>
      </c>
      <c r="F88" s="96"/>
      <c r="G88" s="104">
        <f t="shared" si="11"/>
        <v>0</v>
      </c>
    </row>
    <row r="89" spans="1:7" s="14" customFormat="1" x14ac:dyDescent="0.3">
      <c r="A89" s="355">
        <v>11.19</v>
      </c>
      <c r="B89" s="356">
        <v>9.9</v>
      </c>
      <c r="C89" s="20" t="s">
        <v>359</v>
      </c>
      <c r="D89" s="18" t="s">
        <v>23</v>
      </c>
      <c r="E89" s="101">
        <v>108090</v>
      </c>
      <c r="F89" s="96"/>
      <c r="G89" s="104">
        <f t="shared" si="11"/>
        <v>0</v>
      </c>
    </row>
    <row r="90" spans="1:7" s="14" customFormat="1" x14ac:dyDescent="0.3">
      <c r="A90" s="355">
        <v>11.2</v>
      </c>
      <c r="B90" s="356">
        <v>10</v>
      </c>
      <c r="C90" s="20" t="s">
        <v>360</v>
      </c>
      <c r="D90" s="18" t="s">
        <v>23</v>
      </c>
      <c r="E90" s="101">
        <v>130156</v>
      </c>
      <c r="F90" s="96"/>
      <c r="G90" s="104">
        <f t="shared" si="11"/>
        <v>0</v>
      </c>
    </row>
    <row r="91" spans="1:7" s="14" customFormat="1" x14ac:dyDescent="0.3">
      <c r="A91" s="355">
        <v>11.21</v>
      </c>
      <c r="B91" s="356">
        <v>10.1</v>
      </c>
      <c r="C91" s="20" t="s">
        <v>361</v>
      </c>
      <c r="D91" s="18" t="s">
        <v>23</v>
      </c>
      <c r="E91" s="101">
        <v>137936</v>
      </c>
      <c r="F91" s="96"/>
      <c r="G91" s="104">
        <f t="shared" si="11"/>
        <v>0</v>
      </c>
    </row>
    <row r="92" spans="1:7" s="14" customFormat="1" x14ac:dyDescent="0.3">
      <c r="A92" s="355">
        <v>11.22</v>
      </c>
      <c r="B92" s="356">
        <v>10.199999999999999</v>
      </c>
      <c r="C92" s="20" t="s">
        <v>362</v>
      </c>
      <c r="D92" s="18" t="s">
        <v>23</v>
      </c>
      <c r="E92" s="101">
        <v>109163</v>
      </c>
      <c r="F92" s="96"/>
      <c r="G92" s="104">
        <f t="shared" si="11"/>
        <v>0</v>
      </c>
    </row>
    <row r="93" spans="1:7" s="14" customFormat="1" x14ac:dyDescent="0.3">
      <c r="A93" s="355">
        <v>11.23</v>
      </c>
      <c r="B93" s="356">
        <v>10.3</v>
      </c>
      <c r="C93" s="20" t="s">
        <v>363</v>
      </c>
      <c r="D93" s="18" t="s">
        <v>17</v>
      </c>
      <c r="E93" s="101">
        <v>18742</v>
      </c>
      <c r="F93" s="96"/>
      <c r="G93" s="104">
        <f t="shared" si="11"/>
        <v>0</v>
      </c>
    </row>
    <row r="94" spans="1:7" s="14" customFormat="1" x14ac:dyDescent="0.3">
      <c r="A94" s="355">
        <v>11.24</v>
      </c>
      <c r="B94" s="356">
        <v>10.4</v>
      </c>
      <c r="C94" s="20" t="s">
        <v>364</v>
      </c>
      <c r="D94" s="18" t="s">
        <v>17</v>
      </c>
      <c r="E94" s="101">
        <v>25414</v>
      </c>
      <c r="F94" s="96"/>
      <c r="G94" s="104">
        <f t="shared" si="11"/>
        <v>0</v>
      </c>
    </row>
    <row r="95" spans="1:7" s="14" customFormat="1" x14ac:dyDescent="0.3">
      <c r="A95" s="355">
        <v>11.25</v>
      </c>
      <c r="B95" s="356">
        <v>10.5</v>
      </c>
      <c r="C95" s="20" t="s">
        <v>365</v>
      </c>
      <c r="D95" s="18" t="s">
        <v>17</v>
      </c>
      <c r="E95" s="101">
        <v>33546</v>
      </c>
      <c r="F95" s="96"/>
      <c r="G95" s="104">
        <f t="shared" si="11"/>
        <v>0</v>
      </c>
    </row>
    <row r="96" spans="1:7" s="14" customFormat="1" x14ac:dyDescent="0.3">
      <c r="A96" s="355">
        <v>11.26</v>
      </c>
      <c r="B96" s="356">
        <v>10.6</v>
      </c>
      <c r="C96" s="20" t="s">
        <v>366</v>
      </c>
      <c r="D96" s="18" t="s">
        <v>17</v>
      </c>
      <c r="E96" s="101">
        <v>23010</v>
      </c>
      <c r="F96" s="96">
        <v>20</v>
      </c>
      <c r="G96" s="104">
        <f t="shared" si="11"/>
        <v>460200</v>
      </c>
    </row>
    <row r="97" spans="1:7" s="14" customFormat="1" x14ac:dyDescent="0.3">
      <c r="A97" s="355">
        <v>11.27</v>
      </c>
      <c r="B97" s="356">
        <v>10.7</v>
      </c>
      <c r="C97" s="20" t="s">
        <v>367</v>
      </c>
      <c r="D97" s="18" t="s">
        <v>17</v>
      </c>
      <c r="E97" s="101">
        <v>14209</v>
      </c>
      <c r="F97" s="96">
        <v>35</v>
      </c>
      <c r="G97" s="104">
        <f t="shared" si="11"/>
        <v>497315</v>
      </c>
    </row>
    <row r="98" spans="1:7" s="14" customFormat="1" x14ac:dyDescent="0.3">
      <c r="A98" s="355">
        <v>11.28</v>
      </c>
      <c r="B98" s="356">
        <v>10.8</v>
      </c>
      <c r="C98" s="15" t="s">
        <v>368</v>
      </c>
      <c r="D98" s="18" t="s">
        <v>17</v>
      </c>
      <c r="E98" s="101">
        <v>72243</v>
      </c>
      <c r="F98" s="96"/>
      <c r="G98" s="104">
        <f t="shared" si="11"/>
        <v>0</v>
      </c>
    </row>
    <row r="99" spans="1:7" s="14" customFormat="1" x14ac:dyDescent="0.3">
      <c r="A99" s="355">
        <v>11.29</v>
      </c>
      <c r="B99" s="356">
        <v>10.9</v>
      </c>
      <c r="C99" s="15" t="s">
        <v>369</v>
      </c>
      <c r="D99" s="18" t="s">
        <v>17</v>
      </c>
      <c r="E99" s="101">
        <v>47058</v>
      </c>
      <c r="F99" s="96"/>
      <c r="G99" s="104">
        <f t="shared" si="11"/>
        <v>0</v>
      </c>
    </row>
    <row r="100" spans="1:7" s="14" customFormat="1" x14ac:dyDescent="0.3">
      <c r="A100" s="355">
        <v>11.3</v>
      </c>
      <c r="B100" s="356">
        <v>11</v>
      </c>
      <c r="C100" s="15" t="s">
        <v>370</v>
      </c>
      <c r="D100" s="18" t="s">
        <v>17</v>
      </c>
      <c r="E100" s="101">
        <v>16152</v>
      </c>
      <c r="F100" s="96"/>
      <c r="G100" s="104">
        <f t="shared" si="11"/>
        <v>0</v>
      </c>
    </row>
    <row r="101" spans="1:7" s="14" customFormat="1" x14ac:dyDescent="0.3">
      <c r="A101" s="355">
        <v>11.31</v>
      </c>
      <c r="B101" s="356">
        <v>11.1</v>
      </c>
      <c r="C101" s="15" t="s">
        <v>371</v>
      </c>
      <c r="D101" s="18" t="s">
        <v>17</v>
      </c>
      <c r="E101" s="101">
        <v>40526</v>
      </c>
      <c r="F101" s="96">
        <v>8</v>
      </c>
      <c r="G101" s="104">
        <f t="shared" si="11"/>
        <v>324208</v>
      </c>
    </row>
    <row r="102" spans="1:7" s="14" customFormat="1" x14ac:dyDescent="0.3">
      <c r="A102" s="355">
        <v>11.32</v>
      </c>
      <c r="B102" s="356">
        <v>11.2</v>
      </c>
      <c r="C102" s="15" t="s">
        <v>372</v>
      </c>
      <c r="D102" s="18" t="s">
        <v>17</v>
      </c>
      <c r="E102" s="101">
        <v>51509</v>
      </c>
      <c r="F102" s="96"/>
      <c r="G102" s="104">
        <f t="shared" si="11"/>
        <v>0</v>
      </c>
    </row>
    <row r="103" spans="1:7" s="14" customFormat="1" x14ac:dyDescent="0.3">
      <c r="A103" s="355">
        <v>11.33</v>
      </c>
      <c r="B103" s="356">
        <v>11.3</v>
      </c>
      <c r="C103" s="15" t="s">
        <v>373</v>
      </c>
      <c r="D103" s="18" t="s">
        <v>17</v>
      </c>
      <c r="E103" s="101">
        <v>74427</v>
      </c>
      <c r="F103" s="96">
        <v>6</v>
      </c>
      <c r="G103" s="104">
        <f t="shared" ref="G103:G134" si="12">+E103*F103</f>
        <v>446562</v>
      </c>
    </row>
    <row r="104" spans="1:7" s="14" customFormat="1" x14ac:dyDescent="0.3">
      <c r="A104" s="355">
        <v>11.34</v>
      </c>
      <c r="B104" s="356">
        <v>11.4</v>
      </c>
      <c r="C104" s="15" t="s">
        <v>374</v>
      </c>
      <c r="D104" s="18" t="s">
        <v>17</v>
      </c>
      <c r="E104" s="101">
        <v>124235</v>
      </c>
      <c r="F104" s="96"/>
      <c r="G104" s="104">
        <f t="shared" si="12"/>
        <v>0</v>
      </c>
    </row>
    <row r="105" spans="1:7" s="14" customFormat="1" x14ac:dyDescent="0.3">
      <c r="A105" s="355">
        <v>11.35</v>
      </c>
      <c r="B105" s="356">
        <v>11.5</v>
      </c>
      <c r="C105" s="15" t="s">
        <v>375</v>
      </c>
      <c r="D105" s="18" t="s">
        <v>23</v>
      </c>
      <c r="E105" s="101">
        <v>163293</v>
      </c>
      <c r="F105" s="96">
        <v>3</v>
      </c>
      <c r="G105" s="104">
        <f t="shared" si="12"/>
        <v>489879</v>
      </c>
    </row>
    <row r="106" spans="1:7" s="14" customFormat="1" x14ac:dyDescent="0.3">
      <c r="A106" s="355">
        <v>11.36</v>
      </c>
      <c r="B106" s="356">
        <v>11.6</v>
      </c>
      <c r="C106" s="15" t="s">
        <v>376</v>
      </c>
      <c r="D106" s="18" t="s">
        <v>23</v>
      </c>
      <c r="E106" s="101">
        <v>92022</v>
      </c>
      <c r="F106" s="96">
        <v>3</v>
      </c>
      <c r="G106" s="104">
        <f t="shared" si="12"/>
        <v>276066</v>
      </c>
    </row>
    <row r="107" spans="1:7" s="14" customFormat="1" x14ac:dyDescent="0.3">
      <c r="A107" s="355">
        <v>11.37</v>
      </c>
      <c r="B107" s="356">
        <v>11.7</v>
      </c>
      <c r="C107" s="15" t="s">
        <v>377</v>
      </c>
      <c r="D107" s="18" t="s">
        <v>23</v>
      </c>
      <c r="E107" s="101">
        <v>107540</v>
      </c>
      <c r="F107" s="96"/>
      <c r="G107" s="104">
        <f t="shared" si="12"/>
        <v>0</v>
      </c>
    </row>
    <row r="108" spans="1:7" s="14" customFormat="1" x14ac:dyDescent="0.3">
      <c r="A108" s="355">
        <v>11.38</v>
      </c>
      <c r="B108" s="356">
        <v>11.8</v>
      </c>
      <c r="C108" s="15" t="s">
        <v>378</v>
      </c>
      <c r="D108" s="18" t="s">
        <v>23</v>
      </c>
      <c r="E108" s="101">
        <v>253986</v>
      </c>
      <c r="F108" s="96"/>
      <c r="G108" s="104">
        <f t="shared" si="12"/>
        <v>0</v>
      </c>
    </row>
    <row r="109" spans="1:7" s="14" customFormat="1" x14ac:dyDescent="0.3">
      <c r="A109" s="355">
        <v>11.39</v>
      </c>
      <c r="B109" s="356">
        <v>11.9</v>
      </c>
      <c r="C109" s="15" t="s">
        <v>379</v>
      </c>
      <c r="D109" s="18" t="s">
        <v>23</v>
      </c>
      <c r="E109" s="101">
        <v>514536</v>
      </c>
      <c r="F109" s="96"/>
      <c r="G109" s="104">
        <f t="shared" si="12"/>
        <v>0</v>
      </c>
    </row>
    <row r="110" spans="1:7" s="14" customFormat="1" x14ac:dyDescent="0.3">
      <c r="A110" s="355">
        <v>11.4</v>
      </c>
      <c r="B110" s="356">
        <v>12</v>
      </c>
      <c r="C110" s="15" t="s">
        <v>380</v>
      </c>
      <c r="D110" s="18" t="s">
        <v>23</v>
      </c>
      <c r="E110" s="101">
        <v>383867</v>
      </c>
      <c r="F110" s="96"/>
      <c r="G110" s="104">
        <f t="shared" si="12"/>
        <v>0</v>
      </c>
    </row>
    <row r="111" spans="1:7" s="14" customFormat="1" x14ac:dyDescent="0.3">
      <c r="A111" s="355">
        <v>11.41</v>
      </c>
      <c r="B111" s="356">
        <v>12.1</v>
      </c>
      <c r="C111" s="15" t="s">
        <v>381</v>
      </c>
      <c r="D111" s="18" t="s">
        <v>17</v>
      </c>
      <c r="E111" s="101">
        <v>26861</v>
      </c>
      <c r="F111" s="96"/>
      <c r="G111" s="104">
        <f t="shared" si="12"/>
        <v>0</v>
      </c>
    </row>
    <row r="112" spans="1:7" s="14" customFormat="1" x14ac:dyDescent="0.3">
      <c r="A112" s="355">
        <v>11.42</v>
      </c>
      <c r="B112" s="356">
        <v>12.2</v>
      </c>
      <c r="C112" s="15" t="s">
        <v>382</v>
      </c>
      <c r="D112" s="18" t="s">
        <v>17</v>
      </c>
      <c r="E112" s="101">
        <v>33644</v>
      </c>
      <c r="F112" s="96"/>
      <c r="G112" s="104">
        <f t="shared" si="12"/>
        <v>0</v>
      </c>
    </row>
    <row r="113" spans="1:7" s="14" customFormat="1" ht="23.25" customHeight="1" x14ac:dyDescent="0.3">
      <c r="A113" s="355">
        <v>11.43</v>
      </c>
      <c r="B113" s="356">
        <v>12.3</v>
      </c>
      <c r="C113" s="15" t="s">
        <v>383</v>
      </c>
      <c r="D113" s="18" t="s">
        <v>23</v>
      </c>
      <c r="E113" s="101">
        <v>373988</v>
      </c>
      <c r="F113" s="96"/>
      <c r="G113" s="104">
        <f t="shared" si="12"/>
        <v>0</v>
      </c>
    </row>
    <row r="114" spans="1:7" s="14" customFormat="1" ht="23.25" customHeight="1" x14ac:dyDescent="0.3">
      <c r="A114" s="355">
        <v>11.44</v>
      </c>
      <c r="B114" s="356">
        <v>12.4</v>
      </c>
      <c r="C114" s="15" t="s">
        <v>384</v>
      </c>
      <c r="D114" s="18" t="s">
        <v>23</v>
      </c>
      <c r="E114" s="101">
        <v>487107</v>
      </c>
      <c r="F114" s="96"/>
      <c r="G114" s="104">
        <f t="shared" si="12"/>
        <v>0</v>
      </c>
    </row>
    <row r="115" spans="1:7" s="14" customFormat="1" ht="23.25" customHeight="1" x14ac:dyDescent="0.3">
      <c r="A115" s="355">
        <v>11.45</v>
      </c>
      <c r="B115" s="356">
        <v>12.5</v>
      </c>
      <c r="C115" s="20" t="s">
        <v>385</v>
      </c>
      <c r="D115" s="32" t="s">
        <v>23</v>
      </c>
      <c r="E115" s="101">
        <v>882004</v>
      </c>
      <c r="F115" s="96"/>
      <c r="G115" s="104">
        <f t="shared" si="12"/>
        <v>0</v>
      </c>
    </row>
    <row r="116" spans="1:7" s="14" customFormat="1" ht="23.25" customHeight="1" x14ac:dyDescent="0.3">
      <c r="A116" s="355">
        <v>11.46</v>
      </c>
      <c r="B116" s="356">
        <v>12.6</v>
      </c>
      <c r="C116" s="20" t="s">
        <v>386</v>
      </c>
      <c r="D116" s="18" t="s">
        <v>17</v>
      </c>
      <c r="E116" s="101">
        <v>55971</v>
      </c>
      <c r="F116" s="96"/>
      <c r="G116" s="104">
        <f t="shared" si="12"/>
        <v>0</v>
      </c>
    </row>
    <row r="117" spans="1:7" s="14" customFormat="1" ht="23.25" customHeight="1" x14ac:dyDescent="0.3">
      <c r="A117" s="355">
        <v>11.47</v>
      </c>
      <c r="B117" s="356">
        <v>12.7</v>
      </c>
      <c r="C117" s="20" t="s">
        <v>387</v>
      </c>
      <c r="D117" s="18" t="s">
        <v>17</v>
      </c>
      <c r="E117" s="101">
        <v>65998</v>
      </c>
      <c r="F117" s="96"/>
      <c r="G117" s="104">
        <f t="shared" si="12"/>
        <v>0</v>
      </c>
    </row>
    <row r="118" spans="1:7" s="14" customFormat="1" ht="23.25" customHeight="1" x14ac:dyDescent="0.3">
      <c r="A118" s="355">
        <v>11.48</v>
      </c>
      <c r="B118" s="356">
        <v>12.8</v>
      </c>
      <c r="C118" s="20" t="s">
        <v>388</v>
      </c>
      <c r="D118" s="18" t="s">
        <v>17</v>
      </c>
      <c r="E118" s="101">
        <v>87019</v>
      </c>
      <c r="F118" s="96"/>
      <c r="G118" s="104">
        <f t="shared" si="12"/>
        <v>0</v>
      </c>
    </row>
    <row r="119" spans="1:7" s="14" customFormat="1" ht="23.25" customHeight="1" x14ac:dyDescent="0.3">
      <c r="A119" s="355">
        <v>11.49</v>
      </c>
      <c r="B119" s="356">
        <v>12.9</v>
      </c>
      <c r="C119" s="20" t="s">
        <v>389</v>
      </c>
      <c r="D119" s="18" t="s">
        <v>17</v>
      </c>
      <c r="E119" s="101">
        <v>97629</v>
      </c>
      <c r="F119" s="96"/>
      <c r="G119" s="104">
        <f t="shared" si="12"/>
        <v>0</v>
      </c>
    </row>
    <row r="120" spans="1:7" s="14" customFormat="1" ht="20.399999999999999" x14ac:dyDescent="0.3">
      <c r="A120" s="355">
        <v>11.5</v>
      </c>
      <c r="B120" s="356">
        <v>13</v>
      </c>
      <c r="C120" s="20" t="s">
        <v>390</v>
      </c>
      <c r="D120" s="18" t="s">
        <v>17</v>
      </c>
      <c r="E120" s="101">
        <v>125722</v>
      </c>
      <c r="F120" s="96"/>
      <c r="G120" s="104">
        <f t="shared" si="12"/>
        <v>0</v>
      </c>
    </row>
    <row r="121" spans="1:7" s="14" customFormat="1" ht="20.25" customHeight="1" x14ac:dyDescent="0.3">
      <c r="A121" s="355">
        <v>11.51</v>
      </c>
      <c r="B121" s="356">
        <v>13.1</v>
      </c>
      <c r="C121" s="20" t="s">
        <v>391</v>
      </c>
      <c r="D121" s="18" t="s">
        <v>17</v>
      </c>
      <c r="E121" s="101">
        <v>149604</v>
      </c>
      <c r="F121" s="96"/>
      <c r="G121" s="104">
        <f t="shared" si="12"/>
        <v>0</v>
      </c>
    </row>
    <row r="122" spans="1:7" s="14" customFormat="1" ht="20.25" customHeight="1" x14ac:dyDescent="0.3">
      <c r="A122" s="355">
        <v>11.52</v>
      </c>
      <c r="B122" s="356">
        <v>13.2</v>
      </c>
      <c r="C122" s="20" t="s">
        <v>392</v>
      </c>
      <c r="D122" s="18" t="s">
        <v>17</v>
      </c>
      <c r="E122" s="101">
        <v>221264</v>
      </c>
      <c r="F122" s="96"/>
      <c r="G122" s="104">
        <f t="shared" si="12"/>
        <v>0</v>
      </c>
    </row>
    <row r="123" spans="1:7" s="14" customFormat="1" x14ac:dyDescent="0.3">
      <c r="A123" s="355">
        <v>11.53</v>
      </c>
      <c r="B123" s="356">
        <v>13.3</v>
      </c>
      <c r="C123" s="20" t="s">
        <v>393</v>
      </c>
      <c r="D123" s="18" t="s">
        <v>23</v>
      </c>
      <c r="E123" s="101">
        <v>102893</v>
      </c>
      <c r="F123" s="96">
        <v>1</v>
      </c>
      <c r="G123" s="104">
        <f t="shared" si="12"/>
        <v>102893</v>
      </c>
    </row>
    <row r="124" spans="1:7" s="14" customFormat="1" x14ac:dyDescent="0.3">
      <c r="A124" s="355">
        <v>11.54</v>
      </c>
      <c r="B124" s="356">
        <v>13.4</v>
      </c>
      <c r="C124" s="20" t="s">
        <v>394</v>
      </c>
      <c r="D124" s="18" t="s">
        <v>23</v>
      </c>
      <c r="E124" s="101">
        <v>93711</v>
      </c>
      <c r="F124" s="96"/>
      <c r="G124" s="104">
        <f t="shared" si="12"/>
        <v>0</v>
      </c>
    </row>
    <row r="125" spans="1:7" s="14" customFormat="1" x14ac:dyDescent="0.3">
      <c r="A125" s="355">
        <v>11.55</v>
      </c>
      <c r="B125" s="356">
        <v>13.5</v>
      </c>
      <c r="C125" s="20" t="s">
        <v>395</v>
      </c>
      <c r="D125" s="18" t="s">
        <v>23</v>
      </c>
      <c r="E125" s="101">
        <v>57116</v>
      </c>
      <c r="F125" s="96"/>
      <c r="G125" s="104">
        <f t="shared" si="12"/>
        <v>0</v>
      </c>
    </row>
    <row r="126" spans="1:7" s="14" customFormat="1" x14ac:dyDescent="0.3">
      <c r="A126" s="355">
        <v>11.56</v>
      </c>
      <c r="B126" s="356">
        <v>13.6</v>
      </c>
      <c r="C126" s="20" t="s">
        <v>396</v>
      </c>
      <c r="D126" s="18" t="s">
        <v>23</v>
      </c>
      <c r="E126" s="101">
        <v>69293</v>
      </c>
      <c r="F126" s="96"/>
      <c r="G126" s="104">
        <f t="shared" si="12"/>
        <v>0</v>
      </c>
    </row>
    <row r="127" spans="1:7" s="14" customFormat="1" ht="20.25" customHeight="1" x14ac:dyDescent="0.3">
      <c r="A127" s="355">
        <v>11.57</v>
      </c>
      <c r="B127" s="356">
        <v>13.7</v>
      </c>
      <c r="C127" s="20" t="s">
        <v>397</v>
      </c>
      <c r="D127" s="18" t="s">
        <v>17</v>
      </c>
      <c r="E127" s="101">
        <v>5611</v>
      </c>
      <c r="F127" s="96"/>
      <c r="G127" s="104">
        <f t="shared" si="12"/>
        <v>0</v>
      </c>
    </row>
    <row r="128" spans="1:7" s="14" customFormat="1" x14ac:dyDescent="0.3">
      <c r="A128" s="355">
        <v>11.58</v>
      </c>
      <c r="B128" s="356">
        <v>13.8</v>
      </c>
      <c r="C128" s="20" t="s">
        <v>398</v>
      </c>
      <c r="D128" s="18" t="s">
        <v>17</v>
      </c>
      <c r="E128" s="101">
        <v>8761</v>
      </c>
      <c r="F128" s="96"/>
      <c r="G128" s="104">
        <f t="shared" si="12"/>
        <v>0</v>
      </c>
    </row>
    <row r="129" spans="1:7" s="14" customFormat="1" x14ac:dyDescent="0.3">
      <c r="A129" s="355">
        <v>11.59</v>
      </c>
      <c r="B129" s="356">
        <v>13.9</v>
      </c>
      <c r="C129" s="20" t="s">
        <v>399</v>
      </c>
      <c r="D129" s="18" t="s">
        <v>23</v>
      </c>
      <c r="E129" s="101">
        <v>1380204</v>
      </c>
      <c r="F129" s="96"/>
      <c r="G129" s="104">
        <f t="shared" si="12"/>
        <v>0</v>
      </c>
    </row>
    <row r="130" spans="1:7" s="14" customFormat="1" x14ac:dyDescent="0.3">
      <c r="A130" s="355">
        <v>11.6</v>
      </c>
      <c r="B130" s="356">
        <v>14</v>
      </c>
      <c r="C130" s="20" t="s">
        <v>400</v>
      </c>
      <c r="D130" s="18" t="s">
        <v>23</v>
      </c>
      <c r="E130" s="101">
        <v>1065619</v>
      </c>
      <c r="F130" s="96"/>
      <c r="G130" s="104">
        <f t="shared" si="12"/>
        <v>0</v>
      </c>
    </row>
    <row r="131" spans="1:7" s="14" customFormat="1" x14ac:dyDescent="0.3">
      <c r="A131" s="355">
        <v>11.61</v>
      </c>
      <c r="B131" s="356">
        <v>14.1</v>
      </c>
      <c r="C131" s="20" t="s">
        <v>401</v>
      </c>
      <c r="D131" s="18" t="s">
        <v>23</v>
      </c>
      <c r="E131" s="101">
        <v>3493205</v>
      </c>
      <c r="F131" s="96"/>
      <c r="G131" s="104">
        <f t="shared" si="12"/>
        <v>0</v>
      </c>
    </row>
    <row r="132" spans="1:7" s="14" customFormat="1" x14ac:dyDescent="0.3">
      <c r="A132" s="355">
        <v>11.62</v>
      </c>
      <c r="B132" s="356">
        <v>14.2</v>
      </c>
      <c r="C132" s="20" t="s">
        <v>402</v>
      </c>
      <c r="D132" s="18" t="s">
        <v>23</v>
      </c>
      <c r="E132" s="101">
        <v>2924112</v>
      </c>
      <c r="F132" s="96"/>
      <c r="G132" s="104">
        <f t="shared" si="12"/>
        <v>0</v>
      </c>
    </row>
    <row r="133" spans="1:7" s="14" customFormat="1" x14ac:dyDescent="0.3">
      <c r="A133" s="355">
        <v>11.63</v>
      </c>
      <c r="B133" s="356">
        <v>14.3</v>
      </c>
      <c r="C133" s="20" t="s">
        <v>403</v>
      </c>
      <c r="D133" s="18" t="s">
        <v>23</v>
      </c>
      <c r="E133" s="101">
        <v>891384</v>
      </c>
      <c r="F133" s="96"/>
      <c r="G133" s="104">
        <f t="shared" si="12"/>
        <v>0</v>
      </c>
    </row>
    <row r="134" spans="1:7" s="14" customFormat="1" x14ac:dyDescent="0.3">
      <c r="A134" s="355">
        <v>11.64</v>
      </c>
      <c r="B134" s="356">
        <v>14.4</v>
      </c>
      <c r="C134" s="20" t="s">
        <v>404</v>
      </c>
      <c r="D134" s="18" t="s">
        <v>23</v>
      </c>
      <c r="E134" s="101">
        <v>1134933</v>
      </c>
      <c r="F134" s="96"/>
      <c r="G134" s="104">
        <f t="shared" si="12"/>
        <v>0</v>
      </c>
    </row>
    <row r="135" spans="1:7" s="14" customFormat="1" x14ac:dyDescent="0.3">
      <c r="A135" s="355">
        <v>11.65</v>
      </c>
      <c r="B135" s="356">
        <v>14.5</v>
      </c>
      <c r="C135" s="20" t="s">
        <v>405</v>
      </c>
      <c r="D135" s="18" t="s">
        <v>23</v>
      </c>
      <c r="E135" s="101">
        <v>417764</v>
      </c>
      <c r="F135" s="96"/>
      <c r="G135" s="104">
        <f t="shared" ref="G135:G136" si="13">+E135*F135</f>
        <v>0</v>
      </c>
    </row>
    <row r="136" spans="1:7" s="14" customFormat="1" x14ac:dyDescent="0.3">
      <c r="A136" s="359"/>
      <c r="B136" s="360"/>
      <c r="C136" s="20"/>
      <c r="D136" s="33"/>
      <c r="E136" s="102"/>
      <c r="F136" s="98"/>
      <c r="G136" s="104">
        <f t="shared" si="13"/>
        <v>0</v>
      </c>
    </row>
    <row r="137" spans="1:7" s="14" customFormat="1" x14ac:dyDescent="0.3">
      <c r="A137" s="376">
        <v>12</v>
      </c>
      <c r="B137" s="377"/>
      <c r="C137" s="371" t="s">
        <v>406</v>
      </c>
      <c r="D137" s="372"/>
      <c r="E137" s="372"/>
      <c r="F137" s="372"/>
      <c r="G137" s="373"/>
    </row>
    <row r="138" spans="1:7" s="14" customFormat="1" x14ac:dyDescent="0.3">
      <c r="A138" s="357">
        <v>12.1</v>
      </c>
      <c r="B138" s="358">
        <v>8.1</v>
      </c>
      <c r="C138" s="15" t="s">
        <v>407</v>
      </c>
      <c r="D138" s="18" t="s">
        <v>23</v>
      </c>
      <c r="E138" s="101">
        <v>512317</v>
      </c>
      <c r="F138" s="96"/>
      <c r="G138" s="104">
        <f t="shared" ref="G138:G170" si="14">+E138*F138</f>
        <v>0</v>
      </c>
    </row>
    <row r="139" spans="1:7" s="14" customFormat="1" x14ac:dyDescent="0.3">
      <c r="A139" s="357">
        <v>12.2</v>
      </c>
      <c r="B139" s="358">
        <v>8.1999999999999993</v>
      </c>
      <c r="C139" s="20" t="s">
        <v>408</v>
      </c>
      <c r="D139" s="18" t="s">
        <v>23</v>
      </c>
      <c r="E139" s="101">
        <v>105215</v>
      </c>
      <c r="F139" s="96">
        <v>12</v>
      </c>
      <c r="G139" s="104">
        <f t="shared" si="14"/>
        <v>1262580</v>
      </c>
    </row>
    <row r="140" spans="1:7" s="14" customFormat="1" x14ac:dyDescent="0.3">
      <c r="A140" s="357">
        <v>12.3</v>
      </c>
      <c r="B140" s="358">
        <v>8.3000000000000007</v>
      </c>
      <c r="C140" s="20" t="s">
        <v>409</v>
      </c>
      <c r="D140" s="18" t="s">
        <v>23</v>
      </c>
      <c r="E140" s="101">
        <v>95364</v>
      </c>
      <c r="F140" s="96"/>
      <c r="G140" s="104">
        <f t="shared" si="14"/>
        <v>0</v>
      </c>
    </row>
    <row r="141" spans="1:7" s="14" customFormat="1" x14ac:dyDescent="0.3">
      <c r="A141" s="357">
        <v>12.4</v>
      </c>
      <c r="B141" s="358">
        <v>8.4</v>
      </c>
      <c r="C141" s="20" t="s">
        <v>410</v>
      </c>
      <c r="D141" s="18" t="s">
        <v>23</v>
      </c>
      <c r="E141" s="101">
        <v>107072</v>
      </c>
      <c r="F141" s="96"/>
      <c r="G141" s="104">
        <f t="shared" si="14"/>
        <v>0</v>
      </c>
    </row>
    <row r="142" spans="1:7" s="14" customFormat="1" x14ac:dyDescent="0.3">
      <c r="A142" s="357">
        <v>12.5</v>
      </c>
      <c r="B142" s="358">
        <v>8.5</v>
      </c>
      <c r="C142" s="20" t="s">
        <v>411</v>
      </c>
      <c r="D142" s="18" t="s">
        <v>23</v>
      </c>
      <c r="E142" s="101">
        <v>124781</v>
      </c>
      <c r="F142" s="96"/>
      <c r="G142" s="104">
        <f t="shared" si="14"/>
        <v>0</v>
      </c>
    </row>
    <row r="143" spans="1:7" s="14" customFormat="1" x14ac:dyDescent="0.3">
      <c r="A143" s="357">
        <v>12.6</v>
      </c>
      <c r="B143" s="358">
        <v>8.6</v>
      </c>
      <c r="C143" s="20" t="s">
        <v>412</v>
      </c>
      <c r="D143" s="18" t="s">
        <v>23</v>
      </c>
      <c r="E143" s="101">
        <v>77186</v>
      </c>
      <c r="F143" s="96"/>
      <c r="G143" s="104">
        <f t="shared" si="14"/>
        <v>0</v>
      </c>
    </row>
    <row r="144" spans="1:7" s="14" customFormat="1" x14ac:dyDescent="0.3">
      <c r="A144" s="357">
        <v>12.7</v>
      </c>
      <c r="B144" s="358">
        <v>8.6999999999999993</v>
      </c>
      <c r="C144" s="20" t="s">
        <v>413</v>
      </c>
      <c r="D144" s="18" t="s">
        <v>23</v>
      </c>
      <c r="E144" s="101">
        <v>87467</v>
      </c>
      <c r="F144" s="96"/>
      <c r="G144" s="104">
        <f t="shared" si="14"/>
        <v>0</v>
      </c>
    </row>
    <row r="145" spans="1:7" s="14" customFormat="1" x14ac:dyDescent="0.3">
      <c r="A145" s="357">
        <v>12.8</v>
      </c>
      <c r="B145" s="358">
        <v>8.8000000000000007</v>
      </c>
      <c r="C145" s="20" t="s">
        <v>414</v>
      </c>
      <c r="D145" s="18" t="s">
        <v>23</v>
      </c>
      <c r="E145" s="101">
        <v>208037</v>
      </c>
      <c r="F145" s="96"/>
      <c r="G145" s="104">
        <f t="shared" si="14"/>
        <v>0</v>
      </c>
    </row>
    <row r="146" spans="1:7" s="14" customFormat="1" x14ac:dyDescent="0.3">
      <c r="A146" s="357">
        <v>12.9</v>
      </c>
      <c r="B146" s="358">
        <v>8.9</v>
      </c>
      <c r="C146" s="20" t="s">
        <v>415</v>
      </c>
      <c r="D146" s="18" t="s">
        <v>23</v>
      </c>
      <c r="E146" s="101">
        <v>100949</v>
      </c>
      <c r="F146" s="96">
        <v>6</v>
      </c>
      <c r="G146" s="104">
        <f t="shared" si="14"/>
        <v>605694</v>
      </c>
    </row>
    <row r="147" spans="1:7" s="14" customFormat="1" x14ac:dyDescent="0.3">
      <c r="A147" s="355">
        <v>12.1</v>
      </c>
      <c r="B147" s="356">
        <v>9</v>
      </c>
      <c r="C147" s="20" t="s">
        <v>416</v>
      </c>
      <c r="D147" s="18" t="s">
        <v>23</v>
      </c>
      <c r="E147" s="101">
        <v>179458</v>
      </c>
      <c r="F147" s="96"/>
      <c r="G147" s="104">
        <f t="shared" si="14"/>
        <v>0</v>
      </c>
    </row>
    <row r="148" spans="1:7" s="14" customFormat="1" x14ac:dyDescent="0.3">
      <c r="A148" s="355">
        <v>12.11</v>
      </c>
      <c r="B148" s="356">
        <v>9.1</v>
      </c>
      <c r="C148" s="20" t="s">
        <v>417</v>
      </c>
      <c r="D148" s="18" t="s">
        <v>23</v>
      </c>
      <c r="E148" s="101">
        <v>108532</v>
      </c>
      <c r="F148" s="96"/>
      <c r="G148" s="104">
        <f t="shared" si="14"/>
        <v>0</v>
      </c>
    </row>
    <row r="149" spans="1:7" s="14" customFormat="1" x14ac:dyDescent="0.3">
      <c r="A149" s="355">
        <v>12.12</v>
      </c>
      <c r="B149" s="356">
        <v>9.1999999999999993</v>
      </c>
      <c r="C149" s="20" t="s">
        <v>418</v>
      </c>
      <c r="D149" s="18" t="s">
        <v>23</v>
      </c>
      <c r="E149" s="101">
        <v>64274</v>
      </c>
      <c r="F149" s="96"/>
      <c r="G149" s="104">
        <f t="shared" si="14"/>
        <v>0</v>
      </c>
    </row>
    <row r="150" spans="1:7" s="14" customFormat="1" x14ac:dyDescent="0.3">
      <c r="A150" s="355">
        <v>12.13</v>
      </c>
      <c r="B150" s="356">
        <v>9.3000000000000007</v>
      </c>
      <c r="C150" s="20" t="s">
        <v>419</v>
      </c>
      <c r="D150" s="18" t="s">
        <v>23</v>
      </c>
      <c r="E150" s="101">
        <v>150329</v>
      </c>
      <c r="F150" s="96">
        <v>1</v>
      </c>
      <c r="G150" s="104">
        <f t="shared" si="14"/>
        <v>150329</v>
      </c>
    </row>
    <row r="151" spans="1:7" s="14" customFormat="1" x14ac:dyDescent="0.3">
      <c r="A151" s="355">
        <v>12.14</v>
      </c>
      <c r="B151" s="356">
        <v>9.4</v>
      </c>
      <c r="C151" s="20" t="s">
        <v>420</v>
      </c>
      <c r="D151" s="18" t="s">
        <v>23</v>
      </c>
      <c r="E151" s="101">
        <v>592461</v>
      </c>
      <c r="F151" s="96"/>
      <c r="G151" s="104">
        <f t="shared" si="14"/>
        <v>0</v>
      </c>
    </row>
    <row r="152" spans="1:7" s="14" customFormat="1" x14ac:dyDescent="0.3">
      <c r="A152" s="355">
        <v>12.15</v>
      </c>
      <c r="B152" s="356">
        <v>9.5</v>
      </c>
      <c r="C152" s="20" t="s">
        <v>421</v>
      </c>
      <c r="D152" s="18" t="s">
        <v>23</v>
      </c>
      <c r="E152" s="101">
        <v>782824</v>
      </c>
      <c r="F152" s="96"/>
      <c r="G152" s="104">
        <f t="shared" si="14"/>
        <v>0</v>
      </c>
    </row>
    <row r="153" spans="1:7" s="14" customFormat="1" x14ac:dyDescent="0.3">
      <c r="A153" s="355">
        <v>12.16</v>
      </c>
      <c r="B153" s="356">
        <v>9.6</v>
      </c>
      <c r="C153" s="20" t="s">
        <v>422</v>
      </c>
      <c r="D153" s="18" t="s">
        <v>17</v>
      </c>
      <c r="E153" s="101">
        <v>5087</v>
      </c>
      <c r="F153" s="96"/>
      <c r="G153" s="104">
        <f t="shared" si="14"/>
        <v>0</v>
      </c>
    </row>
    <row r="154" spans="1:7" s="14" customFormat="1" x14ac:dyDescent="0.3">
      <c r="A154" s="355">
        <v>12.17</v>
      </c>
      <c r="B154" s="356">
        <v>9.6999999999999993</v>
      </c>
      <c r="C154" s="20" t="s">
        <v>423</v>
      </c>
      <c r="D154" s="18" t="s">
        <v>17</v>
      </c>
      <c r="E154" s="101">
        <v>3930</v>
      </c>
      <c r="F154" s="96">
        <v>48</v>
      </c>
      <c r="G154" s="104">
        <f t="shared" si="14"/>
        <v>188640</v>
      </c>
    </row>
    <row r="155" spans="1:7" s="14" customFormat="1" x14ac:dyDescent="0.3">
      <c r="A155" s="355">
        <v>12.18</v>
      </c>
      <c r="B155" s="356">
        <v>9.8000000000000007</v>
      </c>
      <c r="C155" s="20" t="s">
        <v>424</v>
      </c>
      <c r="D155" s="18" t="s">
        <v>17</v>
      </c>
      <c r="E155" s="101">
        <v>10377</v>
      </c>
      <c r="F155" s="96"/>
      <c r="G155" s="104">
        <f t="shared" si="14"/>
        <v>0</v>
      </c>
    </row>
    <row r="156" spans="1:7" s="14" customFormat="1" x14ac:dyDescent="0.3">
      <c r="A156" s="355">
        <v>12.19</v>
      </c>
      <c r="B156" s="356">
        <v>9.9</v>
      </c>
      <c r="C156" s="20" t="s">
        <v>425</v>
      </c>
      <c r="D156" s="18" t="s">
        <v>17</v>
      </c>
      <c r="E156" s="101">
        <v>18602</v>
      </c>
      <c r="F156" s="96"/>
      <c r="G156" s="104">
        <f t="shared" si="14"/>
        <v>0</v>
      </c>
    </row>
    <row r="157" spans="1:7" s="14" customFormat="1" x14ac:dyDescent="0.3">
      <c r="A157" s="355">
        <v>12.2</v>
      </c>
      <c r="B157" s="356">
        <v>10</v>
      </c>
      <c r="C157" s="20" t="s">
        <v>426</v>
      </c>
      <c r="D157" s="18" t="s">
        <v>23</v>
      </c>
      <c r="E157" s="101">
        <v>386395</v>
      </c>
      <c r="F157" s="96"/>
      <c r="G157" s="104">
        <f t="shared" si="14"/>
        <v>0</v>
      </c>
    </row>
    <row r="158" spans="1:7" s="14" customFormat="1" x14ac:dyDescent="0.3">
      <c r="A158" s="355">
        <v>12.21</v>
      </c>
      <c r="B158" s="356">
        <v>10.1</v>
      </c>
      <c r="C158" s="20" t="s">
        <v>427</v>
      </c>
      <c r="D158" s="18" t="s">
        <v>23</v>
      </c>
      <c r="E158" s="101">
        <v>111341</v>
      </c>
      <c r="F158" s="96"/>
      <c r="G158" s="104">
        <f t="shared" si="14"/>
        <v>0</v>
      </c>
    </row>
    <row r="159" spans="1:7" s="14" customFormat="1" x14ac:dyDescent="0.3">
      <c r="A159" s="355">
        <v>12.22</v>
      </c>
      <c r="B159" s="356">
        <v>10.199999999999999</v>
      </c>
      <c r="C159" s="20" t="s">
        <v>428</v>
      </c>
      <c r="D159" s="18" t="s">
        <v>23</v>
      </c>
      <c r="E159" s="101">
        <v>147065</v>
      </c>
      <c r="F159" s="96"/>
      <c r="G159" s="104">
        <f t="shared" si="14"/>
        <v>0</v>
      </c>
    </row>
    <row r="160" spans="1:7" s="14" customFormat="1" x14ac:dyDescent="0.3">
      <c r="A160" s="355">
        <v>12.23</v>
      </c>
      <c r="B160" s="356">
        <v>10.3</v>
      </c>
      <c r="C160" s="20" t="s">
        <v>429</v>
      </c>
      <c r="D160" s="18" t="s">
        <v>23</v>
      </c>
      <c r="E160" s="101">
        <v>66145</v>
      </c>
      <c r="F160" s="96"/>
      <c r="G160" s="104">
        <f t="shared" si="14"/>
        <v>0</v>
      </c>
    </row>
    <row r="161" spans="1:7" s="14" customFormat="1" x14ac:dyDescent="0.3">
      <c r="A161" s="355">
        <v>12.24</v>
      </c>
      <c r="B161" s="356">
        <v>10.4</v>
      </c>
      <c r="C161" s="20" t="s">
        <v>430</v>
      </c>
      <c r="D161" s="18" t="s">
        <v>23</v>
      </c>
      <c r="E161" s="101">
        <v>2013503</v>
      </c>
      <c r="F161" s="96"/>
      <c r="G161" s="104">
        <f t="shared" si="14"/>
        <v>0</v>
      </c>
    </row>
    <row r="162" spans="1:7" s="14" customFormat="1" x14ac:dyDescent="0.3">
      <c r="A162" s="355">
        <v>12.25</v>
      </c>
      <c r="B162" s="356">
        <v>10.5</v>
      </c>
      <c r="C162" s="20" t="s">
        <v>431</v>
      </c>
      <c r="D162" s="18" t="s">
        <v>23</v>
      </c>
      <c r="E162" s="101">
        <v>1490417</v>
      </c>
      <c r="F162" s="96"/>
      <c r="G162" s="104">
        <f t="shared" si="14"/>
        <v>0</v>
      </c>
    </row>
    <row r="163" spans="1:7" s="14" customFormat="1" x14ac:dyDescent="0.3">
      <c r="A163" s="355">
        <v>12.26</v>
      </c>
      <c r="B163" s="356">
        <v>10.6</v>
      </c>
      <c r="C163" s="20" t="s">
        <v>432</v>
      </c>
      <c r="D163" s="18" t="s">
        <v>23</v>
      </c>
      <c r="E163" s="101">
        <v>1756870</v>
      </c>
      <c r="F163" s="96"/>
      <c r="G163" s="104">
        <f t="shared" si="14"/>
        <v>0</v>
      </c>
    </row>
    <row r="164" spans="1:7" s="14" customFormat="1" x14ac:dyDescent="0.3">
      <c r="A164" s="355">
        <v>12.27</v>
      </c>
      <c r="B164" s="356">
        <v>10.7</v>
      </c>
      <c r="C164" s="20" t="s">
        <v>433</v>
      </c>
      <c r="D164" s="18" t="s">
        <v>23</v>
      </c>
      <c r="E164" s="101">
        <v>809105</v>
      </c>
      <c r="F164" s="96"/>
      <c r="G164" s="104">
        <f t="shared" si="14"/>
        <v>0</v>
      </c>
    </row>
    <row r="165" spans="1:7" s="14" customFormat="1" x14ac:dyDescent="0.3">
      <c r="A165" s="355">
        <v>12.28</v>
      </c>
      <c r="B165" s="356">
        <v>10.8</v>
      </c>
      <c r="C165" s="20" t="s">
        <v>434</v>
      </c>
      <c r="D165" s="18" t="s">
        <v>23</v>
      </c>
      <c r="E165" s="101">
        <v>155657</v>
      </c>
      <c r="F165" s="96"/>
      <c r="G165" s="104">
        <f t="shared" si="14"/>
        <v>0</v>
      </c>
    </row>
    <row r="166" spans="1:7" s="14" customFormat="1" x14ac:dyDescent="0.3">
      <c r="A166" s="355">
        <v>12.29</v>
      </c>
      <c r="B166" s="356">
        <v>10.9</v>
      </c>
      <c r="C166" s="20" t="s">
        <v>435</v>
      </c>
      <c r="D166" s="18" t="s">
        <v>23</v>
      </c>
      <c r="E166" s="101">
        <v>676473</v>
      </c>
      <c r="F166" s="96"/>
      <c r="G166" s="104">
        <f t="shared" si="14"/>
        <v>0</v>
      </c>
    </row>
    <row r="167" spans="1:7" s="14" customFormat="1" x14ac:dyDescent="0.3">
      <c r="A167" s="355">
        <v>12.3</v>
      </c>
      <c r="B167" s="356">
        <v>11</v>
      </c>
      <c r="C167" s="20" t="s">
        <v>436</v>
      </c>
      <c r="D167" s="18" t="s">
        <v>23</v>
      </c>
      <c r="E167" s="101">
        <v>842908</v>
      </c>
      <c r="F167" s="96"/>
      <c r="G167" s="104">
        <f t="shared" si="14"/>
        <v>0</v>
      </c>
    </row>
    <row r="168" spans="1:7" s="14" customFormat="1" x14ac:dyDescent="0.3">
      <c r="A168" s="355">
        <v>12.31</v>
      </c>
      <c r="B168" s="356">
        <v>11.1</v>
      </c>
      <c r="C168" s="20" t="s">
        <v>437</v>
      </c>
      <c r="D168" s="18" t="s">
        <v>23</v>
      </c>
      <c r="E168" s="101">
        <v>2204685</v>
      </c>
      <c r="F168" s="96"/>
      <c r="G168" s="104">
        <f t="shared" si="14"/>
        <v>0</v>
      </c>
    </row>
    <row r="169" spans="1:7" s="14" customFormat="1" x14ac:dyDescent="0.3">
      <c r="A169" s="355">
        <v>12.32</v>
      </c>
      <c r="B169" s="356">
        <v>11.2</v>
      </c>
      <c r="C169" s="20" t="s">
        <v>438</v>
      </c>
      <c r="D169" s="18" t="s">
        <v>23</v>
      </c>
      <c r="E169" s="101">
        <v>1627305</v>
      </c>
      <c r="F169" s="96"/>
      <c r="G169" s="104">
        <f t="shared" si="14"/>
        <v>0</v>
      </c>
    </row>
    <row r="170" spans="1:7" s="14" customFormat="1" x14ac:dyDescent="0.3">
      <c r="A170" s="355"/>
      <c r="B170" s="356"/>
      <c r="C170" s="15"/>
      <c r="D170" s="18"/>
      <c r="E170" s="102"/>
      <c r="F170" s="98"/>
      <c r="G170" s="104">
        <f t="shared" si="14"/>
        <v>0</v>
      </c>
    </row>
    <row r="171" spans="1:7" s="14" customFormat="1" x14ac:dyDescent="0.3">
      <c r="A171" s="376">
        <v>13</v>
      </c>
      <c r="B171" s="377"/>
      <c r="C171" s="371" t="s">
        <v>439</v>
      </c>
      <c r="D171" s="372"/>
      <c r="E171" s="372"/>
      <c r="F171" s="372"/>
      <c r="G171" s="373"/>
    </row>
    <row r="172" spans="1:7" s="14" customFormat="1" x14ac:dyDescent="0.3">
      <c r="A172" s="357">
        <v>13.1</v>
      </c>
      <c r="B172" s="358">
        <v>8.1</v>
      </c>
      <c r="C172" s="20" t="s">
        <v>440</v>
      </c>
      <c r="D172" s="18" t="s">
        <v>9</v>
      </c>
      <c r="E172" s="101">
        <v>55564</v>
      </c>
      <c r="F172" s="96"/>
      <c r="G172" s="104">
        <f t="shared" ref="G172:G188" si="15">+E172*F172</f>
        <v>0</v>
      </c>
    </row>
    <row r="173" spans="1:7" s="14" customFormat="1" x14ac:dyDescent="0.3">
      <c r="A173" s="357">
        <v>13.2</v>
      </c>
      <c r="B173" s="358">
        <v>8.1999999999999993</v>
      </c>
      <c r="C173" s="20" t="s">
        <v>441</v>
      </c>
      <c r="D173" s="18" t="s">
        <v>9</v>
      </c>
      <c r="E173" s="101">
        <v>52186</v>
      </c>
      <c r="F173" s="96"/>
      <c r="G173" s="104">
        <f t="shared" si="15"/>
        <v>0</v>
      </c>
    </row>
    <row r="174" spans="1:7" s="14" customFormat="1" x14ac:dyDescent="0.3">
      <c r="A174" s="357">
        <v>13.3</v>
      </c>
      <c r="B174" s="358">
        <v>8.3000000000000007</v>
      </c>
      <c r="C174" s="20" t="s">
        <v>442</v>
      </c>
      <c r="D174" s="18" t="s">
        <v>9</v>
      </c>
      <c r="E174" s="101">
        <v>23538</v>
      </c>
      <c r="F174" s="96"/>
      <c r="G174" s="104">
        <f t="shared" si="15"/>
        <v>0</v>
      </c>
    </row>
    <row r="175" spans="1:7" s="14" customFormat="1" x14ac:dyDescent="0.3">
      <c r="A175" s="357">
        <v>13.4</v>
      </c>
      <c r="B175" s="358">
        <v>8.4</v>
      </c>
      <c r="C175" s="20" t="s">
        <v>443</v>
      </c>
      <c r="D175" s="18" t="s">
        <v>9</v>
      </c>
      <c r="E175" s="101">
        <v>36214</v>
      </c>
      <c r="F175" s="96">
        <f>+'Memorias Termales'!BB22</f>
        <v>174.19</v>
      </c>
      <c r="G175" s="104">
        <f t="shared" si="15"/>
        <v>6308116.6600000001</v>
      </c>
    </row>
    <row r="176" spans="1:7" s="14" customFormat="1" x14ac:dyDescent="0.3">
      <c r="A176" s="357">
        <v>13.5</v>
      </c>
      <c r="B176" s="358">
        <v>8.5</v>
      </c>
      <c r="C176" s="20" t="s">
        <v>444</v>
      </c>
      <c r="D176" s="18" t="s">
        <v>9</v>
      </c>
      <c r="E176" s="101">
        <v>109009</v>
      </c>
      <c r="F176" s="96"/>
      <c r="G176" s="104">
        <f t="shared" si="15"/>
        <v>0</v>
      </c>
    </row>
    <row r="177" spans="1:7" s="14" customFormat="1" x14ac:dyDescent="0.3">
      <c r="A177" s="357">
        <v>13.6</v>
      </c>
      <c r="B177" s="358">
        <v>8.6</v>
      </c>
      <c r="C177" s="20" t="s">
        <v>445</v>
      </c>
      <c r="D177" s="18" t="s">
        <v>17</v>
      </c>
      <c r="E177" s="101">
        <v>43326</v>
      </c>
      <c r="F177" s="96"/>
      <c r="G177" s="104">
        <f t="shared" si="15"/>
        <v>0</v>
      </c>
    </row>
    <row r="178" spans="1:7" s="14" customFormat="1" x14ac:dyDescent="0.3">
      <c r="A178" s="357">
        <v>13.7</v>
      </c>
      <c r="B178" s="358">
        <v>8.6999999999999993</v>
      </c>
      <c r="C178" s="20" t="s">
        <v>446</v>
      </c>
      <c r="D178" s="18" t="s">
        <v>9</v>
      </c>
      <c r="E178" s="101">
        <v>90241</v>
      </c>
      <c r="F178" s="96">
        <v>3</v>
      </c>
      <c r="G178" s="104">
        <f t="shared" si="15"/>
        <v>270723</v>
      </c>
    </row>
    <row r="179" spans="1:7" s="14" customFormat="1" x14ac:dyDescent="0.3">
      <c r="A179" s="357">
        <v>13.8</v>
      </c>
      <c r="B179" s="358">
        <v>8.8000000000000007</v>
      </c>
      <c r="C179" s="15" t="s">
        <v>447</v>
      </c>
      <c r="D179" s="18" t="s">
        <v>9</v>
      </c>
      <c r="E179" s="101">
        <v>107225</v>
      </c>
      <c r="F179" s="96">
        <v>2.2999999999999998</v>
      </c>
      <c r="G179" s="104">
        <f t="shared" si="15"/>
        <v>246617.49999999997</v>
      </c>
    </row>
    <row r="180" spans="1:7" s="14" customFormat="1" x14ac:dyDescent="0.3">
      <c r="A180" s="357">
        <v>13.9</v>
      </c>
      <c r="B180" s="358">
        <v>8.9</v>
      </c>
      <c r="C180" s="15" t="s">
        <v>448</v>
      </c>
      <c r="D180" s="18" t="s">
        <v>9</v>
      </c>
      <c r="E180" s="101">
        <v>44417</v>
      </c>
      <c r="F180" s="96"/>
      <c r="G180" s="104">
        <f t="shared" si="15"/>
        <v>0</v>
      </c>
    </row>
    <row r="181" spans="1:7" s="14" customFormat="1" x14ac:dyDescent="0.3">
      <c r="A181" s="355">
        <v>13.1</v>
      </c>
      <c r="B181" s="356">
        <v>9</v>
      </c>
      <c r="C181" s="15" t="s">
        <v>449</v>
      </c>
      <c r="D181" s="18" t="s">
        <v>9</v>
      </c>
      <c r="E181" s="101">
        <v>36209</v>
      </c>
      <c r="F181" s="96"/>
      <c r="G181" s="104">
        <f t="shared" si="15"/>
        <v>0</v>
      </c>
    </row>
    <row r="182" spans="1:7" s="14" customFormat="1" x14ac:dyDescent="0.3">
      <c r="A182" s="355">
        <v>13.11</v>
      </c>
      <c r="B182" s="356">
        <v>9.1</v>
      </c>
      <c r="C182" s="15" t="s">
        <v>450</v>
      </c>
      <c r="D182" s="18" t="s">
        <v>9</v>
      </c>
      <c r="E182" s="101">
        <v>43561</v>
      </c>
      <c r="F182" s="96"/>
      <c r="G182" s="104">
        <f t="shared" si="15"/>
        <v>0</v>
      </c>
    </row>
    <row r="183" spans="1:7" s="14" customFormat="1" x14ac:dyDescent="0.3">
      <c r="A183" s="355">
        <v>13.12</v>
      </c>
      <c r="B183" s="356">
        <v>9.1999999999999993</v>
      </c>
      <c r="C183" s="15" t="s">
        <v>451</v>
      </c>
      <c r="D183" s="18" t="s">
        <v>9</v>
      </c>
      <c r="E183" s="101">
        <v>62491</v>
      </c>
      <c r="F183" s="96"/>
      <c r="G183" s="104">
        <f t="shared" si="15"/>
        <v>0</v>
      </c>
    </row>
    <row r="184" spans="1:7" s="14" customFormat="1" x14ac:dyDescent="0.3">
      <c r="A184" s="355">
        <v>13.13</v>
      </c>
      <c r="B184" s="356">
        <v>9.3000000000000007</v>
      </c>
      <c r="C184" s="15" t="s">
        <v>452</v>
      </c>
      <c r="D184" s="18" t="s">
        <v>9</v>
      </c>
      <c r="E184" s="101">
        <v>72138</v>
      </c>
      <c r="F184" s="96"/>
      <c r="G184" s="104">
        <f t="shared" si="15"/>
        <v>0</v>
      </c>
    </row>
    <row r="185" spans="1:7" s="14" customFormat="1" x14ac:dyDescent="0.3">
      <c r="A185" s="355">
        <v>13.14</v>
      </c>
      <c r="B185" s="356">
        <v>9.4</v>
      </c>
      <c r="C185" s="15" t="s">
        <v>453</v>
      </c>
      <c r="D185" s="18" t="s">
        <v>9</v>
      </c>
      <c r="E185" s="101">
        <v>101508</v>
      </c>
      <c r="F185" s="96"/>
      <c r="G185" s="104">
        <f t="shared" si="15"/>
        <v>0</v>
      </c>
    </row>
    <row r="186" spans="1:7" s="14" customFormat="1" x14ac:dyDescent="0.3">
      <c r="A186" s="355">
        <v>13.15</v>
      </c>
      <c r="B186" s="356">
        <v>9.5</v>
      </c>
      <c r="C186" s="15" t="s">
        <v>454</v>
      </c>
      <c r="D186" s="18" t="s">
        <v>51</v>
      </c>
      <c r="E186" s="101">
        <v>101558</v>
      </c>
      <c r="F186" s="96"/>
      <c r="G186" s="104">
        <f t="shared" si="15"/>
        <v>0</v>
      </c>
    </row>
    <row r="187" spans="1:7" s="14" customFormat="1" x14ac:dyDescent="0.3">
      <c r="A187" s="355">
        <v>13.16</v>
      </c>
      <c r="B187" s="356">
        <v>9.6</v>
      </c>
      <c r="C187" s="15" t="s">
        <v>455</v>
      </c>
      <c r="D187" s="18" t="s">
        <v>51</v>
      </c>
      <c r="E187" s="101">
        <v>120132</v>
      </c>
      <c r="F187" s="96">
        <f>130*0.3*0.4</f>
        <v>15.600000000000001</v>
      </c>
      <c r="G187" s="104">
        <f t="shared" si="15"/>
        <v>1874059.2000000002</v>
      </c>
    </row>
    <row r="188" spans="1:7" s="14" customFormat="1" x14ac:dyDescent="0.3">
      <c r="A188" s="359"/>
      <c r="B188" s="360"/>
      <c r="C188" s="15"/>
      <c r="D188" s="33"/>
      <c r="E188" s="102"/>
      <c r="F188" s="98"/>
      <c r="G188" s="104">
        <f t="shared" si="15"/>
        <v>0</v>
      </c>
    </row>
    <row r="189" spans="1:7" s="14" customFormat="1" x14ac:dyDescent="0.3">
      <c r="A189" s="376">
        <v>14</v>
      </c>
      <c r="B189" s="377"/>
      <c r="C189" s="371" t="s">
        <v>456</v>
      </c>
      <c r="D189" s="372"/>
      <c r="E189" s="372"/>
      <c r="F189" s="372"/>
      <c r="G189" s="373"/>
    </row>
    <row r="190" spans="1:7" s="14" customFormat="1" x14ac:dyDescent="0.3">
      <c r="A190" s="357">
        <v>14.1</v>
      </c>
      <c r="B190" s="358">
        <v>8.1</v>
      </c>
      <c r="C190" s="20" t="s">
        <v>11</v>
      </c>
      <c r="D190" s="18" t="s">
        <v>9</v>
      </c>
      <c r="E190" s="101">
        <v>86582</v>
      </c>
      <c r="F190" s="106">
        <f>+'Memorias Termales'!BB31</f>
        <v>234.48</v>
      </c>
      <c r="G190" s="104">
        <f t="shared" ref="G190:G236" si="16">+E190*F190</f>
        <v>20301747.359999999</v>
      </c>
    </row>
    <row r="191" spans="1:7" s="14" customFormat="1" x14ac:dyDescent="0.3">
      <c r="A191" s="357">
        <v>14.2</v>
      </c>
      <c r="B191" s="358">
        <v>8.1999999999999993</v>
      </c>
      <c r="C191" s="20" t="s">
        <v>457</v>
      </c>
      <c r="D191" s="18" t="s">
        <v>17</v>
      </c>
      <c r="E191" s="101">
        <v>58319</v>
      </c>
      <c r="F191" s="106">
        <v>38</v>
      </c>
      <c r="G191" s="104">
        <f t="shared" si="16"/>
        <v>2216122</v>
      </c>
    </row>
    <row r="192" spans="1:7" s="14" customFormat="1" x14ac:dyDescent="0.3">
      <c r="A192" s="357">
        <v>14.3</v>
      </c>
      <c r="B192" s="358">
        <v>8.3000000000000007</v>
      </c>
      <c r="C192" s="20" t="s">
        <v>458</v>
      </c>
      <c r="D192" s="18" t="s">
        <v>9</v>
      </c>
      <c r="E192" s="101">
        <v>95958</v>
      </c>
      <c r="F192" s="96"/>
      <c r="G192" s="104">
        <f t="shared" si="16"/>
        <v>0</v>
      </c>
    </row>
    <row r="193" spans="1:7" s="14" customFormat="1" x14ac:dyDescent="0.3">
      <c r="A193" s="357">
        <v>14.4</v>
      </c>
      <c r="B193" s="358">
        <v>8.4</v>
      </c>
      <c r="C193" s="20" t="s">
        <v>459</v>
      </c>
      <c r="D193" s="18" t="s">
        <v>9</v>
      </c>
      <c r="E193" s="101">
        <v>100358</v>
      </c>
      <c r="F193" s="96"/>
      <c r="G193" s="104">
        <f t="shared" si="16"/>
        <v>0</v>
      </c>
    </row>
    <row r="194" spans="1:7" s="14" customFormat="1" x14ac:dyDescent="0.3">
      <c r="A194" s="357">
        <v>14.5</v>
      </c>
      <c r="B194" s="358">
        <v>8.5</v>
      </c>
      <c r="C194" s="20" t="s">
        <v>460</v>
      </c>
      <c r="D194" s="18" t="s">
        <v>9</v>
      </c>
      <c r="E194" s="101">
        <v>106581</v>
      </c>
      <c r="F194" s="96"/>
      <c r="G194" s="104">
        <f t="shared" si="16"/>
        <v>0</v>
      </c>
    </row>
    <row r="195" spans="1:7" s="14" customFormat="1" ht="20.399999999999999" x14ac:dyDescent="0.3">
      <c r="A195" s="357">
        <v>14.6</v>
      </c>
      <c r="B195" s="358">
        <v>8.6</v>
      </c>
      <c r="C195" s="20" t="s">
        <v>461</v>
      </c>
      <c r="D195" s="18" t="s">
        <v>9</v>
      </c>
      <c r="E195" s="101">
        <v>107304</v>
      </c>
      <c r="F195" s="96"/>
      <c r="G195" s="104">
        <f t="shared" si="16"/>
        <v>0</v>
      </c>
    </row>
    <row r="196" spans="1:7" s="14" customFormat="1" x14ac:dyDescent="0.3">
      <c r="A196" s="357">
        <v>14.7</v>
      </c>
      <c r="B196" s="358">
        <v>8.6999999999999993</v>
      </c>
      <c r="C196" s="20" t="s">
        <v>462</v>
      </c>
      <c r="D196" s="18" t="s">
        <v>17</v>
      </c>
      <c r="E196" s="101">
        <v>65430</v>
      </c>
      <c r="F196" s="96"/>
      <c r="G196" s="104">
        <f t="shared" si="16"/>
        <v>0</v>
      </c>
    </row>
    <row r="197" spans="1:7" s="14" customFormat="1" x14ac:dyDescent="0.3">
      <c r="A197" s="357">
        <v>14.8</v>
      </c>
      <c r="B197" s="358">
        <v>8.8000000000000007</v>
      </c>
      <c r="C197" s="20" t="s">
        <v>463</v>
      </c>
      <c r="D197" s="18" t="s">
        <v>9</v>
      </c>
      <c r="E197" s="101">
        <v>242574</v>
      </c>
      <c r="F197" s="96"/>
      <c r="G197" s="104">
        <f t="shared" si="16"/>
        <v>0</v>
      </c>
    </row>
    <row r="198" spans="1:7" s="14" customFormat="1" x14ac:dyDescent="0.3">
      <c r="A198" s="357">
        <v>14.9</v>
      </c>
      <c r="B198" s="358">
        <v>8.9</v>
      </c>
      <c r="C198" s="15" t="s">
        <v>464</v>
      </c>
      <c r="D198" s="18" t="s">
        <v>9</v>
      </c>
      <c r="E198" s="101">
        <v>86373</v>
      </c>
      <c r="F198" s="96"/>
      <c r="G198" s="104">
        <f t="shared" si="16"/>
        <v>0</v>
      </c>
    </row>
    <row r="199" spans="1:7" s="14" customFormat="1" x14ac:dyDescent="0.3">
      <c r="A199" s="355">
        <v>14.1</v>
      </c>
      <c r="B199" s="356">
        <v>9</v>
      </c>
      <c r="C199" s="15" t="s">
        <v>465</v>
      </c>
      <c r="D199" s="18" t="s">
        <v>17</v>
      </c>
      <c r="E199" s="101">
        <v>72460</v>
      </c>
      <c r="F199" s="106"/>
      <c r="G199" s="104">
        <f t="shared" si="16"/>
        <v>0</v>
      </c>
    </row>
    <row r="200" spans="1:7" s="14" customFormat="1" x14ac:dyDescent="0.3">
      <c r="A200" s="355">
        <v>14.11</v>
      </c>
      <c r="B200" s="356">
        <v>9.1</v>
      </c>
      <c r="C200" s="15" t="s">
        <v>466</v>
      </c>
      <c r="D200" s="18" t="s">
        <v>17</v>
      </c>
      <c r="E200" s="101">
        <v>16983</v>
      </c>
      <c r="F200" s="96"/>
      <c r="G200" s="104">
        <f t="shared" si="16"/>
        <v>0</v>
      </c>
    </row>
    <row r="201" spans="1:7" s="14" customFormat="1" x14ac:dyDescent="0.3">
      <c r="A201" s="355">
        <v>14.12</v>
      </c>
      <c r="B201" s="356">
        <v>9.1999999999999993</v>
      </c>
      <c r="C201" s="15" t="s">
        <v>467</v>
      </c>
      <c r="D201" s="18" t="s">
        <v>17</v>
      </c>
      <c r="E201" s="101">
        <v>13001</v>
      </c>
      <c r="F201" s="96"/>
      <c r="G201" s="104">
        <f t="shared" si="16"/>
        <v>0</v>
      </c>
    </row>
    <row r="202" spans="1:7" s="14" customFormat="1" x14ac:dyDescent="0.3">
      <c r="A202" s="355">
        <v>14.13</v>
      </c>
      <c r="B202" s="356">
        <v>9.3000000000000007</v>
      </c>
      <c r="C202" s="15" t="s">
        <v>468</v>
      </c>
      <c r="D202" s="18" t="s">
        <v>17</v>
      </c>
      <c r="E202" s="101">
        <v>17239</v>
      </c>
      <c r="F202" s="96"/>
      <c r="G202" s="104">
        <f t="shared" si="16"/>
        <v>0</v>
      </c>
    </row>
    <row r="203" spans="1:7" s="14" customFormat="1" x14ac:dyDescent="0.3">
      <c r="A203" s="355">
        <v>14.14</v>
      </c>
      <c r="B203" s="356">
        <v>9.4</v>
      </c>
      <c r="C203" s="15" t="s">
        <v>469</v>
      </c>
      <c r="D203" s="18" t="s">
        <v>17</v>
      </c>
      <c r="E203" s="101">
        <v>16338</v>
      </c>
      <c r="F203" s="96"/>
      <c r="G203" s="104">
        <f t="shared" si="16"/>
        <v>0</v>
      </c>
    </row>
    <row r="204" spans="1:7" s="14" customFormat="1" x14ac:dyDescent="0.3">
      <c r="A204" s="355">
        <v>14.15</v>
      </c>
      <c r="B204" s="356">
        <v>9.5</v>
      </c>
      <c r="C204" s="15" t="s">
        <v>470</v>
      </c>
      <c r="D204" s="18" t="s">
        <v>17</v>
      </c>
      <c r="E204" s="101">
        <v>25708</v>
      </c>
      <c r="F204" s="96"/>
      <c r="G204" s="104">
        <f t="shared" si="16"/>
        <v>0</v>
      </c>
    </row>
    <row r="205" spans="1:7" s="14" customFormat="1" x14ac:dyDescent="0.3">
      <c r="A205" s="355">
        <v>14.16</v>
      </c>
      <c r="B205" s="356">
        <v>9.6</v>
      </c>
      <c r="C205" s="15" t="s">
        <v>471</v>
      </c>
      <c r="D205" s="18" t="s">
        <v>17</v>
      </c>
      <c r="E205" s="101">
        <v>47753</v>
      </c>
      <c r="F205" s="96"/>
      <c r="G205" s="104">
        <f t="shared" si="16"/>
        <v>0</v>
      </c>
    </row>
    <row r="206" spans="1:7" s="14" customFormat="1" x14ac:dyDescent="0.3">
      <c r="A206" s="355">
        <v>14.17</v>
      </c>
      <c r="B206" s="356">
        <v>9.6999999999999993</v>
      </c>
      <c r="C206" s="15" t="s">
        <v>472</v>
      </c>
      <c r="D206" s="18" t="s">
        <v>17</v>
      </c>
      <c r="E206" s="101">
        <v>16016</v>
      </c>
      <c r="F206" s="96"/>
      <c r="G206" s="104">
        <f t="shared" si="16"/>
        <v>0</v>
      </c>
    </row>
    <row r="207" spans="1:7" s="14" customFormat="1" x14ac:dyDescent="0.3">
      <c r="A207" s="355">
        <v>14.18</v>
      </c>
      <c r="B207" s="356">
        <v>9.8000000000000007</v>
      </c>
      <c r="C207" s="15" t="s">
        <v>473</v>
      </c>
      <c r="D207" s="18" t="s">
        <v>9</v>
      </c>
      <c r="E207" s="101">
        <v>112858</v>
      </c>
      <c r="F207" s="96"/>
      <c r="G207" s="104">
        <f t="shared" si="16"/>
        <v>0</v>
      </c>
    </row>
    <row r="208" spans="1:7" s="14" customFormat="1" x14ac:dyDescent="0.3">
      <c r="A208" s="355">
        <v>14.19</v>
      </c>
      <c r="B208" s="356">
        <v>9.9</v>
      </c>
      <c r="C208" s="20" t="s">
        <v>474</v>
      </c>
      <c r="D208" s="27" t="s">
        <v>17</v>
      </c>
      <c r="E208" s="101">
        <v>180709</v>
      </c>
      <c r="F208" s="106"/>
      <c r="G208" s="104">
        <f t="shared" si="16"/>
        <v>0</v>
      </c>
    </row>
    <row r="209" spans="1:7" s="14" customFormat="1" x14ac:dyDescent="0.3">
      <c r="A209" s="355">
        <v>14.2</v>
      </c>
      <c r="B209" s="356">
        <v>10</v>
      </c>
      <c r="C209" s="20" t="s">
        <v>475</v>
      </c>
      <c r="D209" s="27" t="s">
        <v>17</v>
      </c>
      <c r="E209" s="101">
        <v>13613</v>
      </c>
      <c r="F209" s="96"/>
      <c r="G209" s="104">
        <f t="shared" si="16"/>
        <v>0</v>
      </c>
    </row>
    <row r="210" spans="1:7" s="14" customFormat="1" x14ac:dyDescent="0.3">
      <c r="A210" s="355">
        <v>14.21</v>
      </c>
      <c r="B210" s="356">
        <v>10.1</v>
      </c>
      <c r="C210" s="20" t="s">
        <v>476</v>
      </c>
      <c r="D210" s="27" t="s">
        <v>17</v>
      </c>
      <c r="E210" s="101">
        <v>51175</v>
      </c>
      <c r="F210" s="96"/>
      <c r="G210" s="104">
        <f t="shared" si="16"/>
        <v>0</v>
      </c>
    </row>
    <row r="211" spans="1:7" s="14" customFormat="1" x14ac:dyDescent="0.3">
      <c r="A211" s="355">
        <v>14.22</v>
      </c>
      <c r="B211" s="356">
        <v>10.199999999999999</v>
      </c>
      <c r="C211" s="20" t="s">
        <v>477</v>
      </c>
      <c r="D211" s="27" t="s">
        <v>9</v>
      </c>
      <c r="E211" s="101">
        <v>65980</v>
      </c>
      <c r="F211" s="96"/>
      <c r="G211" s="104">
        <f t="shared" si="16"/>
        <v>0</v>
      </c>
    </row>
    <row r="212" spans="1:7" s="14" customFormat="1" x14ac:dyDescent="0.3">
      <c r="A212" s="355">
        <v>14.23</v>
      </c>
      <c r="B212" s="356">
        <v>10.3</v>
      </c>
      <c r="C212" s="20" t="s">
        <v>478</v>
      </c>
      <c r="D212" s="27" t="s">
        <v>9</v>
      </c>
      <c r="E212" s="101">
        <v>75525</v>
      </c>
      <c r="F212" s="96"/>
      <c r="G212" s="104">
        <f t="shared" si="16"/>
        <v>0</v>
      </c>
    </row>
    <row r="213" spans="1:7" s="14" customFormat="1" x14ac:dyDescent="0.3">
      <c r="A213" s="355">
        <v>14.24</v>
      </c>
      <c r="B213" s="356">
        <v>10.4</v>
      </c>
      <c r="C213" s="20" t="s">
        <v>479</v>
      </c>
      <c r="D213" s="27" t="s">
        <v>9</v>
      </c>
      <c r="E213" s="101">
        <v>76730</v>
      </c>
      <c r="F213" s="96"/>
      <c r="G213" s="104">
        <f t="shared" si="16"/>
        <v>0</v>
      </c>
    </row>
    <row r="214" spans="1:7" s="14" customFormat="1" x14ac:dyDescent="0.3">
      <c r="A214" s="355">
        <v>14.25</v>
      </c>
      <c r="B214" s="356">
        <v>10.5</v>
      </c>
      <c r="C214" s="20" t="s">
        <v>480</v>
      </c>
      <c r="D214" s="27" t="s">
        <v>9</v>
      </c>
      <c r="E214" s="101">
        <v>73272</v>
      </c>
      <c r="F214" s="106"/>
      <c r="G214" s="104">
        <f t="shared" si="16"/>
        <v>0</v>
      </c>
    </row>
    <row r="215" spans="1:7" s="14" customFormat="1" x14ac:dyDescent="0.3">
      <c r="A215" s="355">
        <v>14.26</v>
      </c>
      <c r="B215" s="356">
        <v>10.6</v>
      </c>
      <c r="C215" s="19" t="s">
        <v>481</v>
      </c>
      <c r="D215" s="27" t="s">
        <v>9</v>
      </c>
      <c r="E215" s="101">
        <v>81273</v>
      </c>
      <c r="F215" s="96"/>
      <c r="G215" s="104">
        <f t="shared" si="16"/>
        <v>0</v>
      </c>
    </row>
    <row r="216" spans="1:7" s="14" customFormat="1" x14ac:dyDescent="0.3">
      <c r="A216" s="355">
        <v>14.27</v>
      </c>
      <c r="B216" s="356">
        <v>10.7</v>
      </c>
      <c r="C216" s="19" t="s">
        <v>482</v>
      </c>
      <c r="D216" s="27" t="s">
        <v>17</v>
      </c>
      <c r="E216" s="101">
        <v>18294</v>
      </c>
      <c r="F216" s="96"/>
      <c r="G216" s="104">
        <f t="shared" si="16"/>
        <v>0</v>
      </c>
    </row>
    <row r="217" spans="1:7" s="14" customFormat="1" x14ac:dyDescent="0.3">
      <c r="A217" s="355">
        <v>14.28</v>
      </c>
      <c r="B217" s="356">
        <v>10.8</v>
      </c>
      <c r="C217" s="19" t="s">
        <v>483</v>
      </c>
      <c r="D217" s="27" t="s">
        <v>9</v>
      </c>
      <c r="E217" s="101">
        <v>72954</v>
      </c>
      <c r="F217" s="106"/>
      <c r="G217" s="104">
        <f t="shared" si="16"/>
        <v>0</v>
      </c>
    </row>
    <row r="218" spans="1:7" s="14" customFormat="1" x14ac:dyDescent="0.3">
      <c r="A218" s="355">
        <v>14.29</v>
      </c>
      <c r="B218" s="356">
        <v>10.9</v>
      </c>
      <c r="C218" s="19" t="s">
        <v>484</v>
      </c>
      <c r="D218" s="27" t="s">
        <v>23</v>
      </c>
      <c r="E218" s="101">
        <v>30017</v>
      </c>
      <c r="F218" s="96"/>
      <c r="G218" s="104">
        <f t="shared" si="16"/>
        <v>0</v>
      </c>
    </row>
    <row r="219" spans="1:7" s="14" customFormat="1" ht="20.399999999999999" x14ac:dyDescent="0.3">
      <c r="A219" s="355">
        <v>14.3</v>
      </c>
      <c r="B219" s="356">
        <v>11</v>
      </c>
      <c r="C219" s="19" t="s">
        <v>485</v>
      </c>
      <c r="D219" s="27" t="s">
        <v>23</v>
      </c>
      <c r="E219" s="101">
        <v>186898</v>
      </c>
      <c r="F219" s="96">
        <v>2</v>
      </c>
      <c r="G219" s="104">
        <f t="shared" si="16"/>
        <v>373796</v>
      </c>
    </row>
    <row r="220" spans="1:7" s="14" customFormat="1" x14ac:dyDescent="0.3">
      <c r="A220" s="355">
        <v>14.31</v>
      </c>
      <c r="B220" s="356">
        <v>11.1</v>
      </c>
      <c r="C220" s="19" t="s">
        <v>486</v>
      </c>
      <c r="D220" s="27" t="s">
        <v>23</v>
      </c>
      <c r="E220" s="101">
        <v>16797</v>
      </c>
      <c r="F220" s="96"/>
      <c r="G220" s="104">
        <f t="shared" si="16"/>
        <v>0</v>
      </c>
    </row>
    <row r="221" spans="1:7" s="14" customFormat="1" x14ac:dyDescent="0.3">
      <c r="A221" s="355">
        <v>14.32</v>
      </c>
      <c r="B221" s="356">
        <v>11.2</v>
      </c>
      <c r="C221" s="19" t="s">
        <v>487</v>
      </c>
      <c r="D221" s="27" t="s">
        <v>23</v>
      </c>
      <c r="E221" s="101">
        <v>36570</v>
      </c>
      <c r="F221" s="96">
        <v>3</v>
      </c>
      <c r="G221" s="104">
        <f t="shared" si="16"/>
        <v>109710</v>
      </c>
    </row>
    <row r="222" spans="1:7" s="14" customFormat="1" x14ac:dyDescent="0.3">
      <c r="A222" s="355">
        <v>14.33</v>
      </c>
      <c r="B222" s="356">
        <v>11.3</v>
      </c>
      <c r="C222" s="19" t="s">
        <v>488</v>
      </c>
      <c r="D222" s="27" t="s">
        <v>23</v>
      </c>
      <c r="E222" s="101">
        <v>22716</v>
      </c>
      <c r="F222" s="96"/>
      <c r="G222" s="104">
        <f t="shared" si="16"/>
        <v>0</v>
      </c>
    </row>
    <row r="223" spans="1:7" s="14" customFormat="1" x14ac:dyDescent="0.3">
      <c r="A223" s="355">
        <v>14.34</v>
      </c>
      <c r="B223" s="356">
        <v>11.4</v>
      </c>
      <c r="C223" s="19" t="s">
        <v>489</v>
      </c>
      <c r="D223" s="27" t="s">
        <v>23</v>
      </c>
      <c r="E223" s="101">
        <v>22174</v>
      </c>
      <c r="F223" s="96"/>
      <c r="G223" s="104">
        <f t="shared" si="16"/>
        <v>0</v>
      </c>
    </row>
    <row r="224" spans="1:7" s="14" customFormat="1" x14ac:dyDescent="0.3">
      <c r="A224" s="355">
        <v>14.35</v>
      </c>
      <c r="B224" s="356">
        <v>11.5</v>
      </c>
      <c r="C224" s="19" t="s">
        <v>490</v>
      </c>
      <c r="D224" s="27" t="s">
        <v>17</v>
      </c>
      <c r="E224" s="101">
        <v>14776</v>
      </c>
      <c r="F224" s="96"/>
      <c r="G224" s="104">
        <f t="shared" si="16"/>
        <v>0</v>
      </c>
    </row>
    <row r="225" spans="1:7" s="14" customFormat="1" x14ac:dyDescent="0.3">
      <c r="A225" s="355">
        <v>14.36</v>
      </c>
      <c r="B225" s="356">
        <v>11.6</v>
      </c>
      <c r="C225" s="19" t="s">
        <v>491</v>
      </c>
      <c r="D225" s="27" t="s">
        <v>17</v>
      </c>
      <c r="E225" s="101">
        <v>14974</v>
      </c>
      <c r="F225" s="96"/>
      <c r="G225" s="104">
        <f t="shared" si="16"/>
        <v>0</v>
      </c>
    </row>
    <row r="226" spans="1:7" s="14" customFormat="1" x14ac:dyDescent="0.3">
      <c r="A226" s="355">
        <v>14.37</v>
      </c>
      <c r="B226" s="356">
        <v>11.7</v>
      </c>
      <c r="C226" s="19" t="s">
        <v>492</v>
      </c>
      <c r="D226" s="27" t="s">
        <v>23</v>
      </c>
      <c r="E226" s="101">
        <v>31862</v>
      </c>
      <c r="F226" s="96">
        <v>2</v>
      </c>
      <c r="G226" s="104">
        <f t="shared" si="16"/>
        <v>63724</v>
      </c>
    </row>
    <row r="227" spans="1:7" s="14" customFormat="1" x14ac:dyDescent="0.3">
      <c r="A227" s="355">
        <v>14.38</v>
      </c>
      <c r="B227" s="356">
        <v>11.8</v>
      </c>
      <c r="C227" s="19" t="s">
        <v>493</v>
      </c>
      <c r="D227" s="27" t="s">
        <v>23</v>
      </c>
      <c r="E227" s="101">
        <v>26591</v>
      </c>
      <c r="F227" s="96"/>
      <c r="G227" s="104">
        <f t="shared" si="16"/>
        <v>0</v>
      </c>
    </row>
    <row r="228" spans="1:7" s="14" customFormat="1" ht="12.75" customHeight="1" x14ac:dyDescent="0.3">
      <c r="A228" s="355">
        <v>14.39</v>
      </c>
      <c r="B228" s="356">
        <v>11.9</v>
      </c>
      <c r="C228" s="19" t="s">
        <v>494</v>
      </c>
      <c r="D228" s="27" t="s">
        <v>9</v>
      </c>
      <c r="E228" s="101">
        <v>24670</v>
      </c>
      <c r="F228" s="96"/>
      <c r="G228" s="104">
        <f t="shared" si="16"/>
        <v>0</v>
      </c>
    </row>
    <row r="229" spans="1:7" s="14" customFormat="1" ht="20.25" customHeight="1" x14ac:dyDescent="0.3">
      <c r="A229" s="355">
        <v>14.4</v>
      </c>
      <c r="B229" s="356">
        <v>12</v>
      </c>
      <c r="C229" s="19" t="s">
        <v>495</v>
      </c>
      <c r="D229" s="27" t="s">
        <v>9</v>
      </c>
      <c r="E229" s="101">
        <v>28519</v>
      </c>
      <c r="F229" s="96"/>
      <c r="G229" s="104">
        <f t="shared" si="16"/>
        <v>0</v>
      </c>
    </row>
    <row r="230" spans="1:7" s="14" customFormat="1" x14ac:dyDescent="0.3">
      <c r="A230" s="355">
        <v>14.41</v>
      </c>
      <c r="B230" s="356">
        <v>12.1</v>
      </c>
      <c r="C230" s="19" t="s">
        <v>496</v>
      </c>
      <c r="D230" s="27" t="s">
        <v>9</v>
      </c>
      <c r="E230" s="101">
        <v>92414</v>
      </c>
      <c r="F230" s="106"/>
      <c r="G230" s="104">
        <f t="shared" si="16"/>
        <v>0</v>
      </c>
    </row>
    <row r="231" spans="1:7" s="14" customFormat="1" x14ac:dyDescent="0.3">
      <c r="A231" s="355">
        <v>14.42</v>
      </c>
      <c r="B231" s="356">
        <v>12.2</v>
      </c>
      <c r="C231" s="19" t="s">
        <v>497</v>
      </c>
      <c r="D231" s="27" t="s">
        <v>17</v>
      </c>
      <c r="E231" s="101">
        <v>106127</v>
      </c>
      <c r="F231" s="106"/>
      <c r="G231" s="104">
        <f t="shared" si="16"/>
        <v>0</v>
      </c>
    </row>
    <row r="232" spans="1:7" s="14" customFormat="1" x14ac:dyDescent="0.3">
      <c r="A232" s="355">
        <v>14.43</v>
      </c>
      <c r="B232" s="356">
        <v>12.3</v>
      </c>
      <c r="C232" s="19" t="s">
        <v>498</v>
      </c>
      <c r="D232" s="27" t="s">
        <v>9</v>
      </c>
      <c r="E232" s="101">
        <v>61314</v>
      </c>
      <c r="F232" s="96"/>
      <c r="G232" s="104">
        <f t="shared" si="16"/>
        <v>0</v>
      </c>
    </row>
    <row r="233" spans="1:7" s="14" customFormat="1" x14ac:dyDescent="0.3">
      <c r="A233" s="355">
        <v>14.44</v>
      </c>
      <c r="B233" s="356">
        <v>12.4</v>
      </c>
      <c r="C233" s="19" t="s">
        <v>499</v>
      </c>
      <c r="D233" s="27" t="s">
        <v>9</v>
      </c>
      <c r="E233" s="101">
        <v>20364</v>
      </c>
      <c r="F233" s="96"/>
      <c r="G233" s="104">
        <f t="shared" si="16"/>
        <v>0</v>
      </c>
    </row>
    <row r="234" spans="1:7" s="14" customFormat="1" x14ac:dyDescent="0.3">
      <c r="A234" s="355">
        <v>14.45</v>
      </c>
      <c r="B234" s="356">
        <v>12.5</v>
      </c>
      <c r="C234" s="19" t="s">
        <v>500</v>
      </c>
      <c r="D234" s="27" t="s">
        <v>9</v>
      </c>
      <c r="E234" s="101">
        <v>135624</v>
      </c>
      <c r="F234" s="96"/>
      <c r="G234" s="104">
        <f t="shared" si="16"/>
        <v>0</v>
      </c>
    </row>
    <row r="235" spans="1:7" s="14" customFormat="1" x14ac:dyDescent="0.3">
      <c r="A235" s="355">
        <v>14.46</v>
      </c>
      <c r="B235" s="356">
        <v>12.6</v>
      </c>
      <c r="C235" s="19" t="s">
        <v>501</v>
      </c>
      <c r="D235" s="27" t="s">
        <v>9</v>
      </c>
      <c r="E235" s="101">
        <v>167616</v>
      </c>
      <c r="F235" s="96"/>
      <c r="G235" s="104">
        <f t="shared" si="16"/>
        <v>0</v>
      </c>
    </row>
    <row r="236" spans="1:7" s="14" customFormat="1" x14ac:dyDescent="0.3">
      <c r="A236" s="355"/>
      <c r="B236" s="356"/>
      <c r="C236" s="15"/>
      <c r="D236" s="33"/>
      <c r="E236" s="102"/>
      <c r="F236" s="98"/>
      <c r="G236" s="104">
        <f t="shared" si="16"/>
        <v>0</v>
      </c>
    </row>
    <row r="237" spans="1:7" s="14" customFormat="1" x14ac:dyDescent="0.3">
      <c r="A237" s="376">
        <v>15</v>
      </c>
      <c r="B237" s="377"/>
      <c r="C237" s="371" t="s">
        <v>502</v>
      </c>
      <c r="D237" s="372"/>
      <c r="E237" s="372"/>
      <c r="F237" s="372"/>
      <c r="G237" s="373"/>
    </row>
    <row r="238" spans="1:7" s="14" customFormat="1" x14ac:dyDescent="0.3">
      <c r="A238" s="357">
        <v>15.1</v>
      </c>
      <c r="B238" s="358">
        <v>8.1</v>
      </c>
      <c r="C238" s="15" t="s">
        <v>503</v>
      </c>
      <c r="D238" s="18" t="s">
        <v>17</v>
      </c>
      <c r="E238" s="101">
        <v>100347</v>
      </c>
      <c r="F238" s="96"/>
      <c r="G238" s="104">
        <f t="shared" ref="G238:G247" si="17">+E238*F238</f>
        <v>0</v>
      </c>
    </row>
    <row r="239" spans="1:7" s="14" customFormat="1" x14ac:dyDescent="0.3">
      <c r="A239" s="357">
        <v>15.2</v>
      </c>
      <c r="B239" s="358">
        <v>8.1999999999999993</v>
      </c>
      <c r="C239" s="15" t="s">
        <v>504</v>
      </c>
      <c r="D239" s="18" t="s">
        <v>9</v>
      </c>
      <c r="E239" s="101">
        <v>60867</v>
      </c>
      <c r="F239" s="96"/>
      <c r="G239" s="104">
        <f t="shared" si="17"/>
        <v>0</v>
      </c>
    </row>
    <row r="240" spans="1:7" s="14" customFormat="1" x14ac:dyDescent="0.3">
      <c r="A240" s="357">
        <v>15.3</v>
      </c>
      <c r="B240" s="358">
        <v>8.3000000000000007</v>
      </c>
      <c r="C240" s="15" t="s">
        <v>505</v>
      </c>
      <c r="D240" s="18" t="s">
        <v>9</v>
      </c>
      <c r="E240" s="101">
        <v>84942</v>
      </c>
      <c r="F240" s="96"/>
      <c r="G240" s="104">
        <f t="shared" si="17"/>
        <v>0</v>
      </c>
    </row>
    <row r="241" spans="1:7" s="14" customFormat="1" x14ac:dyDescent="0.3">
      <c r="A241" s="357">
        <v>15.4</v>
      </c>
      <c r="B241" s="358">
        <v>8.4</v>
      </c>
      <c r="C241" s="15" t="s">
        <v>506</v>
      </c>
      <c r="D241" s="18" t="s">
        <v>9</v>
      </c>
      <c r="E241" s="101">
        <v>101548</v>
      </c>
      <c r="F241" s="96"/>
      <c r="G241" s="104">
        <f t="shared" si="17"/>
        <v>0</v>
      </c>
    </row>
    <row r="242" spans="1:7" s="14" customFormat="1" x14ac:dyDescent="0.3">
      <c r="A242" s="357">
        <v>15.5</v>
      </c>
      <c r="B242" s="358">
        <v>8.5</v>
      </c>
      <c r="C242" s="15" t="s">
        <v>14</v>
      </c>
      <c r="D242" s="18" t="s">
        <v>9</v>
      </c>
      <c r="E242" s="101">
        <v>76823</v>
      </c>
      <c r="F242" s="106"/>
      <c r="G242" s="104">
        <f t="shared" si="17"/>
        <v>0</v>
      </c>
    </row>
    <row r="243" spans="1:7" s="14" customFormat="1" x14ac:dyDescent="0.3">
      <c r="A243" s="357">
        <v>15.6</v>
      </c>
      <c r="B243" s="358">
        <v>8.6</v>
      </c>
      <c r="C243" s="15" t="s">
        <v>507</v>
      </c>
      <c r="D243" s="18" t="s">
        <v>9</v>
      </c>
      <c r="E243" s="101">
        <v>137652</v>
      </c>
      <c r="F243" s="96"/>
      <c r="G243" s="104">
        <f t="shared" si="17"/>
        <v>0</v>
      </c>
    </row>
    <row r="244" spans="1:7" s="14" customFormat="1" x14ac:dyDescent="0.3">
      <c r="A244" s="357">
        <v>15.7</v>
      </c>
      <c r="B244" s="358">
        <v>8.6999999999999993</v>
      </c>
      <c r="C244" s="15" t="s">
        <v>508</v>
      </c>
      <c r="D244" s="18" t="s">
        <v>17</v>
      </c>
      <c r="E244" s="101">
        <v>66632</v>
      </c>
      <c r="F244" s="96"/>
      <c r="G244" s="104">
        <f t="shared" si="17"/>
        <v>0</v>
      </c>
    </row>
    <row r="245" spans="1:7" s="14" customFormat="1" x14ac:dyDescent="0.3">
      <c r="A245" s="357">
        <v>15.8</v>
      </c>
      <c r="B245" s="358">
        <v>8.8000000000000007</v>
      </c>
      <c r="C245" s="15" t="s">
        <v>10</v>
      </c>
      <c r="D245" s="18" t="s">
        <v>9</v>
      </c>
      <c r="E245" s="101">
        <v>149556</v>
      </c>
      <c r="F245" s="96"/>
      <c r="G245" s="104">
        <f t="shared" si="17"/>
        <v>0</v>
      </c>
    </row>
    <row r="246" spans="1:7" s="14" customFormat="1" x14ac:dyDescent="0.3">
      <c r="A246" s="357">
        <v>15.9</v>
      </c>
      <c r="B246" s="358">
        <v>8.9</v>
      </c>
      <c r="C246" s="15" t="s">
        <v>509</v>
      </c>
      <c r="D246" s="18" t="s">
        <v>9</v>
      </c>
      <c r="E246" s="101">
        <v>22633</v>
      </c>
      <c r="F246" s="96"/>
      <c r="G246" s="104">
        <f t="shared" si="17"/>
        <v>0</v>
      </c>
    </row>
    <row r="247" spans="1:7" s="14" customFormat="1" x14ac:dyDescent="0.3">
      <c r="A247" s="355">
        <v>15.1</v>
      </c>
      <c r="B247" s="356">
        <v>8.9</v>
      </c>
      <c r="C247" s="15" t="s">
        <v>12</v>
      </c>
      <c r="D247" s="18" t="s">
        <v>9</v>
      </c>
      <c r="E247" s="101">
        <v>88734</v>
      </c>
      <c r="F247" s="96">
        <f>N904</f>
        <v>207.4504</v>
      </c>
      <c r="G247" s="104">
        <f t="shared" si="17"/>
        <v>18407903.7936</v>
      </c>
    </row>
    <row r="248" spans="1:7" s="14" customFormat="1" x14ac:dyDescent="0.3">
      <c r="A248" s="376">
        <v>16</v>
      </c>
      <c r="B248" s="377"/>
      <c r="C248" s="371" t="s">
        <v>510</v>
      </c>
      <c r="D248" s="372"/>
      <c r="E248" s="372"/>
      <c r="F248" s="372"/>
      <c r="G248" s="373"/>
    </row>
    <row r="249" spans="1:7" s="14" customFormat="1" x14ac:dyDescent="0.3">
      <c r="A249" s="357">
        <v>16.100000000000001</v>
      </c>
      <c r="B249" s="358">
        <v>8.1</v>
      </c>
      <c r="C249" s="20" t="s">
        <v>511</v>
      </c>
      <c r="D249" s="27" t="s">
        <v>51</v>
      </c>
      <c r="E249" s="101">
        <v>7497</v>
      </c>
      <c r="F249" s="96"/>
      <c r="G249" s="104">
        <f t="shared" ref="G249:G262" si="18">+E249*F249</f>
        <v>0</v>
      </c>
    </row>
    <row r="250" spans="1:7" s="14" customFormat="1" ht="20.399999999999999" x14ac:dyDescent="0.3">
      <c r="A250" s="357">
        <v>16.2</v>
      </c>
      <c r="B250" s="358">
        <v>8.1999999999999993</v>
      </c>
      <c r="C250" s="20" t="s">
        <v>512</v>
      </c>
      <c r="D250" s="34" t="s">
        <v>51</v>
      </c>
      <c r="E250" s="101">
        <v>21200</v>
      </c>
      <c r="F250" s="96"/>
      <c r="G250" s="104">
        <f t="shared" si="18"/>
        <v>0</v>
      </c>
    </row>
    <row r="251" spans="1:7" s="14" customFormat="1" x14ac:dyDescent="0.3">
      <c r="A251" s="357">
        <v>16.3</v>
      </c>
      <c r="B251" s="358">
        <v>8.3000000000000007</v>
      </c>
      <c r="C251" s="35" t="s">
        <v>513</v>
      </c>
      <c r="D251" s="34" t="s">
        <v>51</v>
      </c>
      <c r="E251" s="101">
        <v>47202</v>
      </c>
      <c r="F251" s="96"/>
      <c r="G251" s="104">
        <f t="shared" si="18"/>
        <v>0</v>
      </c>
    </row>
    <row r="252" spans="1:7" s="14" customFormat="1" ht="20.399999999999999" x14ac:dyDescent="0.3">
      <c r="A252" s="357">
        <v>16.399999999999999</v>
      </c>
      <c r="B252" s="358">
        <v>8.4</v>
      </c>
      <c r="C252" s="20" t="s">
        <v>514</v>
      </c>
      <c r="D252" s="34" t="s">
        <v>51</v>
      </c>
      <c r="E252" s="101">
        <v>63372</v>
      </c>
      <c r="F252" s="96">
        <v>18</v>
      </c>
      <c r="G252" s="104">
        <f t="shared" si="18"/>
        <v>1140696</v>
      </c>
    </row>
    <row r="253" spans="1:7" s="14" customFormat="1" ht="20.399999999999999" x14ac:dyDescent="0.3">
      <c r="A253" s="357">
        <v>16.5</v>
      </c>
      <c r="B253" s="358">
        <v>8.5</v>
      </c>
      <c r="C253" s="20" t="s">
        <v>515</v>
      </c>
      <c r="D253" s="34" t="s">
        <v>51</v>
      </c>
      <c r="E253" s="101">
        <v>85765</v>
      </c>
      <c r="F253" s="96"/>
      <c r="G253" s="104">
        <f t="shared" si="18"/>
        <v>0</v>
      </c>
    </row>
    <row r="254" spans="1:7" s="14" customFormat="1" x14ac:dyDescent="0.3">
      <c r="A254" s="357">
        <v>16.600000000000001</v>
      </c>
      <c r="B254" s="358">
        <v>8.6</v>
      </c>
      <c r="C254" s="20" t="s">
        <v>516</v>
      </c>
      <c r="D254" s="34" t="s">
        <v>51</v>
      </c>
      <c r="E254" s="101">
        <v>147299</v>
      </c>
      <c r="F254" s="96"/>
      <c r="G254" s="104">
        <f t="shared" si="18"/>
        <v>0</v>
      </c>
    </row>
    <row r="255" spans="1:7" s="14" customFormat="1" x14ac:dyDescent="0.3">
      <c r="A255" s="357">
        <v>16.7</v>
      </c>
      <c r="B255" s="358">
        <v>8.6999999999999993</v>
      </c>
      <c r="C255" s="20" t="s">
        <v>517</v>
      </c>
      <c r="D255" s="27" t="s">
        <v>51</v>
      </c>
      <c r="E255" s="101">
        <v>30937</v>
      </c>
      <c r="F255" s="96"/>
      <c r="G255" s="104">
        <f t="shared" si="18"/>
        <v>0</v>
      </c>
    </row>
    <row r="256" spans="1:7" s="14" customFormat="1" x14ac:dyDescent="0.3">
      <c r="A256" s="357">
        <v>16.8</v>
      </c>
      <c r="B256" s="358">
        <v>8.8000000000000007</v>
      </c>
      <c r="C256" s="19" t="s">
        <v>13</v>
      </c>
      <c r="D256" s="27" t="s">
        <v>51</v>
      </c>
      <c r="E256" s="101">
        <v>96594</v>
      </c>
      <c r="F256" s="96">
        <v>3</v>
      </c>
      <c r="G256" s="104">
        <f t="shared" si="18"/>
        <v>289782</v>
      </c>
    </row>
    <row r="257" spans="1:7" s="14" customFormat="1" x14ac:dyDescent="0.3">
      <c r="A257" s="357">
        <v>16.899999999999999</v>
      </c>
      <c r="B257" s="358">
        <v>8.9</v>
      </c>
      <c r="C257" s="20" t="s">
        <v>518</v>
      </c>
      <c r="D257" s="34" t="s">
        <v>51</v>
      </c>
      <c r="E257" s="101">
        <v>112546</v>
      </c>
      <c r="F257" s="96"/>
      <c r="G257" s="104">
        <f t="shared" si="18"/>
        <v>0</v>
      </c>
    </row>
    <row r="258" spans="1:7" s="14" customFormat="1" ht="20.399999999999999" x14ac:dyDescent="0.3">
      <c r="A258" s="355">
        <v>16.100000000000001</v>
      </c>
      <c r="B258" s="356">
        <v>9</v>
      </c>
      <c r="C258" s="20" t="s">
        <v>519</v>
      </c>
      <c r="D258" s="27" t="s">
        <v>51</v>
      </c>
      <c r="E258" s="101">
        <v>151436</v>
      </c>
      <c r="F258" s="96"/>
      <c r="G258" s="104">
        <f t="shared" si="18"/>
        <v>0</v>
      </c>
    </row>
    <row r="259" spans="1:7" s="14" customFormat="1" x14ac:dyDescent="0.3">
      <c r="A259" s="355">
        <v>16.11</v>
      </c>
      <c r="B259" s="356">
        <v>9.1</v>
      </c>
      <c r="C259" s="20" t="s">
        <v>520</v>
      </c>
      <c r="D259" s="27" t="s">
        <v>51</v>
      </c>
      <c r="E259" s="101">
        <v>68249</v>
      </c>
      <c r="F259" s="96"/>
      <c r="G259" s="104">
        <f t="shared" si="18"/>
        <v>0</v>
      </c>
    </row>
    <row r="260" spans="1:7" s="14" customFormat="1" x14ac:dyDescent="0.3">
      <c r="A260" s="355">
        <v>16.12</v>
      </c>
      <c r="B260" s="356">
        <v>9.1999999999999993</v>
      </c>
      <c r="C260" s="20" t="s">
        <v>521</v>
      </c>
      <c r="D260" s="27" t="s">
        <v>51</v>
      </c>
      <c r="E260" s="101">
        <v>131336</v>
      </c>
      <c r="F260" s="96"/>
      <c r="G260" s="104">
        <f t="shared" si="18"/>
        <v>0</v>
      </c>
    </row>
    <row r="261" spans="1:7" s="14" customFormat="1" x14ac:dyDescent="0.3">
      <c r="A261" s="355">
        <v>16.13</v>
      </c>
      <c r="B261" s="356">
        <v>9.3000000000000007</v>
      </c>
      <c r="C261" s="20" t="s">
        <v>522</v>
      </c>
      <c r="D261" s="27" t="s">
        <v>51</v>
      </c>
      <c r="E261" s="101">
        <v>140832</v>
      </c>
      <c r="F261" s="96"/>
      <c r="G261" s="104">
        <f t="shared" si="18"/>
        <v>0</v>
      </c>
    </row>
    <row r="262" spans="1:7" s="14" customFormat="1" x14ac:dyDescent="0.3">
      <c r="A262" s="359"/>
      <c r="B262" s="360"/>
      <c r="C262" s="19"/>
      <c r="D262" s="36"/>
      <c r="E262" s="102"/>
      <c r="F262" s="99"/>
      <c r="G262" s="104">
        <f t="shared" si="18"/>
        <v>0</v>
      </c>
    </row>
    <row r="263" spans="1:7" s="14" customFormat="1" x14ac:dyDescent="0.3">
      <c r="A263" s="376">
        <v>17</v>
      </c>
      <c r="B263" s="377"/>
      <c r="C263" s="371" t="s">
        <v>523</v>
      </c>
      <c r="D263" s="372"/>
      <c r="E263" s="372"/>
      <c r="F263" s="372"/>
      <c r="G263" s="373"/>
    </row>
    <row r="264" spans="1:7" s="14" customFormat="1" x14ac:dyDescent="0.3">
      <c r="A264" s="357">
        <v>17.100000000000001</v>
      </c>
      <c r="B264" s="358">
        <v>8.1</v>
      </c>
      <c r="C264" s="15" t="s">
        <v>524</v>
      </c>
      <c r="D264" s="18" t="s">
        <v>23</v>
      </c>
      <c r="E264" s="101">
        <v>421292</v>
      </c>
      <c r="F264" s="96"/>
      <c r="G264" s="104">
        <f t="shared" ref="G264:G277" si="19">+E264*F264</f>
        <v>0</v>
      </c>
    </row>
    <row r="265" spans="1:7" s="14" customFormat="1" ht="19.5" customHeight="1" x14ac:dyDescent="0.3">
      <c r="A265" s="357">
        <v>17.2</v>
      </c>
      <c r="B265" s="358">
        <v>8.1999999999999993</v>
      </c>
      <c r="C265" s="15" t="s">
        <v>525</v>
      </c>
      <c r="D265" s="18" t="s">
        <v>23</v>
      </c>
      <c r="E265" s="101">
        <v>1200114</v>
      </c>
      <c r="F265" s="96"/>
      <c r="G265" s="104">
        <f t="shared" si="19"/>
        <v>0</v>
      </c>
    </row>
    <row r="266" spans="1:7" s="14" customFormat="1" ht="12.75" customHeight="1" x14ac:dyDescent="0.3">
      <c r="A266" s="357">
        <v>17.3</v>
      </c>
      <c r="B266" s="358">
        <v>8.3000000000000007</v>
      </c>
      <c r="C266" s="15" t="s">
        <v>526</v>
      </c>
      <c r="D266" s="18" t="s">
        <v>23</v>
      </c>
      <c r="E266" s="101">
        <v>659316</v>
      </c>
      <c r="F266" s="96"/>
      <c r="G266" s="104">
        <f t="shared" si="19"/>
        <v>0</v>
      </c>
    </row>
    <row r="267" spans="1:7" s="14" customFormat="1" ht="13.5" customHeight="1" x14ac:dyDescent="0.3">
      <c r="A267" s="357">
        <v>17.399999999999999</v>
      </c>
      <c r="B267" s="358">
        <v>8.4</v>
      </c>
      <c r="C267" s="15" t="s">
        <v>527</v>
      </c>
      <c r="D267" s="18" t="s">
        <v>23</v>
      </c>
      <c r="E267" s="101">
        <v>209822</v>
      </c>
      <c r="F267" s="96"/>
      <c r="G267" s="104">
        <f t="shared" si="19"/>
        <v>0</v>
      </c>
    </row>
    <row r="268" spans="1:7" s="14" customFormat="1" x14ac:dyDescent="0.3">
      <c r="A268" s="357">
        <v>17.5</v>
      </c>
      <c r="B268" s="358">
        <v>8.5</v>
      </c>
      <c r="C268" s="15" t="s">
        <v>528</v>
      </c>
      <c r="D268" s="18" t="s">
        <v>23</v>
      </c>
      <c r="E268" s="101">
        <v>281146</v>
      </c>
      <c r="F268" s="96"/>
      <c r="G268" s="104">
        <f t="shared" si="19"/>
        <v>0</v>
      </c>
    </row>
    <row r="269" spans="1:7" s="14" customFormat="1" ht="20.25" customHeight="1" x14ac:dyDescent="0.3">
      <c r="A269" s="357">
        <v>17.600000000000001</v>
      </c>
      <c r="B269" s="358">
        <v>8.6</v>
      </c>
      <c r="C269" s="15" t="s">
        <v>529</v>
      </c>
      <c r="D269" s="18" t="s">
        <v>23</v>
      </c>
      <c r="E269" s="101">
        <v>262723</v>
      </c>
      <c r="F269" s="96"/>
      <c r="G269" s="104">
        <f t="shared" si="19"/>
        <v>0</v>
      </c>
    </row>
    <row r="270" spans="1:7" s="14" customFormat="1" x14ac:dyDescent="0.3">
      <c r="A270" s="357">
        <v>17.7</v>
      </c>
      <c r="B270" s="358">
        <v>8.6999999999999993</v>
      </c>
      <c r="C270" s="15" t="s">
        <v>530</v>
      </c>
      <c r="D270" s="18" t="s">
        <v>23</v>
      </c>
      <c r="E270" s="101">
        <v>551014</v>
      </c>
      <c r="F270" s="96"/>
      <c r="G270" s="104">
        <f t="shared" si="19"/>
        <v>0</v>
      </c>
    </row>
    <row r="271" spans="1:7" s="14" customFormat="1" ht="20.25" customHeight="1" x14ac:dyDescent="0.3">
      <c r="A271" s="357">
        <v>17.8</v>
      </c>
      <c r="B271" s="358">
        <v>8.8000000000000007</v>
      </c>
      <c r="C271" s="15" t="s">
        <v>531</v>
      </c>
      <c r="D271" s="18" t="s">
        <v>23</v>
      </c>
      <c r="E271" s="101">
        <v>1376374</v>
      </c>
      <c r="F271" s="96"/>
      <c r="G271" s="104">
        <f t="shared" si="19"/>
        <v>0</v>
      </c>
    </row>
    <row r="272" spans="1:7" s="14" customFormat="1" x14ac:dyDescent="0.3">
      <c r="A272" s="357">
        <v>17.899999999999999</v>
      </c>
      <c r="B272" s="358">
        <v>8.9</v>
      </c>
      <c r="C272" s="15" t="s">
        <v>532</v>
      </c>
      <c r="D272" s="18" t="s">
        <v>23</v>
      </c>
      <c r="E272" s="101">
        <v>406494</v>
      </c>
      <c r="F272" s="96"/>
      <c r="G272" s="104">
        <f t="shared" si="19"/>
        <v>0</v>
      </c>
    </row>
    <row r="273" spans="1:7" s="14" customFormat="1" ht="19.5" customHeight="1" x14ac:dyDescent="0.3">
      <c r="A273" s="355">
        <v>17.100000000000001</v>
      </c>
      <c r="B273" s="356">
        <v>9</v>
      </c>
      <c r="C273" s="15" t="s">
        <v>533</v>
      </c>
      <c r="D273" s="18" t="s">
        <v>23</v>
      </c>
      <c r="E273" s="101">
        <v>297128</v>
      </c>
      <c r="F273" s="96"/>
      <c r="G273" s="104">
        <f t="shared" si="19"/>
        <v>0</v>
      </c>
    </row>
    <row r="274" spans="1:7" s="14" customFormat="1" x14ac:dyDescent="0.3">
      <c r="A274" s="355">
        <v>17.11</v>
      </c>
      <c r="B274" s="356">
        <v>9.1</v>
      </c>
      <c r="C274" s="15" t="s">
        <v>534</v>
      </c>
      <c r="D274" s="18" t="s">
        <v>23</v>
      </c>
      <c r="E274" s="101">
        <v>117770</v>
      </c>
      <c r="F274" s="96">
        <v>15</v>
      </c>
      <c r="G274" s="104">
        <f t="shared" si="19"/>
        <v>1766550</v>
      </c>
    </row>
    <row r="275" spans="1:7" s="14" customFormat="1" ht="20.399999999999999" x14ac:dyDescent="0.3">
      <c r="A275" s="355">
        <v>17.12</v>
      </c>
      <c r="B275" s="356">
        <v>9.1999999999999993</v>
      </c>
      <c r="C275" s="15" t="s">
        <v>535</v>
      </c>
      <c r="D275" s="18" t="s">
        <v>23</v>
      </c>
      <c r="E275" s="101">
        <v>351905</v>
      </c>
      <c r="F275" s="96"/>
      <c r="G275" s="104">
        <f t="shared" si="19"/>
        <v>0</v>
      </c>
    </row>
    <row r="276" spans="1:7" s="14" customFormat="1" ht="20.399999999999999" x14ac:dyDescent="0.3">
      <c r="A276" s="355">
        <v>17.13</v>
      </c>
      <c r="B276" s="356">
        <v>9.3000000000000007</v>
      </c>
      <c r="C276" s="15" t="s">
        <v>536</v>
      </c>
      <c r="D276" s="18" t="s">
        <v>23</v>
      </c>
      <c r="E276" s="101">
        <v>513678</v>
      </c>
      <c r="F276" s="96">
        <v>1</v>
      </c>
      <c r="G276" s="104">
        <f t="shared" si="19"/>
        <v>513678</v>
      </c>
    </row>
    <row r="277" spans="1:7" s="14" customFormat="1" x14ac:dyDescent="0.3">
      <c r="A277" s="359"/>
      <c r="B277" s="360"/>
      <c r="C277" s="15"/>
      <c r="D277" s="18"/>
      <c r="E277" s="102"/>
      <c r="F277" s="98"/>
      <c r="G277" s="104">
        <f t="shared" si="19"/>
        <v>0</v>
      </c>
    </row>
    <row r="278" spans="1:7" s="14" customFormat="1" x14ac:dyDescent="0.3">
      <c r="A278" s="376">
        <v>18</v>
      </c>
      <c r="B278" s="377"/>
      <c r="C278" s="371" t="s">
        <v>537</v>
      </c>
      <c r="D278" s="372"/>
      <c r="E278" s="372"/>
      <c r="F278" s="372"/>
      <c r="G278" s="373"/>
    </row>
    <row r="279" spans="1:7" s="14" customFormat="1" x14ac:dyDescent="0.3">
      <c r="A279" s="357">
        <v>18.100000000000001</v>
      </c>
      <c r="B279" s="358">
        <v>8.1</v>
      </c>
      <c r="C279" s="15" t="s">
        <v>538</v>
      </c>
      <c r="D279" s="18" t="s">
        <v>9</v>
      </c>
      <c r="E279" s="101">
        <v>13414</v>
      </c>
      <c r="F279" s="96"/>
      <c r="G279" s="104">
        <f t="shared" ref="G279:G307" si="20">+E279*F279</f>
        <v>0</v>
      </c>
    </row>
    <row r="280" spans="1:7" s="14" customFormat="1" x14ac:dyDescent="0.3">
      <c r="A280" s="357">
        <v>18.2</v>
      </c>
      <c r="B280" s="358">
        <v>8.1999999999999993</v>
      </c>
      <c r="C280" s="15" t="s">
        <v>539</v>
      </c>
      <c r="D280" s="18" t="s">
        <v>17</v>
      </c>
      <c r="E280" s="101">
        <v>4794</v>
      </c>
      <c r="F280" s="96"/>
      <c r="G280" s="104">
        <f t="shared" si="20"/>
        <v>0</v>
      </c>
    </row>
    <row r="281" spans="1:7" s="14" customFormat="1" x14ac:dyDescent="0.3">
      <c r="A281" s="357">
        <v>18.3</v>
      </c>
      <c r="B281" s="358">
        <v>8.3000000000000007</v>
      </c>
      <c r="C281" s="15" t="s">
        <v>540</v>
      </c>
      <c r="D281" s="18" t="s">
        <v>9</v>
      </c>
      <c r="E281" s="101">
        <v>18787</v>
      </c>
      <c r="F281" s="96"/>
      <c r="G281" s="104">
        <f t="shared" si="20"/>
        <v>0</v>
      </c>
    </row>
    <row r="282" spans="1:7" s="14" customFormat="1" x14ac:dyDescent="0.3">
      <c r="A282" s="357">
        <v>18.399999999999999</v>
      </c>
      <c r="B282" s="358">
        <v>8.4</v>
      </c>
      <c r="C282" s="15" t="s">
        <v>541</v>
      </c>
      <c r="D282" s="18" t="s">
        <v>9</v>
      </c>
      <c r="E282" s="101">
        <v>65820</v>
      </c>
      <c r="F282" s="96"/>
      <c r="G282" s="104">
        <f t="shared" si="20"/>
        <v>0</v>
      </c>
    </row>
    <row r="283" spans="1:7" s="14" customFormat="1" x14ac:dyDescent="0.3">
      <c r="A283" s="357">
        <v>18.5</v>
      </c>
      <c r="B283" s="358">
        <v>8.5</v>
      </c>
      <c r="C283" s="15" t="s">
        <v>542</v>
      </c>
      <c r="D283" s="18" t="s">
        <v>9</v>
      </c>
      <c r="E283" s="101">
        <v>9786</v>
      </c>
      <c r="F283" s="96"/>
      <c r="G283" s="104">
        <f t="shared" si="20"/>
        <v>0</v>
      </c>
    </row>
    <row r="284" spans="1:7" s="14" customFormat="1" x14ac:dyDescent="0.3">
      <c r="A284" s="357">
        <v>18.600000000000001</v>
      </c>
      <c r="B284" s="358">
        <v>8.6</v>
      </c>
      <c r="C284" s="15" t="s">
        <v>543</v>
      </c>
      <c r="D284" s="18" t="s">
        <v>9</v>
      </c>
      <c r="E284" s="101">
        <v>89461</v>
      </c>
      <c r="F284" s="96"/>
      <c r="G284" s="104">
        <f t="shared" si="20"/>
        <v>0</v>
      </c>
    </row>
    <row r="285" spans="1:7" s="14" customFormat="1" x14ac:dyDescent="0.3">
      <c r="A285" s="357">
        <v>18.7</v>
      </c>
      <c r="B285" s="358">
        <v>8.6999999999999993</v>
      </c>
      <c r="C285" s="15" t="s">
        <v>544</v>
      </c>
      <c r="D285" s="18" t="s">
        <v>17</v>
      </c>
      <c r="E285" s="101">
        <v>5964</v>
      </c>
      <c r="F285" s="96"/>
      <c r="G285" s="104">
        <f t="shared" si="20"/>
        <v>0</v>
      </c>
    </row>
    <row r="286" spans="1:7" s="14" customFormat="1" x14ac:dyDescent="0.3">
      <c r="A286" s="357">
        <v>18.8</v>
      </c>
      <c r="B286" s="358">
        <v>8.8000000000000007</v>
      </c>
      <c r="C286" s="15" t="s">
        <v>545</v>
      </c>
      <c r="D286" s="18" t="s">
        <v>17</v>
      </c>
      <c r="E286" s="101">
        <v>4376</v>
      </c>
      <c r="F286" s="96"/>
      <c r="G286" s="104">
        <f t="shared" si="20"/>
        <v>0</v>
      </c>
    </row>
    <row r="287" spans="1:7" s="14" customFormat="1" x14ac:dyDescent="0.3">
      <c r="A287" s="357">
        <v>18.899999999999999</v>
      </c>
      <c r="B287" s="358">
        <v>8.9</v>
      </c>
      <c r="C287" s="15" t="s">
        <v>546</v>
      </c>
      <c r="D287" s="18" t="s">
        <v>9</v>
      </c>
      <c r="E287" s="101">
        <v>22651</v>
      </c>
      <c r="F287" s="96"/>
      <c r="G287" s="104">
        <f t="shared" si="20"/>
        <v>0</v>
      </c>
    </row>
    <row r="288" spans="1:7" s="14" customFormat="1" x14ac:dyDescent="0.3">
      <c r="A288" s="355">
        <v>18.100000000000001</v>
      </c>
      <c r="B288" s="356">
        <v>9</v>
      </c>
      <c r="C288" s="20" t="s">
        <v>547</v>
      </c>
      <c r="D288" s="18" t="s">
        <v>17</v>
      </c>
      <c r="E288" s="101">
        <v>6433</v>
      </c>
      <c r="F288" s="96"/>
      <c r="G288" s="104">
        <f t="shared" si="20"/>
        <v>0</v>
      </c>
    </row>
    <row r="289" spans="1:10" s="14" customFormat="1" x14ac:dyDescent="0.3">
      <c r="A289" s="355">
        <v>18.11</v>
      </c>
      <c r="B289" s="356">
        <v>9.1</v>
      </c>
      <c r="C289" s="20" t="s">
        <v>548</v>
      </c>
      <c r="D289" s="18" t="s">
        <v>9</v>
      </c>
      <c r="E289" s="101">
        <v>23822</v>
      </c>
      <c r="F289" s="96"/>
      <c r="G289" s="104">
        <f t="shared" si="20"/>
        <v>0</v>
      </c>
    </row>
    <row r="290" spans="1:10" s="14" customFormat="1" x14ac:dyDescent="0.3">
      <c r="A290" s="355">
        <v>18.12</v>
      </c>
      <c r="B290" s="356">
        <v>9.1999999999999993</v>
      </c>
      <c r="C290" s="20" t="s">
        <v>549</v>
      </c>
      <c r="D290" s="18" t="s">
        <v>9</v>
      </c>
      <c r="E290" s="101">
        <v>8502</v>
      </c>
      <c r="F290" s="96"/>
      <c r="G290" s="104">
        <f t="shared" si="20"/>
        <v>0</v>
      </c>
    </row>
    <row r="291" spans="1:10" s="14" customFormat="1" x14ac:dyDescent="0.3">
      <c r="A291" s="355">
        <v>18.13</v>
      </c>
      <c r="B291" s="356">
        <v>9.3000000000000007</v>
      </c>
      <c r="C291" s="20" t="s">
        <v>550</v>
      </c>
      <c r="D291" s="18" t="s">
        <v>9</v>
      </c>
      <c r="E291" s="101">
        <v>9857</v>
      </c>
      <c r="F291" s="96"/>
      <c r="G291" s="104">
        <f t="shared" si="20"/>
        <v>0</v>
      </c>
    </row>
    <row r="292" spans="1:10" s="14" customFormat="1" x14ac:dyDescent="0.3">
      <c r="A292" s="355">
        <v>18.14</v>
      </c>
      <c r="B292" s="356">
        <v>9.4</v>
      </c>
      <c r="C292" s="20" t="s">
        <v>551</v>
      </c>
      <c r="D292" s="18" t="s">
        <v>9</v>
      </c>
      <c r="E292" s="101">
        <v>11991</v>
      </c>
      <c r="F292" s="96"/>
      <c r="G292" s="104">
        <f t="shared" si="20"/>
        <v>0</v>
      </c>
    </row>
    <row r="293" spans="1:10" s="14" customFormat="1" x14ac:dyDescent="0.3">
      <c r="A293" s="355">
        <v>18.149999999999999</v>
      </c>
      <c r="B293" s="356">
        <v>9.5</v>
      </c>
      <c r="C293" s="20" t="s">
        <v>552</v>
      </c>
      <c r="D293" s="18" t="s">
        <v>17</v>
      </c>
      <c r="E293" s="101">
        <v>7626</v>
      </c>
      <c r="F293" s="96"/>
      <c r="G293" s="104">
        <f t="shared" si="20"/>
        <v>0</v>
      </c>
    </row>
    <row r="294" spans="1:10" s="14" customFormat="1" x14ac:dyDescent="0.3">
      <c r="A294" s="355">
        <v>18.16</v>
      </c>
      <c r="B294" s="356">
        <v>9.6</v>
      </c>
      <c r="C294" s="20" t="s">
        <v>553</v>
      </c>
      <c r="D294" s="18" t="s">
        <v>9</v>
      </c>
      <c r="E294" s="101">
        <v>25421</v>
      </c>
      <c r="F294" s="96"/>
      <c r="G294" s="104">
        <f t="shared" si="20"/>
        <v>0</v>
      </c>
    </row>
    <row r="295" spans="1:10" s="14" customFormat="1" x14ac:dyDescent="0.3">
      <c r="A295" s="355">
        <v>18.170000000000002</v>
      </c>
      <c r="B295" s="356">
        <v>9.6999999999999993</v>
      </c>
      <c r="C295" s="20" t="s">
        <v>554</v>
      </c>
      <c r="D295" s="18" t="s">
        <v>17</v>
      </c>
      <c r="E295" s="101">
        <v>16134</v>
      </c>
      <c r="F295" s="96"/>
      <c r="G295" s="104">
        <f t="shared" si="20"/>
        <v>0</v>
      </c>
    </row>
    <row r="296" spans="1:10" s="14" customFormat="1" x14ac:dyDescent="0.3">
      <c r="A296" s="355">
        <v>18.18</v>
      </c>
      <c r="B296" s="356">
        <v>9.8000000000000007</v>
      </c>
      <c r="C296" s="20" t="s">
        <v>555</v>
      </c>
      <c r="D296" s="18" t="s">
        <v>9</v>
      </c>
      <c r="E296" s="101">
        <v>38860</v>
      </c>
      <c r="F296" s="96"/>
      <c r="G296" s="104">
        <f t="shared" si="20"/>
        <v>0</v>
      </c>
    </row>
    <row r="297" spans="1:10" s="14" customFormat="1" x14ac:dyDescent="0.3">
      <c r="A297" s="355">
        <v>18.190000000000001</v>
      </c>
      <c r="B297" s="356">
        <v>9.9</v>
      </c>
      <c r="C297" s="20" t="s">
        <v>556</v>
      </c>
      <c r="D297" s="18" t="s">
        <v>17</v>
      </c>
      <c r="E297" s="101">
        <v>4467</v>
      </c>
      <c r="F297" s="96"/>
      <c r="G297" s="104">
        <f t="shared" si="20"/>
        <v>0</v>
      </c>
    </row>
    <row r="298" spans="1:10" s="14" customFormat="1" x14ac:dyDescent="0.3">
      <c r="A298" s="355">
        <v>18.2</v>
      </c>
      <c r="B298" s="356">
        <v>10</v>
      </c>
      <c r="C298" s="20" t="s">
        <v>557</v>
      </c>
      <c r="D298" s="18" t="s">
        <v>9</v>
      </c>
      <c r="E298" s="101">
        <v>18276</v>
      </c>
      <c r="F298" s="96"/>
      <c r="G298" s="104">
        <f t="shared" si="20"/>
        <v>0</v>
      </c>
    </row>
    <row r="299" spans="1:10" s="14" customFormat="1" x14ac:dyDescent="0.3">
      <c r="A299" s="355">
        <v>18.21</v>
      </c>
      <c r="B299" s="356">
        <v>10.1</v>
      </c>
      <c r="C299" s="20" t="s">
        <v>558</v>
      </c>
      <c r="D299" s="18" t="s">
        <v>17</v>
      </c>
      <c r="E299" s="101">
        <v>4989</v>
      </c>
      <c r="F299" s="96"/>
      <c r="G299" s="104">
        <f t="shared" si="20"/>
        <v>0</v>
      </c>
    </row>
    <row r="300" spans="1:10" s="14" customFormat="1" x14ac:dyDescent="0.3">
      <c r="A300" s="355">
        <v>18.22</v>
      </c>
      <c r="B300" s="356">
        <v>10.199999999999999</v>
      </c>
      <c r="C300" s="20" t="s">
        <v>559</v>
      </c>
      <c r="D300" s="18" t="s">
        <v>9</v>
      </c>
      <c r="E300" s="101">
        <v>20310</v>
      </c>
      <c r="F300" s="96"/>
      <c r="G300" s="104">
        <f t="shared" si="20"/>
        <v>0</v>
      </c>
    </row>
    <row r="301" spans="1:10" x14ac:dyDescent="0.3">
      <c r="A301" s="406">
        <v>18.899999999999999</v>
      </c>
      <c r="B301" s="407"/>
      <c r="C301" s="126" t="s">
        <v>710</v>
      </c>
      <c r="D301" s="117" t="s">
        <v>9</v>
      </c>
      <c r="E301" s="114">
        <v>24397</v>
      </c>
      <c r="F301" s="115">
        <f>O1067</f>
        <v>158.71600000000001</v>
      </c>
      <c r="G301" s="101">
        <f>+E301*F301</f>
        <v>3872194.2520000003</v>
      </c>
      <c r="H301" s="37"/>
      <c r="I301" s="37"/>
      <c r="J301" s="37"/>
    </row>
    <row r="302" spans="1:10" s="14" customFormat="1" x14ac:dyDescent="0.3">
      <c r="A302" s="355">
        <v>18.23</v>
      </c>
      <c r="B302" s="356">
        <v>10.3</v>
      </c>
      <c r="C302" s="20" t="s">
        <v>6</v>
      </c>
      <c r="D302" s="18" t="s">
        <v>9</v>
      </c>
      <c r="E302" s="101">
        <v>17751</v>
      </c>
      <c r="F302" s="96">
        <v>336.86</v>
      </c>
      <c r="G302" s="104">
        <f t="shared" si="20"/>
        <v>5979601.8600000003</v>
      </c>
    </row>
    <row r="303" spans="1:10" s="14" customFormat="1" x14ac:dyDescent="0.3">
      <c r="A303" s="355">
        <v>18.239999999999998</v>
      </c>
      <c r="B303" s="356">
        <v>10.4</v>
      </c>
      <c r="C303" s="20" t="s">
        <v>560</v>
      </c>
      <c r="D303" s="18" t="s">
        <v>17</v>
      </c>
      <c r="E303" s="101">
        <v>10853</v>
      </c>
      <c r="F303" s="96">
        <v>120</v>
      </c>
      <c r="G303" s="104">
        <f t="shared" si="20"/>
        <v>1302360</v>
      </c>
    </row>
    <row r="304" spans="1:10" s="14" customFormat="1" x14ac:dyDescent="0.3">
      <c r="A304" s="355">
        <v>18.25</v>
      </c>
      <c r="B304" s="356">
        <v>10.5</v>
      </c>
      <c r="C304" s="20" t="s">
        <v>561</v>
      </c>
      <c r="D304" s="18" t="s">
        <v>9</v>
      </c>
      <c r="E304" s="101">
        <v>33202</v>
      </c>
      <c r="F304" s="96"/>
      <c r="G304" s="104">
        <f t="shared" si="20"/>
        <v>0</v>
      </c>
    </row>
    <row r="305" spans="1:7" s="14" customFormat="1" x14ac:dyDescent="0.3">
      <c r="A305" s="355">
        <v>18.260000000000002</v>
      </c>
      <c r="B305" s="356">
        <v>10.6</v>
      </c>
      <c r="C305" s="20" t="s">
        <v>562</v>
      </c>
      <c r="D305" s="18" t="s">
        <v>9</v>
      </c>
      <c r="E305" s="101">
        <v>21160</v>
      </c>
      <c r="F305" s="96"/>
      <c r="G305" s="104">
        <f t="shared" si="20"/>
        <v>0</v>
      </c>
    </row>
    <row r="306" spans="1:7" s="14" customFormat="1" x14ac:dyDescent="0.3">
      <c r="A306" s="355">
        <v>18.27</v>
      </c>
      <c r="B306" s="356">
        <v>10.7</v>
      </c>
      <c r="C306" s="20" t="s">
        <v>563</v>
      </c>
      <c r="D306" s="18" t="s">
        <v>17</v>
      </c>
      <c r="E306" s="101">
        <v>13330</v>
      </c>
      <c r="F306" s="96"/>
      <c r="G306" s="104">
        <f t="shared" si="20"/>
        <v>0</v>
      </c>
    </row>
    <row r="307" spans="1:7" s="14" customFormat="1" x14ac:dyDescent="0.3">
      <c r="A307" s="359"/>
      <c r="B307" s="360"/>
      <c r="C307" s="15"/>
      <c r="D307" s="33"/>
      <c r="E307" s="102"/>
      <c r="F307" s="98"/>
      <c r="G307" s="104">
        <f t="shared" si="20"/>
        <v>0</v>
      </c>
    </row>
    <row r="308" spans="1:7" s="14" customFormat="1" x14ac:dyDescent="0.3">
      <c r="A308" s="376">
        <v>19</v>
      </c>
      <c r="B308" s="377"/>
      <c r="C308" s="371" t="s">
        <v>564</v>
      </c>
      <c r="D308" s="372"/>
      <c r="E308" s="372"/>
      <c r="F308" s="372"/>
      <c r="G308" s="373"/>
    </row>
    <row r="309" spans="1:7" s="14" customFormat="1" x14ac:dyDescent="0.3">
      <c r="A309" s="357">
        <v>19.100000000000001</v>
      </c>
      <c r="B309" s="358">
        <v>8.1</v>
      </c>
      <c r="C309" s="15" t="s">
        <v>565</v>
      </c>
      <c r="D309" s="18" t="s">
        <v>23</v>
      </c>
      <c r="E309" s="101">
        <v>8035837</v>
      </c>
      <c r="F309" s="96"/>
      <c r="G309" s="104">
        <f t="shared" ref="G309:G319" si="21">+E309*F309</f>
        <v>0</v>
      </c>
    </row>
    <row r="310" spans="1:7" s="14" customFormat="1" ht="20.399999999999999" x14ac:dyDescent="0.3">
      <c r="A310" s="357">
        <v>19.2</v>
      </c>
      <c r="B310" s="358">
        <v>8.1999999999999993</v>
      </c>
      <c r="C310" s="15" t="s">
        <v>566</v>
      </c>
      <c r="D310" s="18" t="s">
        <v>23</v>
      </c>
      <c r="E310" s="101">
        <v>14198646</v>
      </c>
      <c r="F310" s="96"/>
      <c r="G310" s="104">
        <f t="shared" si="21"/>
        <v>0</v>
      </c>
    </row>
    <row r="311" spans="1:7" s="14" customFormat="1" x14ac:dyDescent="0.3">
      <c r="A311" s="357">
        <v>19.3</v>
      </c>
      <c r="B311" s="358">
        <v>8.3000000000000007</v>
      </c>
      <c r="C311" s="15" t="s">
        <v>567</v>
      </c>
      <c r="D311" s="18" t="s">
        <v>23</v>
      </c>
      <c r="E311" s="101">
        <v>3718372</v>
      </c>
      <c r="F311" s="96"/>
      <c r="G311" s="104">
        <f t="shared" si="21"/>
        <v>0</v>
      </c>
    </row>
    <row r="312" spans="1:7" s="14" customFormat="1" x14ac:dyDescent="0.3">
      <c r="A312" s="357">
        <v>19.399999999999999</v>
      </c>
      <c r="B312" s="358">
        <v>8.4</v>
      </c>
      <c r="C312" s="15" t="s">
        <v>568</v>
      </c>
      <c r="D312" s="18" t="s">
        <v>23</v>
      </c>
      <c r="E312" s="101">
        <v>12145808</v>
      </c>
      <c r="F312" s="96"/>
      <c r="G312" s="104">
        <f t="shared" si="21"/>
        <v>0</v>
      </c>
    </row>
    <row r="313" spans="1:7" s="14" customFormat="1" x14ac:dyDescent="0.3">
      <c r="A313" s="357">
        <v>19.5</v>
      </c>
      <c r="B313" s="358">
        <v>8.5</v>
      </c>
      <c r="C313" s="15" t="s">
        <v>569</v>
      </c>
      <c r="D313" s="18" t="s">
        <v>23</v>
      </c>
      <c r="E313" s="101">
        <v>11360838</v>
      </c>
      <c r="F313" s="96"/>
      <c r="G313" s="104">
        <f t="shared" si="21"/>
        <v>0</v>
      </c>
    </row>
    <row r="314" spans="1:7" s="14" customFormat="1" x14ac:dyDescent="0.3">
      <c r="A314" s="357">
        <v>19.600000000000001</v>
      </c>
      <c r="B314" s="358">
        <v>8.6</v>
      </c>
      <c r="C314" s="15" t="s">
        <v>570</v>
      </c>
      <c r="D314" s="18" t="s">
        <v>17</v>
      </c>
      <c r="E314" s="101">
        <v>4467</v>
      </c>
      <c r="F314" s="96"/>
      <c r="G314" s="104">
        <f t="shared" si="21"/>
        <v>0</v>
      </c>
    </row>
    <row r="315" spans="1:7" s="14" customFormat="1" x14ac:dyDescent="0.3">
      <c r="A315" s="357">
        <v>19.7</v>
      </c>
      <c r="B315" s="358">
        <v>8.6999999999999993</v>
      </c>
      <c r="C315" s="20" t="s">
        <v>571</v>
      </c>
      <c r="D315" s="18" t="s">
        <v>23</v>
      </c>
      <c r="E315" s="101">
        <v>1154735</v>
      </c>
      <c r="F315" s="96"/>
      <c r="G315" s="104">
        <f t="shared" si="21"/>
        <v>0</v>
      </c>
    </row>
    <row r="316" spans="1:7" s="14" customFormat="1" x14ac:dyDescent="0.3">
      <c r="A316" s="357">
        <v>19.8</v>
      </c>
      <c r="B316" s="358">
        <v>8.8000000000000007</v>
      </c>
      <c r="C316" s="20" t="s">
        <v>572</v>
      </c>
      <c r="D316" s="18" t="s">
        <v>23</v>
      </c>
      <c r="E316" s="101">
        <v>113453</v>
      </c>
      <c r="F316" s="96"/>
      <c r="G316" s="104">
        <f t="shared" si="21"/>
        <v>0</v>
      </c>
    </row>
    <row r="317" spans="1:7" s="14" customFormat="1" x14ac:dyDescent="0.3">
      <c r="A317" s="357">
        <v>19.899999999999999</v>
      </c>
      <c r="B317" s="358">
        <v>8.9</v>
      </c>
      <c r="C317" s="20" t="s">
        <v>573</v>
      </c>
      <c r="D317" s="18" t="s">
        <v>23</v>
      </c>
      <c r="E317" s="101">
        <v>2066820</v>
      </c>
      <c r="F317" s="96"/>
      <c r="G317" s="104">
        <f t="shared" si="21"/>
        <v>0</v>
      </c>
    </row>
    <row r="318" spans="1:7" s="14" customFormat="1" x14ac:dyDescent="0.3">
      <c r="A318" s="355">
        <v>19.100000000000001</v>
      </c>
      <c r="B318" s="356">
        <v>9</v>
      </c>
      <c r="C318" s="20" t="s">
        <v>574</v>
      </c>
      <c r="D318" s="18" t="s">
        <v>17</v>
      </c>
      <c r="E318" s="101">
        <v>1050910</v>
      </c>
      <c r="F318" s="96"/>
      <c r="G318" s="104">
        <f t="shared" si="21"/>
        <v>0</v>
      </c>
    </row>
    <row r="319" spans="1:7" s="14" customFormat="1" x14ac:dyDescent="0.3">
      <c r="A319" s="359"/>
      <c r="B319" s="360"/>
      <c r="C319" s="15"/>
      <c r="D319" s="33"/>
      <c r="E319" s="102"/>
      <c r="F319" s="98"/>
      <c r="G319" s="104">
        <f t="shared" si="21"/>
        <v>0</v>
      </c>
    </row>
    <row r="320" spans="1:7" s="14" customFormat="1" x14ac:dyDescent="0.3">
      <c r="A320" s="376">
        <v>20</v>
      </c>
      <c r="B320" s="377"/>
      <c r="C320" s="371" t="s">
        <v>575</v>
      </c>
      <c r="D320" s="372"/>
      <c r="E320" s="372"/>
      <c r="F320" s="372"/>
      <c r="G320" s="373"/>
    </row>
    <row r="321" spans="1:7" s="14" customFormat="1" x14ac:dyDescent="0.3">
      <c r="A321" s="357">
        <v>20.100000000000001</v>
      </c>
      <c r="B321" s="358">
        <v>8.1</v>
      </c>
      <c r="C321" s="20" t="s">
        <v>576</v>
      </c>
      <c r="D321" s="18" t="s">
        <v>17</v>
      </c>
      <c r="E321" s="101">
        <v>49718</v>
      </c>
      <c r="F321" s="96">
        <v>6</v>
      </c>
      <c r="G321" s="104">
        <f t="shared" ref="G321:G339" si="22">+E321*F321</f>
        <v>298308</v>
      </c>
    </row>
    <row r="322" spans="1:7" s="14" customFormat="1" x14ac:dyDescent="0.3">
      <c r="A322" s="357">
        <v>20.2</v>
      </c>
      <c r="B322" s="358">
        <v>8.1999999999999993</v>
      </c>
      <c r="C322" s="20" t="s">
        <v>577</v>
      </c>
      <c r="D322" s="18" t="s">
        <v>17</v>
      </c>
      <c r="E322" s="101">
        <v>69031</v>
      </c>
      <c r="F322" s="96"/>
      <c r="G322" s="104">
        <f t="shared" si="22"/>
        <v>0</v>
      </c>
    </row>
    <row r="323" spans="1:7" s="14" customFormat="1" x14ac:dyDescent="0.3">
      <c r="A323" s="357">
        <v>20.3</v>
      </c>
      <c r="B323" s="358">
        <v>8.3000000000000007</v>
      </c>
      <c r="C323" s="20" t="s">
        <v>578</v>
      </c>
      <c r="D323" s="18" t="s">
        <v>17</v>
      </c>
      <c r="E323" s="101">
        <v>81658</v>
      </c>
      <c r="F323" s="96"/>
      <c r="G323" s="104">
        <f t="shared" si="22"/>
        <v>0</v>
      </c>
    </row>
    <row r="324" spans="1:7" s="14" customFormat="1" ht="13.5" customHeight="1" x14ac:dyDescent="0.3">
      <c r="A324" s="357">
        <v>20.399999999999999</v>
      </c>
      <c r="B324" s="358">
        <v>8.4</v>
      </c>
      <c r="C324" s="20" t="s">
        <v>579</v>
      </c>
      <c r="D324" s="18" t="s">
        <v>17</v>
      </c>
      <c r="E324" s="101">
        <v>25016</v>
      </c>
      <c r="F324" s="96"/>
      <c r="G324" s="104">
        <f t="shared" si="22"/>
        <v>0</v>
      </c>
    </row>
    <row r="325" spans="1:7" s="14" customFormat="1" ht="13.5" customHeight="1" x14ac:dyDescent="0.3">
      <c r="A325" s="357">
        <v>20.5</v>
      </c>
      <c r="B325" s="358">
        <v>8.5</v>
      </c>
      <c r="C325" s="20" t="s">
        <v>580</v>
      </c>
      <c r="D325" s="18" t="s">
        <v>17</v>
      </c>
      <c r="E325" s="101">
        <v>30226</v>
      </c>
      <c r="F325" s="96"/>
      <c r="G325" s="104">
        <f t="shared" si="22"/>
        <v>0</v>
      </c>
    </row>
    <row r="326" spans="1:7" s="14" customFormat="1" x14ac:dyDescent="0.3">
      <c r="A326" s="357">
        <v>20.6</v>
      </c>
      <c r="B326" s="358">
        <v>8.6</v>
      </c>
      <c r="C326" s="20" t="s">
        <v>581</v>
      </c>
      <c r="D326" s="18" t="s">
        <v>17</v>
      </c>
      <c r="E326" s="101">
        <v>40863</v>
      </c>
      <c r="F326" s="96"/>
      <c r="G326" s="104">
        <f t="shared" si="22"/>
        <v>0</v>
      </c>
    </row>
    <row r="327" spans="1:7" s="14" customFormat="1" x14ac:dyDescent="0.3">
      <c r="A327" s="357">
        <v>20.7</v>
      </c>
      <c r="B327" s="358">
        <v>8.6999999999999993</v>
      </c>
      <c r="C327" s="20" t="s">
        <v>582</v>
      </c>
      <c r="D327" s="18" t="s">
        <v>17</v>
      </c>
      <c r="E327" s="101">
        <v>36333</v>
      </c>
      <c r="F327" s="96"/>
      <c r="G327" s="104">
        <f t="shared" si="22"/>
        <v>0</v>
      </c>
    </row>
    <row r="328" spans="1:7" s="14" customFormat="1" x14ac:dyDescent="0.3">
      <c r="A328" s="357">
        <v>20.8</v>
      </c>
      <c r="B328" s="358">
        <v>8.8000000000000007</v>
      </c>
      <c r="C328" s="20" t="s">
        <v>583</v>
      </c>
      <c r="D328" s="18" t="s">
        <v>17</v>
      </c>
      <c r="E328" s="101">
        <v>38492</v>
      </c>
      <c r="F328" s="96"/>
      <c r="G328" s="104">
        <f t="shared" si="22"/>
        <v>0</v>
      </c>
    </row>
    <row r="329" spans="1:7" s="14" customFormat="1" x14ac:dyDescent="0.3">
      <c r="A329" s="357">
        <v>20.9</v>
      </c>
      <c r="B329" s="358">
        <v>8.9</v>
      </c>
      <c r="C329" s="20" t="s">
        <v>584</v>
      </c>
      <c r="D329" s="18" t="s">
        <v>17</v>
      </c>
      <c r="E329" s="101">
        <v>47990</v>
      </c>
      <c r="F329" s="96"/>
      <c r="G329" s="104">
        <f t="shared" si="22"/>
        <v>0</v>
      </c>
    </row>
    <row r="330" spans="1:7" s="14" customFormat="1" x14ac:dyDescent="0.3">
      <c r="A330" s="355">
        <v>20.100000000000001</v>
      </c>
      <c r="B330" s="356">
        <v>9</v>
      </c>
      <c r="C330" s="20" t="s">
        <v>585</v>
      </c>
      <c r="D330" s="18" t="s">
        <v>23</v>
      </c>
      <c r="E330" s="101">
        <v>28539</v>
      </c>
      <c r="F330" s="96">
        <v>1</v>
      </c>
      <c r="G330" s="104">
        <f t="shared" si="22"/>
        <v>28539</v>
      </c>
    </row>
    <row r="331" spans="1:7" s="14" customFormat="1" x14ac:dyDescent="0.3">
      <c r="A331" s="355">
        <v>20.11</v>
      </c>
      <c r="B331" s="356">
        <v>9.1</v>
      </c>
      <c r="C331" s="20" t="s">
        <v>586</v>
      </c>
      <c r="D331" s="18" t="s">
        <v>23</v>
      </c>
      <c r="E331" s="101">
        <v>32421</v>
      </c>
      <c r="F331" s="96"/>
      <c r="G331" s="104">
        <f t="shared" si="22"/>
        <v>0</v>
      </c>
    </row>
    <row r="332" spans="1:7" s="14" customFormat="1" x14ac:dyDescent="0.3">
      <c r="A332" s="355">
        <v>20.12</v>
      </c>
      <c r="B332" s="356">
        <v>9.1999999999999993</v>
      </c>
      <c r="C332" s="20" t="s">
        <v>587</v>
      </c>
      <c r="D332" s="18" t="s">
        <v>23</v>
      </c>
      <c r="E332" s="101">
        <v>49024</v>
      </c>
      <c r="F332" s="96"/>
      <c r="G332" s="104">
        <f t="shared" si="22"/>
        <v>0</v>
      </c>
    </row>
    <row r="333" spans="1:7" s="14" customFormat="1" x14ac:dyDescent="0.3">
      <c r="A333" s="355">
        <v>20.13</v>
      </c>
      <c r="B333" s="356">
        <v>9.3000000000000007</v>
      </c>
      <c r="C333" s="20" t="s">
        <v>588</v>
      </c>
      <c r="D333" s="18" t="s">
        <v>23</v>
      </c>
      <c r="E333" s="101">
        <v>52484</v>
      </c>
      <c r="F333" s="96"/>
      <c r="G333" s="104">
        <f t="shared" si="22"/>
        <v>0</v>
      </c>
    </row>
    <row r="334" spans="1:7" s="14" customFormat="1" x14ac:dyDescent="0.3">
      <c r="A334" s="355">
        <v>20.14</v>
      </c>
      <c r="B334" s="356">
        <v>9.4</v>
      </c>
      <c r="C334" s="20" t="s">
        <v>589</v>
      </c>
      <c r="D334" s="18" t="s">
        <v>23</v>
      </c>
      <c r="E334" s="101">
        <v>82797</v>
      </c>
      <c r="F334" s="96"/>
      <c r="G334" s="104">
        <f t="shared" si="22"/>
        <v>0</v>
      </c>
    </row>
    <row r="335" spans="1:7" s="14" customFormat="1" x14ac:dyDescent="0.3">
      <c r="A335" s="355">
        <v>20.149999999999999</v>
      </c>
      <c r="B335" s="356">
        <v>9.5</v>
      </c>
      <c r="C335" s="20" t="s">
        <v>590</v>
      </c>
      <c r="D335" s="18" t="s">
        <v>23</v>
      </c>
      <c r="E335" s="101">
        <v>122226</v>
      </c>
      <c r="F335" s="96"/>
      <c r="G335" s="104">
        <f t="shared" si="22"/>
        <v>0</v>
      </c>
    </row>
    <row r="336" spans="1:7" s="14" customFormat="1" x14ac:dyDescent="0.3">
      <c r="A336" s="355">
        <v>20.16</v>
      </c>
      <c r="B336" s="356">
        <v>9.6</v>
      </c>
      <c r="C336" s="20" t="s">
        <v>591</v>
      </c>
      <c r="D336" s="18" t="s">
        <v>17</v>
      </c>
      <c r="E336" s="101">
        <v>577265</v>
      </c>
      <c r="F336" s="96">
        <v>1</v>
      </c>
      <c r="G336" s="104">
        <f t="shared" si="22"/>
        <v>577265</v>
      </c>
    </row>
    <row r="337" spans="1:7" s="14" customFormat="1" x14ac:dyDescent="0.3">
      <c r="A337" s="359"/>
      <c r="B337" s="360"/>
      <c r="C337" s="15"/>
      <c r="D337" s="18"/>
      <c r="E337" s="102"/>
      <c r="F337" s="98"/>
      <c r="G337" s="104">
        <f t="shared" si="22"/>
        <v>0</v>
      </c>
    </row>
    <row r="338" spans="1:7" s="14" customFormat="1" x14ac:dyDescent="0.3">
      <c r="A338" s="376">
        <v>21.1</v>
      </c>
      <c r="B338" s="377"/>
      <c r="C338" s="62" t="s">
        <v>592</v>
      </c>
      <c r="D338" s="63"/>
      <c r="E338" s="64"/>
      <c r="F338" s="97"/>
      <c r="G338" s="104">
        <f t="shared" si="22"/>
        <v>0</v>
      </c>
    </row>
    <row r="339" spans="1:7" s="14" customFormat="1" x14ac:dyDescent="0.3">
      <c r="A339" s="357">
        <v>21.1</v>
      </c>
      <c r="B339" s="358">
        <v>8.1</v>
      </c>
      <c r="C339" s="20" t="s">
        <v>593</v>
      </c>
      <c r="D339" s="18" t="s">
        <v>23</v>
      </c>
      <c r="E339" s="44">
        <v>302818</v>
      </c>
      <c r="F339" s="96"/>
      <c r="G339" s="104">
        <f t="shared" si="22"/>
        <v>0</v>
      </c>
    </row>
    <row r="340" spans="1:7" s="14" customFormat="1" x14ac:dyDescent="0.3">
      <c r="A340" s="357">
        <v>21.2</v>
      </c>
      <c r="B340" s="358">
        <v>8.1999999999999993</v>
      </c>
      <c r="C340" s="20" t="s">
        <v>594</v>
      </c>
      <c r="D340" s="18" t="s">
        <v>17</v>
      </c>
      <c r="E340" s="44">
        <v>45216</v>
      </c>
      <c r="F340" s="96"/>
      <c r="G340" s="104">
        <f t="shared" ref="G340:G386" si="23">+E340*F340</f>
        <v>0</v>
      </c>
    </row>
    <row r="341" spans="1:7" s="14" customFormat="1" x14ac:dyDescent="0.3">
      <c r="A341" s="357">
        <v>21.3</v>
      </c>
      <c r="B341" s="358">
        <v>8.3000000000000007</v>
      </c>
      <c r="C341" s="20" t="s">
        <v>595</v>
      </c>
      <c r="D341" s="18" t="s">
        <v>23</v>
      </c>
      <c r="E341" s="44">
        <v>145237</v>
      </c>
      <c r="F341" s="96"/>
      <c r="G341" s="104">
        <f t="shared" si="23"/>
        <v>0</v>
      </c>
    </row>
    <row r="342" spans="1:7" s="14" customFormat="1" x14ac:dyDescent="0.3">
      <c r="A342" s="357">
        <v>21.4</v>
      </c>
      <c r="B342" s="358">
        <v>8.4</v>
      </c>
      <c r="C342" s="20" t="s">
        <v>596</v>
      </c>
      <c r="D342" s="18" t="s">
        <v>23</v>
      </c>
      <c r="E342" s="44">
        <v>399266</v>
      </c>
      <c r="F342" s="96"/>
      <c r="G342" s="104">
        <f t="shared" si="23"/>
        <v>0</v>
      </c>
    </row>
    <row r="343" spans="1:7" s="14" customFormat="1" x14ac:dyDescent="0.3">
      <c r="A343" s="357">
        <v>21.5</v>
      </c>
      <c r="B343" s="358">
        <v>8.5</v>
      </c>
      <c r="C343" s="20" t="s">
        <v>597</v>
      </c>
      <c r="D343" s="18" t="s">
        <v>23</v>
      </c>
      <c r="E343" s="44">
        <v>77333</v>
      </c>
      <c r="F343" s="96"/>
      <c r="G343" s="104">
        <f t="shared" si="23"/>
        <v>0</v>
      </c>
    </row>
    <row r="344" spans="1:7" s="14" customFormat="1" x14ac:dyDescent="0.3">
      <c r="A344" s="357">
        <v>21.6</v>
      </c>
      <c r="B344" s="358">
        <v>8.6</v>
      </c>
      <c r="C344" s="20" t="s">
        <v>598</v>
      </c>
      <c r="D344" s="18" t="s">
        <v>23</v>
      </c>
      <c r="E344" s="44">
        <v>799583</v>
      </c>
      <c r="F344" s="96"/>
      <c r="G344" s="104">
        <f t="shared" si="23"/>
        <v>0</v>
      </c>
    </row>
    <row r="345" spans="1:7" s="14" customFormat="1" x14ac:dyDescent="0.3">
      <c r="A345" s="357">
        <v>21.7</v>
      </c>
      <c r="B345" s="358">
        <v>8.6999999999999993</v>
      </c>
      <c r="C345" s="20" t="s">
        <v>599</v>
      </c>
      <c r="D345" s="18" t="s">
        <v>23</v>
      </c>
      <c r="E345" s="44">
        <v>1915251</v>
      </c>
      <c r="F345" s="96"/>
      <c r="G345" s="104">
        <f t="shared" si="23"/>
        <v>0</v>
      </c>
    </row>
    <row r="346" spans="1:7" s="14" customFormat="1" x14ac:dyDescent="0.3">
      <c r="A346" s="357">
        <v>21.8</v>
      </c>
      <c r="B346" s="358">
        <v>8.8000000000000007</v>
      </c>
      <c r="C346" s="20" t="s">
        <v>600</v>
      </c>
      <c r="D346" s="18" t="s">
        <v>17</v>
      </c>
      <c r="E346" s="44">
        <v>79322</v>
      </c>
      <c r="F346" s="96"/>
      <c r="G346" s="104">
        <f t="shared" si="23"/>
        <v>0</v>
      </c>
    </row>
    <row r="347" spans="1:7" s="14" customFormat="1" x14ac:dyDescent="0.3">
      <c r="A347" s="357">
        <v>21.9</v>
      </c>
      <c r="B347" s="358">
        <v>8.9</v>
      </c>
      <c r="C347" s="20" t="s">
        <v>601</v>
      </c>
      <c r="D347" s="18" t="s">
        <v>23</v>
      </c>
      <c r="E347" s="44">
        <v>298929</v>
      </c>
      <c r="F347" s="96"/>
      <c r="G347" s="104">
        <f t="shared" si="23"/>
        <v>0</v>
      </c>
    </row>
    <row r="348" spans="1:7" s="14" customFormat="1" x14ac:dyDescent="0.3">
      <c r="A348" s="355">
        <v>21.1</v>
      </c>
      <c r="B348" s="356">
        <v>9</v>
      </c>
      <c r="C348" s="20" t="s">
        <v>602</v>
      </c>
      <c r="D348" s="18" t="s">
        <v>23</v>
      </c>
      <c r="E348" s="44">
        <v>68024</v>
      </c>
      <c r="F348" s="96"/>
      <c r="G348" s="104">
        <f t="shared" si="23"/>
        <v>0</v>
      </c>
    </row>
    <row r="349" spans="1:7" s="14" customFormat="1" x14ac:dyDescent="0.3">
      <c r="A349" s="355">
        <v>21.11</v>
      </c>
      <c r="B349" s="356">
        <v>9</v>
      </c>
      <c r="C349" s="20" t="s">
        <v>603</v>
      </c>
      <c r="D349" s="18" t="s">
        <v>17</v>
      </c>
      <c r="E349" s="44">
        <v>5397</v>
      </c>
      <c r="F349" s="96"/>
      <c r="G349" s="104">
        <f t="shared" si="23"/>
        <v>0</v>
      </c>
    </row>
    <row r="350" spans="1:7" s="14" customFormat="1" x14ac:dyDescent="0.3">
      <c r="A350" s="355">
        <v>21.12</v>
      </c>
      <c r="B350" s="356">
        <v>9</v>
      </c>
      <c r="C350" s="20" t="s">
        <v>604</v>
      </c>
      <c r="D350" s="18" t="s">
        <v>23</v>
      </c>
      <c r="E350" s="44">
        <v>8592</v>
      </c>
      <c r="F350" s="96"/>
      <c r="G350" s="104">
        <f t="shared" si="23"/>
        <v>0</v>
      </c>
    </row>
    <row r="351" spans="1:7" s="14" customFormat="1" x14ac:dyDescent="0.3">
      <c r="A351" s="355">
        <v>21.13</v>
      </c>
      <c r="B351" s="356">
        <v>9</v>
      </c>
      <c r="C351" s="20" t="s">
        <v>605</v>
      </c>
      <c r="D351" s="18" t="s">
        <v>17</v>
      </c>
      <c r="E351" s="44">
        <v>31123</v>
      </c>
      <c r="F351" s="96"/>
      <c r="G351" s="104">
        <f t="shared" si="23"/>
        <v>0</v>
      </c>
    </row>
    <row r="352" spans="1:7" s="14" customFormat="1" x14ac:dyDescent="0.3">
      <c r="A352" s="355">
        <v>21.14</v>
      </c>
      <c r="B352" s="356">
        <v>9</v>
      </c>
      <c r="C352" s="20" t="s">
        <v>606</v>
      </c>
      <c r="D352" s="18" t="s">
        <v>17</v>
      </c>
      <c r="E352" s="44">
        <v>39871</v>
      </c>
      <c r="F352" s="96"/>
      <c r="G352" s="104">
        <f t="shared" si="23"/>
        <v>0</v>
      </c>
    </row>
    <row r="353" spans="1:7" s="14" customFormat="1" x14ac:dyDescent="0.3">
      <c r="A353" s="355">
        <v>21.15</v>
      </c>
      <c r="B353" s="356">
        <v>9</v>
      </c>
      <c r="C353" s="20" t="s">
        <v>607</v>
      </c>
      <c r="D353" s="18" t="s">
        <v>17</v>
      </c>
      <c r="E353" s="44">
        <v>51501</v>
      </c>
      <c r="F353" s="96"/>
      <c r="G353" s="104">
        <f t="shared" si="23"/>
        <v>0</v>
      </c>
    </row>
    <row r="354" spans="1:7" s="14" customFormat="1" x14ac:dyDescent="0.3">
      <c r="A354" s="355">
        <v>21.16</v>
      </c>
      <c r="B354" s="356">
        <v>9</v>
      </c>
      <c r="C354" s="20" t="s">
        <v>608</v>
      </c>
      <c r="D354" s="18" t="s">
        <v>17</v>
      </c>
      <c r="E354" s="44">
        <v>169637</v>
      </c>
      <c r="F354" s="96"/>
      <c r="G354" s="104">
        <f t="shared" si="23"/>
        <v>0</v>
      </c>
    </row>
    <row r="355" spans="1:7" s="14" customFormat="1" x14ac:dyDescent="0.3">
      <c r="A355" s="355">
        <v>21.17</v>
      </c>
      <c r="B355" s="356">
        <v>9</v>
      </c>
      <c r="C355" s="20" t="s">
        <v>609</v>
      </c>
      <c r="D355" s="18" t="s">
        <v>17</v>
      </c>
      <c r="E355" s="44">
        <v>44432</v>
      </c>
      <c r="F355" s="96"/>
      <c r="G355" s="104">
        <f t="shared" si="23"/>
        <v>0</v>
      </c>
    </row>
    <row r="356" spans="1:7" s="14" customFormat="1" x14ac:dyDescent="0.3">
      <c r="A356" s="355">
        <v>21.18</v>
      </c>
      <c r="B356" s="356">
        <v>9</v>
      </c>
      <c r="C356" s="20" t="s">
        <v>610</v>
      </c>
      <c r="D356" s="18" t="s">
        <v>23</v>
      </c>
      <c r="E356" s="44">
        <v>141870</v>
      </c>
      <c r="F356" s="96"/>
      <c r="G356" s="104">
        <f t="shared" si="23"/>
        <v>0</v>
      </c>
    </row>
    <row r="357" spans="1:7" s="14" customFormat="1" x14ac:dyDescent="0.3">
      <c r="A357" s="355">
        <v>21.19</v>
      </c>
      <c r="B357" s="356">
        <v>9</v>
      </c>
      <c r="C357" s="20" t="s">
        <v>611</v>
      </c>
      <c r="D357" s="18" t="s">
        <v>23</v>
      </c>
      <c r="E357" s="44">
        <v>286065</v>
      </c>
      <c r="F357" s="96"/>
      <c r="G357" s="104">
        <f t="shared" si="23"/>
        <v>0</v>
      </c>
    </row>
    <row r="358" spans="1:7" s="14" customFormat="1" x14ac:dyDescent="0.3">
      <c r="A358" s="355">
        <v>21.2</v>
      </c>
      <c r="B358" s="356">
        <v>9</v>
      </c>
      <c r="C358" s="20" t="s">
        <v>612</v>
      </c>
      <c r="D358" s="18" t="s">
        <v>23</v>
      </c>
      <c r="E358" s="44">
        <v>424286</v>
      </c>
      <c r="F358" s="96"/>
      <c r="G358" s="104">
        <f t="shared" si="23"/>
        <v>0</v>
      </c>
    </row>
    <row r="359" spans="1:7" s="14" customFormat="1" x14ac:dyDescent="0.3">
      <c r="A359" s="355">
        <v>21.21</v>
      </c>
      <c r="B359" s="356">
        <v>9</v>
      </c>
      <c r="C359" s="20" t="s">
        <v>613</v>
      </c>
      <c r="D359" s="18" t="s">
        <v>23</v>
      </c>
      <c r="E359" s="44">
        <v>538448</v>
      </c>
      <c r="F359" s="96"/>
      <c r="G359" s="104">
        <f t="shared" si="23"/>
        <v>0</v>
      </c>
    </row>
    <row r="360" spans="1:7" s="14" customFormat="1" x14ac:dyDescent="0.3">
      <c r="A360" s="355">
        <v>21.22</v>
      </c>
      <c r="B360" s="356">
        <v>9</v>
      </c>
      <c r="C360" s="20" t="s">
        <v>614</v>
      </c>
      <c r="D360" s="18" t="s">
        <v>23</v>
      </c>
      <c r="E360" s="44">
        <v>582189</v>
      </c>
      <c r="F360" s="96"/>
      <c r="G360" s="104">
        <f t="shared" si="23"/>
        <v>0</v>
      </c>
    </row>
    <row r="361" spans="1:7" s="14" customFormat="1" x14ac:dyDescent="0.3">
      <c r="A361" s="355">
        <v>21.23</v>
      </c>
      <c r="B361" s="356">
        <v>9</v>
      </c>
      <c r="C361" s="20" t="s">
        <v>615</v>
      </c>
      <c r="D361" s="18" t="s">
        <v>23</v>
      </c>
      <c r="E361" s="44">
        <v>888112</v>
      </c>
      <c r="F361" s="96"/>
      <c r="G361" s="104">
        <f t="shared" si="23"/>
        <v>0</v>
      </c>
    </row>
    <row r="362" spans="1:7" s="14" customFormat="1" x14ac:dyDescent="0.3">
      <c r="A362" s="355">
        <v>21.24</v>
      </c>
      <c r="B362" s="356">
        <v>9</v>
      </c>
      <c r="C362" s="20" t="s">
        <v>616</v>
      </c>
      <c r="D362" s="18" t="s">
        <v>23</v>
      </c>
      <c r="E362" s="44">
        <v>533461</v>
      </c>
      <c r="F362" s="96"/>
      <c r="G362" s="104">
        <f t="shared" si="23"/>
        <v>0</v>
      </c>
    </row>
    <row r="363" spans="1:7" s="14" customFormat="1" x14ac:dyDescent="0.3">
      <c r="A363" s="355">
        <v>21.25</v>
      </c>
      <c r="B363" s="356">
        <v>9</v>
      </c>
      <c r="C363" s="20" t="s">
        <v>617</v>
      </c>
      <c r="D363" s="18" t="s">
        <v>23</v>
      </c>
      <c r="E363" s="44">
        <v>144349</v>
      </c>
      <c r="F363" s="96"/>
      <c r="G363" s="104">
        <f t="shared" si="23"/>
        <v>0</v>
      </c>
    </row>
    <row r="364" spans="1:7" s="14" customFormat="1" x14ac:dyDescent="0.3">
      <c r="A364" s="355">
        <v>21.26</v>
      </c>
      <c r="B364" s="356">
        <v>9</v>
      </c>
      <c r="C364" s="20" t="s">
        <v>618</v>
      </c>
      <c r="D364" s="18" t="s">
        <v>23</v>
      </c>
      <c r="E364" s="44">
        <v>18648</v>
      </c>
      <c r="F364" s="96"/>
      <c r="G364" s="104">
        <f t="shared" si="23"/>
        <v>0</v>
      </c>
    </row>
    <row r="365" spans="1:7" s="14" customFormat="1" x14ac:dyDescent="0.3">
      <c r="A365" s="355">
        <v>21.27</v>
      </c>
      <c r="B365" s="356">
        <v>9</v>
      </c>
      <c r="C365" s="20" t="s">
        <v>619</v>
      </c>
      <c r="D365" s="18" t="s">
        <v>23</v>
      </c>
      <c r="E365" s="44">
        <v>37719</v>
      </c>
      <c r="F365" s="96"/>
      <c r="G365" s="104">
        <f t="shared" si="23"/>
        <v>0</v>
      </c>
    </row>
    <row r="366" spans="1:7" s="14" customFormat="1" x14ac:dyDescent="0.3">
      <c r="A366" s="355">
        <v>21.28</v>
      </c>
      <c r="B366" s="356">
        <v>9</v>
      </c>
      <c r="C366" s="20" t="s">
        <v>620</v>
      </c>
      <c r="D366" s="18" t="s">
        <v>17</v>
      </c>
      <c r="E366" s="44">
        <v>7471</v>
      </c>
      <c r="F366" s="96"/>
      <c r="G366" s="104">
        <f t="shared" si="23"/>
        <v>0</v>
      </c>
    </row>
    <row r="367" spans="1:7" s="14" customFormat="1" x14ac:dyDescent="0.3">
      <c r="A367" s="355">
        <v>21.29</v>
      </c>
      <c r="B367" s="356">
        <v>9</v>
      </c>
      <c r="C367" s="20" t="s">
        <v>621</v>
      </c>
      <c r="D367" s="18" t="s">
        <v>17</v>
      </c>
      <c r="E367" s="44">
        <v>54216</v>
      </c>
      <c r="F367" s="96"/>
      <c r="G367" s="104">
        <f t="shared" si="23"/>
        <v>0</v>
      </c>
    </row>
    <row r="368" spans="1:7" s="14" customFormat="1" x14ac:dyDescent="0.3">
      <c r="A368" s="355">
        <v>21.3</v>
      </c>
      <c r="B368" s="356">
        <v>9</v>
      </c>
      <c r="C368" s="20" t="s">
        <v>622</v>
      </c>
      <c r="D368" s="18" t="s">
        <v>17</v>
      </c>
      <c r="E368" s="44">
        <v>56302</v>
      </c>
      <c r="F368" s="96"/>
      <c r="G368" s="104">
        <f t="shared" si="23"/>
        <v>0</v>
      </c>
    </row>
    <row r="369" spans="1:7" s="14" customFormat="1" x14ac:dyDescent="0.3">
      <c r="A369" s="355">
        <v>21.31</v>
      </c>
      <c r="B369" s="356">
        <v>9</v>
      </c>
      <c r="C369" s="20" t="s">
        <v>623</v>
      </c>
      <c r="D369" s="18" t="s">
        <v>17</v>
      </c>
      <c r="E369" s="44">
        <v>57343</v>
      </c>
      <c r="F369" s="96"/>
      <c r="G369" s="104">
        <f t="shared" si="23"/>
        <v>0</v>
      </c>
    </row>
    <row r="370" spans="1:7" s="14" customFormat="1" x14ac:dyDescent="0.3">
      <c r="A370" s="355">
        <v>21.32</v>
      </c>
      <c r="B370" s="356">
        <v>9</v>
      </c>
      <c r="C370" s="20" t="s">
        <v>624</v>
      </c>
      <c r="D370" s="18" t="s">
        <v>17</v>
      </c>
      <c r="E370" s="44">
        <v>37616</v>
      </c>
      <c r="F370" s="96"/>
      <c r="G370" s="104">
        <f t="shared" si="23"/>
        <v>0</v>
      </c>
    </row>
    <row r="371" spans="1:7" s="14" customFormat="1" x14ac:dyDescent="0.3">
      <c r="A371" s="355">
        <v>21.33</v>
      </c>
      <c r="B371" s="356">
        <v>9</v>
      </c>
      <c r="C371" s="20" t="s">
        <v>625</v>
      </c>
      <c r="D371" s="18" t="s">
        <v>17</v>
      </c>
      <c r="E371" s="44">
        <v>41045</v>
      </c>
      <c r="F371" s="96"/>
      <c r="G371" s="104">
        <f t="shared" si="23"/>
        <v>0</v>
      </c>
    </row>
    <row r="372" spans="1:7" s="14" customFormat="1" x14ac:dyDescent="0.3">
      <c r="A372" s="355">
        <v>21.34</v>
      </c>
      <c r="B372" s="356">
        <v>9</v>
      </c>
      <c r="C372" s="20" t="s">
        <v>626</v>
      </c>
      <c r="D372" s="18" t="s">
        <v>17</v>
      </c>
      <c r="E372" s="44">
        <v>42485</v>
      </c>
      <c r="F372" s="96"/>
      <c r="G372" s="104">
        <f t="shared" si="23"/>
        <v>0</v>
      </c>
    </row>
    <row r="373" spans="1:7" s="14" customFormat="1" x14ac:dyDescent="0.3">
      <c r="A373" s="355">
        <v>21.35</v>
      </c>
      <c r="B373" s="356">
        <v>9</v>
      </c>
      <c r="C373" s="20" t="s">
        <v>627</v>
      </c>
      <c r="D373" s="18" t="s">
        <v>17</v>
      </c>
      <c r="E373" s="44">
        <v>67812</v>
      </c>
      <c r="F373" s="96"/>
      <c r="G373" s="104">
        <f t="shared" si="23"/>
        <v>0</v>
      </c>
    </row>
    <row r="374" spans="1:7" s="14" customFormat="1" x14ac:dyDescent="0.3">
      <c r="A374" s="355">
        <v>21.3599999999999</v>
      </c>
      <c r="B374" s="356">
        <v>9</v>
      </c>
      <c r="C374" s="20" t="s">
        <v>628</v>
      </c>
      <c r="D374" s="18" t="s">
        <v>23</v>
      </c>
      <c r="E374" s="44">
        <v>852947</v>
      </c>
      <c r="F374" s="96"/>
      <c r="G374" s="104">
        <f t="shared" si="23"/>
        <v>0</v>
      </c>
    </row>
    <row r="375" spans="1:7" s="14" customFormat="1" x14ac:dyDescent="0.3">
      <c r="A375" s="355">
        <v>21.369999999999902</v>
      </c>
      <c r="B375" s="356">
        <v>9</v>
      </c>
      <c r="C375" s="20" t="s">
        <v>629</v>
      </c>
      <c r="D375" s="18" t="s">
        <v>23</v>
      </c>
      <c r="E375" s="44">
        <v>448562</v>
      </c>
      <c r="F375" s="96"/>
      <c r="G375" s="104">
        <f t="shared" si="23"/>
        <v>0</v>
      </c>
    </row>
    <row r="376" spans="1:7" s="14" customFormat="1" x14ac:dyDescent="0.3">
      <c r="A376" s="355">
        <v>21.3799999999999</v>
      </c>
      <c r="B376" s="356">
        <v>9</v>
      </c>
      <c r="C376" s="20" t="s">
        <v>630</v>
      </c>
      <c r="D376" s="18" t="s">
        <v>23</v>
      </c>
      <c r="E376" s="44">
        <v>138658</v>
      </c>
      <c r="F376" s="96"/>
      <c r="G376" s="104">
        <f t="shared" si="23"/>
        <v>0</v>
      </c>
    </row>
    <row r="377" spans="1:7" s="14" customFormat="1" x14ac:dyDescent="0.3">
      <c r="A377" s="355">
        <v>21.389999999999901</v>
      </c>
      <c r="B377" s="356">
        <v>9</v>
      </c>
      <c r="C377" s="20" t="s">
        <v>631</v>
      </c>
      <c r="D377" s="18" t="s">
        <v>17</v>
      </c>
      <c r="E377" s="44">
        <v>2797</v>
      </c>
      <c r="F377" s="96"/>
      <c r="G377" s="104">
        <f t="shared" si="23"/>
        <v>0</v>
      </c>
    </row>
    <row r="378" spans="1:7" s="14" customFormat="1" x14ac:dyDescent="0.3">
      <c r="A378" s="355">
        <v>21.399999999999899</v>
      </c>
      <c r="B378" s="356">
        <v>9</v>
      </c>
      <c r="C378" s="20" t="s">
        <v>632</v>
      </c>
      <c r="D378" s="18" t="s">
        <v>17</v>
      </c>
      <c r="E378" s="44">
        <v>12739</v>
      </c>
      <c r="F378" s="96"/>
      <c r="G378" s="104">
        <f t="shared" si="23"/>
        <v>0</v>
      </c>
    </row>
    <row r="379" spans="1:7" s="14" customFormat="1" x14ac:dyDescent="0.3">
      <c r="A379" s="355">
        <v>21.409999999999901</v>
      </c>
      <c r="B379" s="356">
        <v>9</v>
      </c>
      <c r="C379" s="20" t="s">
        <v>633</v>
      </c>
      <c r="D379" s="18" t="s">
        <v>17</v>
      </c>
      <c r="E379" s="44">
        <v>18308</v>
      </c>
      <c r="F379" s="96"/>
      <c r="G379" s="104">
        <f t="shared" si="23"/>
        <v>0</v>
      </c>
    </row>
    <row r="380" spans="1:7" s="14" customFormat="1" x14ac:dyDescent="0.3">
      <c r="A380" s="355">
        <v>21.419999999999899</v>
      </c>
      <c r="B380" s="356">
        <v>9</v>
      </c>
      <c r="C380" s="20" t="s">
        <v>634</v>
      </c>
      <c r="D380" s="18" t="s">
        <v>17</v>
      </c>
      <c r="E380" s="44">
        <v>30001</v>
      </c>
      <c r="F380" s="96"/>
      <c r="G380" s="104">
        <f t="shared" si="23"/>
        <v>0</v>
      </c>
    </row>
    <row r="381" spans="1:7" s="14" customFormat="1" x14ac:dyDescent="0.3">
      <c r="A381" s="355">
        <v>21.4299999999999</v>
      </c>
      <c r="B381" s="356">
        <v>9</v>
      </c>
      <c r="C381" s="20" t="s">
        <v>635</v>
      </c>
      <c r="D381" s="18" t="s">
        <v>17</v>
      </c>
      <c r="E381" s="44">
        <v>5813</v>
      </c>
      <c r="F381" s="96"/>
      <c r="G381" s="104">
        <f t="shared" si="23"/>
        <v>0</v>
      </c>
    </row>
    <row r="382" spans="1:7" s="14" customFormat="1" x14ac:dyDescent="0.3">
      <c r="A382" s="355">
        <v>21.439999999999898</v>
      </c>
      <c r="B382" s="356">
        <v>9</v>
      </c>
      <c r="C382" s="20" t="s">
        <v>636</v>
      </c>
      <c r="D382" s="18" t="s">
        <v>17</v>
      </c>
      <c r="E382" s="44">
        <v>38260</v>
      </c>
      <c r="F382" s="96"/>
      <c r="G382" s="104">
        <f t="shared" si="23"/>
        <v>0</v>
      </c>
    </row>
    <row r="383" spans="1:7" s="14" customFormat="1" x14ac:dyDescent="0.3">
      <c r="A383" s="355">
        <v>21.4499999999999</v>
      </c>
      <c r="B383" s="356">
        <v>9</v>
      </c>
      <c r="C383" s="20" t="s">
        <v>637</v>
      </c>
      <c r="D383" s="18" t="s">
        <v>17</v>
      </c>
      <c r="E383" s="44">
        <v>53870</v>
      </c>
      <c r="F383" s="96"/>
      <c r="G383" s="104">
        <f t="shared" si="23"/>
        <v>0</v>
      </c>
    </row>
    <row r="384" spans="1:7" s="14" customFormat="1" x14ac:dyDescent="0.3">
      <c r="A384" s="355">
        <v>21.459999999999901</v>
      </c>
      <c r="B384" s="356">
        <v>9</v>
      </c>
      <c r="C384" s="20" t="s">
        <v>638</v>
      </c>
      <c r="D384" s="18" t="s">
        <v>17</v>
      </c>
      <c r="E384" s="44">
        <v>30843</v>
      </c>
      <c r="F384" s="96"/>
      <c r="G384" s="104">
        <f t="shared" si="23"/>
        <v>0</v>
      </c>
    </row>
    <row r="385" spans="1:10" s="14" customFormat="1" x14ac:dyDescent="0.3">
      <c r="A385" s="355">
        <v>21.469999999999899</v>
      </c>
      <c r="B385" s="356">
        <v>9</v>
      </c>
      <c r="C385" s="20" t="s">
        <v>639</v>
      </c>
      <c r="D385" s="18" t="s">
        <v>17</v>
      </c>
      <c r="E385" s="44">
        <v>22898</v>
      </c>
      <c r="F385" s="96"/>
      <c r="G385" s="104">
        <f t="shared" si="23"/>
        <v>0</v>
      </c>
    </row>
    <row r="386" spans="1:10" s="14" customFormat="1" ht="12.75" customHeight="1" x14ac:dyDescent="0.3">
      <c r="A386" s="374">
        <v>21.479999999999901</v>
      </c>
      <c r="B386" s="375">
        <v>9</v>
      </c>
      <c r="C386" s="65" t="s">
        <v>640</v>
      </c>
      <c r="D386" s="66" t="s">
        <v>23</v>
      </c>
      <c r="E386" s="67">
        <v>835152</v>
      </c>
      <c r="F386" s="100"/>
      <c r="G386" s="118">
        <f t="shared" si="23"/>
        <v>0</v>
      </c>
    </row>
    <row r="387" spans="1:10" s="14" customFormat="1" ht="15" customHeight="1" x14ac:dyDescent="0.3">
      <c r="A387" s="119" t="s">
        <v>641</v>
      </c>
      <c r="B387" s="119"/>
      <c r="C387" s="119"/>
      <c r="D387" s="119"/>
      <c r="E387" s="119"/>
      <c r="F387" s="120"/>
      <c r="G387" s="121">
        <f>ROUND(SUM(G8:G336,G339:G386),0)</f>
        <v>215265324</v>
      </c>
    </row>
    <row r="388" spans="1:10" ht="13.2" x14ac:dyDescent="0.3">
      <c r="A388" s="396" t="s">
        <v>697</v>
      </c>
      <c r="B388" s="396"/>
      <c r="C388" s="396"/>
      <c r="D388" s="396"/>
      <c r="E388" s="122"/>
      <c r="F388" s="123">
        <v>0.12</v>
      </c>
      <c r="G388" s="124">
        <f>+G387*F388</f>
        <v>25831838.879999999</v>
      </c>
      <c r="H388" s="37"/>
      <c r="I388" s="37"/>
      <c r="J388" s="37"/>
    </row>
    <row r="389" spans="1:10" ht="13.2" x14ac:dyDescent="0.3">
      <c r="A389" s="396" t="s">
        <v>698</v>
      </c>
      <c r="B389" s="396"/>
      <c r="C389" s="396"/>
      <c r="D389" s="396"/>
      <c r="E389" s="122"/>
      <c r="F389" s="123">
        <v>7.4999999999999997E-2</v>
      </c>
      <c r="G389" s="124">
        <f>+G388*F389</f>
        <v>1937387.9159999997</v>
      </c>
      <c r="H389" s="37"/>
      <c r="I389" s="37"/>
      <c r="J389" s="37"/>
    </row>
    <row r="390" spans="1:10" ht="13.2" x14ac:dyDescent="0.3">
      <c r="A390" s="396" t="s">
        <v>5</v>
      </c>
      <c r="B390" s="396"/>
      <c r="C390" s="396"/>
      <c r="D390" s="396"/>
      <c r="E390" s="122"/>
      <c r="F390" s="125"/>
      <c r="G390" s="124">
        <f>ROUND(+G388+G387,0)</f>
        <v>241097163</v>
      </c>
      <c r="H390" s="37"/>
      <c r="I390" s="37"/>
      <c r="J390" s="37"/>
    </row>
    <row r="391" spans="1:10" x14ac:dyDescent="0.3">
      <c r="A391" s="393" t="s">
        <v>689</v>
      </c>
      <c r="B391" s="394"/>
      <c r="C391" s="394"/>
      <c r="D391" s="394"/>
      <c r="E391" s="394"/>
      <c r="F391" s="394"/>
      <c r="G391" s="395"/>
      <c r="H391" s="37"/>
      <c r="I391" s="37"/>
      <c r="J391" s="37"/>
    </row>
    <row r="392" spans="1:10" ht="20.399999999999999" x14ac:dyDescent="0.3">
      <c r="A392" s="410">
        <v>1</v>
      </c>
      <c r="B392" s="407"/>
      <c r="C392" s="116" t="s">
        <v>690</v>
      </c>
      <c r="D392" s="18" t="s">
        <v>17</v>
      </c>
      <c r="E392" s="114">
        <v>135000</v>
      </c>
      <c r="F392" s="115">
        <v>120</v>
      </c>
      <c r="G392" s="104">
        <f t="shared" ref="G392:G395" si="24">+E392*F392</f>
        <v>16200000</v>
      </c>
      <c r="H392" s="37"/>
      <c r="I392" s="37"/>
      <c r="J392" s="37"/>
    </row>
    <row r="393" spans="1:10" ht="20.399999999999999" x14ac:dyDescent="0.3">
      <c r="A393" s="112">
        <v>2</v>
      </c>
      <c r="B393" s="113"/>
      <c r="C393" s="116" t="s">
        <v>695</v>
      </c>
      <c r="D393" s="117" t="s">
        <v>23</v>
      </c>
      <c r="E393" s="114">
        <v>2900000</v>
      </c>
      <c r="F393" s="115">
        <v>1</v>
      </c>
      <c r="G393" s="104">
        <f t="shared" si="24"/>
        <v>2900000</v>
      </c>
      <c r="H393" s="37"/>
      <c r="I393" s="37"/>
      <c r="J393" s="37"/>
    </row>
    <row r="394" spans="1:10" ht="20.399999999999999" x14ac:dyDescent="0.3">
      <c r="A394" s="112">
        <v>3</v>
      </c>
      <c r="B394" s="113"/>
      <c r="C394" s="116" t="s">
        <v>696</v>
      </c>
      <c r="D394" s="117" t="s">
        <v>23</v>
      </c>
      <c r="E394" s="114">
        <v>850000</v>
      </c>
      <c r="F394" s="115">
        <v>1</v>
      </c>
      <c r="G394" s="104">
        <f t="shared" si="24"/>
        <v>850000</v>
      </c>
      <c r="H394" s="37"/>
      <c r="I394" s="37"/>
      <c r="J394" s="37"/>
    </row>
    <row r="395" spans="1:10" x14ac:dyDescent="0.3">
      <c r="A395" s="112">
        <v>4</v>
      </c>
      <c r="B395" s="113"/>
      <c r="C395" s="116" t="s">
        <v>699</v>
      </c>
      <c r="D395" s="117" t="s">
        <v>700</v>
      </c>
      <c r="E395" s="114">
        <v>330000</v>
      </c>
      <c r="F395" s="115">
        <f>6*0.6</f>
        <v>3.5999999999999996</v>
      </c>
      <c r="G395" s="104">
        <f t="shared" si="24"/>
        <v>1187999.9999999998</v>
      </c>
      <c r="H395" s="37"/>
      <c r="I395" s="37"/>
      <c r="J395" s="37"/>
    </row>
    <row r="396" spans="1:10" ht="27" customHeight="1" x14ac:dyDescent="0.3">
      <c r="A396" s="112">
        <v>5</v>
      </c>
      <c r="B396" s="113"/>
      <c r="C396" s="126" t="s">
        <v>702</v>
      </c>
      <c r="D396" s="117" t="s">
        <v>701</v>
      </c>
      <c r="E396" s="114">
        <v>750000</v>
      </c>
      <c r="F396" s="115">
        <v>1</v>
      </c>
      <c r="G396" s="101">
        <f t="shared" ref="G396:G398" si="25">+E396*F396</f>
        <v>750000</v>
      </c>
      <c r="H396" s="37"/>
      <c r="I396" s="37"/>
      <c r="J396" s="37"/>
    </row>
    <row r="397" spans="1:10" x14ac:dyDescent="0.3">
      <c r="A397" s="136">
        <v>10</v>
      </c>
      <c r="B397" s="113"/>
      <c r="C397" s="126" t="s">
        <v>779</v>
      </c>
      <c r="D397" s="117" t="s">
        <v>775</v>
      </c>
      <c r="E397" s="114"/>
      <c r="F397" s="115"/>
      <c r="G397" s="101">
        <f t="shared" si="25"/>
        <v>0</v>
      </c>
      <c r="H397" s="37"/>
      <c r="I397" s="37"/>
      <c r="J397" s="37"/>
    </row>
    <row r="398" spans="1:10" x14ac:dyDescent="0.3">
      <c r="A398" s="136">
        <v>11</v>
      </c>
      <c r="B398" s="113"/>
      <c r="C398" s="126" t="s">
        <v>780</v>
      </c>
      <c r="D398" s="117"/>
      <c r="E398" s="114"/>
      <c r="F398" s="115"/>
      <c r="G398" s="101">
        <f t="shared" si="25"/>
        <v>0</v>
      </c>
      <c r="H398" s="37"/>
      <c r="I398" s="37"/>
      <c r="J398" s="37"/>
    </row>
    <row r="399" spans="1:10" x14ac:dyDescent="0.3">
      <c r="A399" s="119" t="s">
        <v>641</v>
      </c>
      <c r="B399" s="119"/>
      <c r="C399" s="119"/>
      <c r="D399" s="119"/>
      <c r="E399" s="119"/>
      <c r="F399" s="120"/>
      <c r="G399" s="121">
        <f>ROUND(SUM(G9:G345,G392:G398),0)</f>
        <v>236888330</v>
      </c>
      <c r="H399" s="37"/>
      <c r="I399" s="37"/>
      <c r="J399" s="37"/>
    </row>
    <row r="400" spans="1:10" ht="13.2" x14ac:dyDescent="0.3">
      <c r="A400" s="396" t="s">
        <v>697</v>
      </c>
      <c r="B400" s="396"/>
      <c r="C400" s="396"/>
      <c r="D400" s="396"/>
      <c r="E400" s="122"/>
      <c r="F400" s="123">
        <v>0.12</v>
      </c>
      <c r="G400" s="124">
        <f>+G399*F400</f>
        <v>28426599.599999998</v>
      </c>
      <c r="H400" s="37"/>
      <c r="I400" s="37"/>
      <c r="J400" s="37"/>
    </row>
    <row r="401" spans="1:10" ht="19.95" customHeight="1" x14ac:dyDescent="0.3">
      <c r="A401" s="396" t="s">
        <v>698</v>
      </c>
      <c r="B401" s="396"/>
      <c r="C401" s="396"/>
      <c r="D401" s="396"/>
      <c r="E401" s="122"/>
      <c r="F401" s="123">
        <v>7.4999999999999997E-2</v>
      </c>
      <c r="G401" s="124">
        <f>+G400*F401</f>
        <v>2131994.9699999997</v>
      </c>
      <c r="H401" s="37"/>
      <c r="I401" s="37"/>
      <c r="J401" s="37"/>
    </row>
    <row r="402" spans="1:10" ht="13.2" x14ac:dyDescent="0.3">
      <c r="A402" s="396" t="s">
        <v>5</v>
      </c>
      <c r="B402" s="396"/>
      <c r="C402" s="396"/>
      <c r="D402" s="396"/>
      <c r="E402" s="122"/>
      <c r="F402" s="125"/>
      <c r="G402" s="124">
        <f>ROUND(+G400+G399,0)</f>
        <v>265314930</v>
      </c>
      <c r="H402" s="37"/>
      <c r="I402" s="37"/>
      <c r="J402" s="37"/>
    </row>
    <row r="403" spans="1:10" x14ac:dyDescent="0.3">
      <c r="H403" s="37"/>
      <c r="I403" s="37"/>
      <c r="J403" s="37"/>
    </row>
    <row r="404" spans="1:10" x14ac:dyDescent="0.3">
      <c r="H404" s="37"/>
      <c r="I404" s="37"/>
      <c r="J404" s="37"/>
    </row>
    <row r="405" spans="1:10" x14ac:dyDescent="0.3">
      <c r="H405" s="37"/>
      <c r="I405" s="37"/>
      <c r="J405" s="37"/>
    </row>
    <row r="406" spans="1:10" x14ac:dyDescent="0.3">
      <c r="H406" s="37"/>
      <c r="I406" s="37"/>
      <c r="J406" s="37"/>
    </row>
    <row r="407" spans="1:10" x14ac:dyDescent="0.3">
      <c r="H407" s="37"/>
      <c r="I407" s="37"/>
      <c r="J407" s="37"/>
    </row>
    <row r="408" spans="1:10" x14ac:dyDescent="0.3">
      <c r="H408" s="37"/>
      <c r="I408" s="37"/>
      <c r="J408" s="37"/>
    </row>
    <row r="409" spans="1:10" x14ac:dyDescent="0.3">
      <c r="H409" s="37"/>
      <c r="I409" s="37"/>
      <c r="J409" s="37"/>
    </row>
    <row r="410" spans="1:10" x14ac:dyDescent="0.3">
      <c r="H410" s="37"/>
      <c r="I410" s="37"/>
      <c r="J410" s="37"/>
    </row>
    <row r="411" spans="1:10" x14ac:dyDescent="0.3">
      <c r="H411" s="37"/>
      <c r="I411" s="37"/>
      <c r="J411" s="37"/>
    </row>
    <row r="412" spans="1:10" x14ac:dyDescent="0.3">
      <c r="H412" s="37"/>
      <c r="I412" s="37"/>
      <c r="J412" s="37"/>
    </row>
    <row r="413" spans="1:10" x14ac:dyDescent="0.3">
      <c r="H413" s="37"/>
      <c r="I413" s="37"/>
      <c r="J413" s="37"/>
    </row>
    <row r="414" spans="1:10" x14ac:dyDescent="0.3">
      <c r="H414" s="37"/>
      <c r="I414" s="37"/>
      <c r="J414" s="37"/>
    </row>
    <row r="415" spans="1:10" x14ac:dyDescent="0.3">
      <c r="H415" s="37"/>
      <c r="I415" s="37"/>
      <c r="J415" s="37"/>
    </row>
    <row r="416" spans="1:10" x14ac:dyDescent="0.3">
      <c r="H416" s="37"/>
      <c r="I416" s="37"/>
      <c r="J416" s="37"/>
    </row>
    <row r="417" spans="8:19" x14ac:dyDescent="0.3">
      <c r="H417" s="37"/>
      <c r="I417" s="37"/>
      <c r="J417" s="37"/>
    </row>
    <row r="418" spans="8:19" x14ac:dyDescent="0.3">
      <c r="H418" s="37"/>
      <c r="I418" s="37"/>
      <c r="J418" s="37"/>
    </row>
    <row r="419" spans="8:19" x14ac:dyDescent="0.3">
      <c r="H419" s="37"/>
      <c r="I419" s="37"/>
      <c r="J419" s="37"/>
    </row>
    <row r="421" spans="8:19" x14ac:dyDescent="0.3">
      <c r="H421" s="148"/>
      <c r="I421" s="148"/>
      <c r="J421" s="148"/>
      <c r="K421" s="14" t="s">
        <v>656</v>
      </c>
      <c r="L421" s="14" t="s">
        <v>658</v>
      </c>
      <c r="M421" s="14"/>
      <c r="N421" s="14"/>
      <c r="O421" s="14"/>
      <c r="P421" s="14"/>
      <c r="Q421" s="14"/>
      <c r="R421" s="14"/>
      <c r="S421" s="14"/>
    </row>
    <row r="422" spans="8:19" x14ac:dyDescent="0.3">
      <c r="H422" s="148"/>
      <c r="I422" s="148"/>
      <c r="J422" s="148"/>
      <c r="K422" s="14" t="s">
        <v>656</v>
      </c>
      <c r="L422" s="14" t="s">
        <v>658</v>
      </c>
      <c r="M422" s="14" t="s">
        <v>660</v>
      </c>
      <c r="N422" s="14" t="s">
        <v>720</v>
      </c>
      <c r="O422" s="14">
        <f>3.11*10.38</f>
        <v>32.281800000000004</v>
      </c>
      <c r="P422" s="14"/>
      <c r="Q422" s="14"/>
      <c r="R422" s="14"/>
      <c r="S422" s="14"/>
    </row>
    <row r="423" spans="8:19" x14ac:dyDescent="0.3">
      <c r="H423" s="148"/>
      <c r="I423" s="148"/>
      <c r="J423" s="148"/>
      <c r="K423" s="14"/>
      <c r="L423" s="14" t="s">
        <v>657</v>
      </c>
      <c r="M423" s="14"/>
      <c r="N423" s="15" t="s">
        <v>721</v>
      </c>
      <c r="O423" s="15">
        <f>2.24*9.26</f>
        <v>20.7424</v>
      </c>
      <c r="P423" s="14"/>
      <c r="Q423" s="14"/>
      <c r="R423" s="14"/>
      <c r="S423" s="14"/>
    </row>
    <row r="424" spans="8:19" x14ac:dyDescent="0.3">
      <c r="H424" s="148"/>
      <c r="I424" s="148"/>
      <c r="J424" s="148"/>
      <c r="K424" s="14"/>
      <c r="L424" s="14" t="s">
        <v>657</v>
      </c>
      <c r="M424" s="14"/>
      <c r="N424" s="14"/>
      <c r="O424" s="14"/>
      <c r="P424" s="14"/>
      <c r="Q424" s="14"/>
      <c r="R424" s="14"/>
      <c r="S424" s="14"/>
    </row>
    <row r="425" spans="8:19" x14ac:dyDescent="0.3">
      <c r="H425" s="148"/>
      <c r="I425" s="148"/>
      <c r="J425" s="148"/>
      <c r="K425" s="14"/>
      <c r="L425" s="14"/>
      <c r="M425" s="14"/>
      <c r="N425" s="398" t="s">
        <v>722</v>
      </c>
      <c r="O425" s="399"/>
      <c r="P425" s="15"/>
      <c r="Q425" s="14"/>
      <c r="R425" s="14"/>
      <c r="S425" s="14"/>
    </row>
    <row r="426" spans="8:19" x14ac:dyDescent="0.3">
      <c r="H426" s="148"/>
      <c r="I426" s="148"/>
      <c r="J426" s="148"/>
      <c r="K426" s="14"/>
      <c r="L426" s="14"/>
      <c r="M426" s="14"/>
      <c r="N426" s="15" t="s">
        <v>723</v>
      </c>
      <c r="O426" s="15" t="s">
        <v>724</v>
      </c>
      <c r="P426" s="15" t="s">
        <v>725</v>
      </c>
      <c r="Q426" s="14"/>
      <c r="R426" s="14"/>
      <c r="S426" s="14"/>
    </row>
    <row r="427" spans="8:19" x14ac:dyDescent="0.3">
      <c r="H427" s="101"/>
      <c r="I427" s="101"/>
      <c r="J427" s="400" t="s">
        <v>659</v>
      </c>
      <c r="K427" s="401"/>
      <c r="L427" s="401"/>
      <c r="M427" s="402"/>
      <c r="N427" s="143">
        <v>1.4</v>
      </c>
      <c r="O427" s="15">
        <v>1.2</v>
      </c>
      <c r="P427" s="15">
        <f>N427*O427</f>
        <v>1.68</v>
      </c>
      <c r="Q427" s="14"/>
      <c r="R427" s="14"/>
      <c r="S427" s="14"/>
    </row>
    <row r="428" spans="8:19" x14ac:dyDescent="0.3">
      <c r="H428" s="101"/>
      <c r="I428" s="101"/>
      <c r="J428" s="101"/>
      <c r="K428" s="134"/>
      <c r="L428" s="134"/>
      <c r="M428" s="134"/>
      <c r="N428" s="14"/>
      <c r="O428" s="14"/>
      <c r="P428" s="14"/>
      <c r="Q428" s="14"/>
      <c r="R428" s="14"/>
      <c r="S428" s="14"/>
    </row>
    <row r="429" spans="8:19" x14ac:dyDescent="0.3">
      <c r="H429" s="101"/>
      <c r="I429" s="101"/>
      <c r="J429" s="101"/>
      <c r="K429" s="134"/>
      <c r="L429" s="134"/>
      <c r="M429" s="134"/>
      <c r="N429" s="14"/>
      <c r="O429" s="14"/>
      <c r="P429" s="14"/>
      <c r="Q429" s="14"/>
      <c r="R429" s="14"/>
      <c r="S429" s="14"/>
    </row>
    <row r="430" spans="8:19" x14ac:dyDescent="0.3">
      <c r="H430" s="101"/>
      <c r="I430" s="101"/>
      <c r="J430" s="101"/>
      <c r="K430" s="134"/>
      <c r="L430" s="134"/>
      <c r="M430" s="134"/>
      <c r="N430" s="14"/>
      <c r="O430" s="14"/>
      <c r="P430" s="14"/>
      <c r="Q430" s="14"/>
      <c r="R430" s="14"/>
      <c r="S430" s="14"/>
    </row>
    <row r="431" spans="8:19" x14ac:dyDescent="0.3">
      <c r="H431" s="101"/>
      <c r="I431" s="101"/>
      <c r="J431" s="101"/>
      <c r="K431" s="134"/>
      <c r="L431" s="134"/>
      <c r="M431" s="134"/>
      <c r="N431" s="14"/>
      <c r="O431" s="14"/>
      <c r="P431" s="14"/>
      <c r="Q431" s="14"/>
      <c r="R431" s="14"/>
      <c r="S431" s="14"/>
    </row>
    <row r="432" spans="8:19" x14ac:dyDescent="0.3">
      <c r="H432" s="101"/>
      <c r="I432" s="101"/>
      <c r="J432" s="101"/>
      <c r="K432" s="134"/>
      <c r="L432" s="134"/>
      <c r="M432" s="134"/>
      <c r="N432" s="14"/>
      <c r="O432" s="14"/>
      <c r="P432" s="14"/>
      <c r="Q432" s="14"/>
      <c r="R432" s="14"/>
      <c r="S432" s="14"/>
    </row>
    <row r="433" spans="8:19" x14ac:dyDescent="0.3">
      <c r="H433" s="101"/>
      <c r="I433" s="101"/>
      <c r="J433" s="101"/>
      <c r="K433" s="134"/>
      <c r="L433" s="134"/>
      <c r="M433" s="134"/>
      <c r="N433" s="14"/>
      <c r="O433" s="14"/>
      <c r="P433" s="14"/>
      <c r="Q433" s="14"/>
      <c r="R433" s="14"/>
      <c r="S433" s="14"/>
    </row>
    <row r="434" spans="8:19" x14ac:dyDescent="0.3">
      <c r="H434" s="101"/>
      <c r="I434" s="101"/>
      <c r="J434" s="101"/>
      <c r="K434" s="134"/>
      <c r="L434" s="134"/>
      <c r="M434" s="134"/>
      <c r="N434" s="14"/>
      <c r="O434" s="14"/>
      <c r="P434" s="14"/>
      <c r="Q434" s="14"/>
      <c r="R434" s="14"/>
      <c r="S434" s="14"/>
    </row>
    <row r="435" spans="8:19" x14ac:dyDescent="0.3">
      <c r="H435" s="101"/>
      <c r="I435" s="101"/>
      <c r="J435" s="101"/>
      <c r="K435" s="134"/>
      <c r="L435" s="134" t="s">
        <v>658</v>
      </c>
      <c r="M435" s="134"/>
      <c r="N435" s="14"/>
      <c r="O435" s="14"/>
      <c r="P435" s="14"/>
      <c r="Q435" s="14"/>
      <c r="R435" s="14"/>
      <c r="S435" s="14"/>
    </row>
    <row r="436" spans="8:19" x14ac:dyDescent="0.3">
      <c r="H436" s="101"/>
      <c r="I436" s="101"/>
      <c r="J436" s="101"/>
      <c r="K436" s="134"/>
      <c r="L436" s="134"/>
      <c r="M436" s="134"/>
      <c r="N436" s="14"/>
      <c r="O436" s="14"/>
      <c r="P436" s="14"/>
      <c r="Q436" s="14"/>
      <c r="R436" s="14"/>
      <c r="S436" s="14"/>
    </row>
    <row r="437" spans="8:19" x14ac:dyDescent="0.3">
      <c r="H437" s="101"/>
      <c r="I437" s="101"/>
      <c r="J437" s="101"/>
      <c r="K437" s="134"/>
      <c r="L437" s="134"/>
      <c r="M437" s="134"/>
      <c r="N437" s="14"/>
      <c r="O437" s="14"/>
      <c r="P437" s="14"/>
      <c r="Q437" s="14"/>
      <c r="R437" s="14"/>
      <c r="S437" s="14"/>
    </row>
    <row r="438" spans="8:19" x14ac:dyDescent="0.3">
      <c r="H438" s="101"/>
      <c r="I438" s="101"/>
      <c r="J438" s="101"/>
      <c r="K438" s="134"/>
      <c r="L438" s="134"/>
      <c r="M438" s="134"/>
      <c r="N438" s="14"/>
      <c r="O438" s="14"/>
      <c r="P438" s="14"/>
      <c r="Q438" s="14"/>
      <c r="R438" s="14"/>
      <c r="S438" s="14"/>
    </row>
    <row r="439" spans="8:19" x14ac:dyDescent="0.3">
      <c r="H439" s="101"/>
      <c r="I439" s="101"/>
      <c r="J439" s="101"/>
      <c r="K439" s="134"/>
      <c r="L439" s="134"/>
      <c r="M439" s="134"/>
      <c r="N439" s="14"/>
      <c r="O439" s="14"/>
      <c r="P439" s="14"/>
      <c r="Q439" s="14"/>
      <c r="R439" s="14"/>
      <c r="S439" s="14"/>
    </row>
    <row r="440" spans="8:19" x14ac:dyDescent="0.3">
      <c r="H440" s="101"/>
      <c r="I440" s="101"/>
      <c r="J440" s="101"/>
      <c r="K440" s="134"/>
      <c r="L440" s="134"/>
      <c r="M440" s="134"/>
      <c r="N440" s="14"/>
      <c r="O440" s="14"/>
      <c r="P440" s="14"/>
      <c r="Q440" s="14"/>
      <c r="R440" s="14"/>
      <c r="S440" s="14"/>
    </row>
    <row r="441" spans="8:19" x14ac:dyDescent="0.3">
      <c r="H441" s="101"/>
      <c r="I441" s="101"/>
      <c r="J441" s="152" t="s">
        <v>726</v>
      </c>
      <c r="K441" s="134" t="s">
        <v>650</v>
      </c>
      <c r="L441" s="134" t="s">
        <v>711</v>
      </c>
      <c r="M441" s="134" t="s">
        <v>654</v>
      </c>
      <c r="N441" s="14"/>
      <c r="O441" s="14"/>
      <c r="P441" s="14"/>
      <c r="Q441" s="14"/>
      <c r="R441" s="14"/>
      <c r="S441" s="14"/>
    </row>
    <row r="442" spans="8:19" x14ac:dyDescent="0.3">
      <c r="H442" s="148"/>
      <c r="I442" s="148"/>
      <c r="J442" s="148" t="s">
        <v>727</v>
      </c>
      <c r="K442" s="14">
        <v>0.8</v>
      </c>
      <c r="L442" s="14">
        <v>13.3</v>
      </c>
      <c r="M442" s="14">
        <f>K442*L442</f>
        <v>10.64</v>
      </c>
      <c r="N442" s="14"/>
      <c r="O442" s="14"/>
      <c r="P442" s="14"/>
      <c r="Q442" s="14"/>
      <c r="R442" s="14"/>
      <c r="S442" s="14"/>
    </row>
    <row r="443" spans="8:19" x14ac:dyDescent="0.3">
      <c r="H443" s="148"/>
      <c r="I443" s="148"/>
      <c r="J443" s="148" t="s">
        <v>728</v>
      </c>
      <c r="K443" s="14"/>
      <c r="L443" s="14"/>
      <c r="M443" s="14">
        <f t="shared" ref="M443:M464" si="26">K443*L443</f>
        <v>0</v>
      </c>
      <c r="N443" s="14"/>
      <c r="O443" s="14"/>
      <c r="P443" s="14"/>
      <c r="Q443" s="14"/>
      <c r="R443" s="14"/>
      <c r="S443" s="14"/>
    </row>
    <row r="444" spans="8:19" x14ac:dyDescent="0.3">
      <c r="H444" s="148"/>
      <c r="I444" s="148"/>
      <c r="J444" s="148" t="s">
        <v>729</v>
      </c>
      <c r="K444" s="14"/>
      <c r="L444" s="14"/>
      <c r="M444" s="14">
        <f t="shared" si="26"/>
        <v>0</v>
      </c>
      <c r="N444" s="14"/>
      <c r="O444" s="14"/>
      <c r="P444" s="14"/>
      <c r="Q444" s="14"/>
      <c r="R444" s="14"/>
      <c r="S444" s="14"/>
    </row>
    <row r="445" spans="8:19" x14ac:dyDescent="0.3">
      <c r="H445" s="148"/>
      <c r="I445" s="148"/>
      <c r="J445" s="148" t="s">
        <v>730</v>
      </c>
      <c r="K445" s="14"/>
      <c r="L445" s="14"/>
      <c r="M445" s="14">
        <f t="shared" si="26"/>
        <v>0</v>
      </c>
      <c r="N445" s="14"/>
      <c r="O445" s="14"/>
      <c r="P445" s="14"/>
      <c r="Q445" s="14"/>
      <c r="R445" s="14"/>
      <c r="S445" s="14"/>
    </row>
    <row r="446" spans="8:19" x14ac:dyDescent="0.3">
      <c r="H446" s="148"/>
      <c r="I446" s="148"/>
      <c r="J446" s="148" t="s">
        <v>731</v>
      </c>
      <c r="K446" s="14"/>
      <c r="L446" s="14"/>
      <c r="M446" s="14">
        <f t="shared" si="26"/>
        <v>0</v>
      </c>
      <c r="N446" s="14"/>
      <c r="O446" s="14"/>
      <c r="P446" s="14"/>
      <c r="Q446" s="14"/>
      <c r="R446" s="14"/>
      <c r="S446" s="14"/>
    </row>
    <row r="447" spans="8:19" x14ac:dyDescent="0.3">
      <c r="H447" s="148"/>
      <c r="I447" s="148"/>
      <c r="J447" s="148" t="s">
        <v>732</v>
      </c>
      <c r="K447" s="14"/>
      <c r="L447" s="14"/>
      <c r="M447" s="14">
        <f t="shared" si="26"/>
        <v>0</v>
      </c>
      <c r="N447" s="14"/>
      <c r="O447" s="14"/>
      <c r="P447" s="14"/>
      <c r="Q447" s="14"/>
      <c r="R447" s="14"/>
      <c r="S447" s="14"/>
    </row>
    <row r="448" spans="8:19" x14ac:dyDescent="0.3">
      <c r="H448" s="148"/>
      <c r="I448" s="148"/>
      <c r="J448" s="148" t="s">
        <v>733</v>
      </c>
      <c r="K448" s="14"/>
      <c r="L448" s="14"/>
      <c r="M448" s="14">
        <f t="shared" si="26"/>
        <v>0</v>
      </c>
      <c r="N448" s="14"/>
      <c r="O448" s="14"/>
      <c r="P448" s="14"/>
      <c r="Q448" s="14"/>
      <c r="R448" s="14"/>
      <c r="S448" s="14"/>
    </row>
    <row r="449" spans="8:19" x14ac:dyDescent="0.3">
      <c r="H449" s="148"/>
      <c r="I449" s="148"/>
      <c r="J449" s="148" t="s">
        <v>734</v>
      </c>
      <c r="K449" s="14"/>
      <c r="L449" s="14"/>
      <c r="M449" s="14">
        <f t="shared" si="26"/>
        <v>0</v>
      </c>
      <c r="N449" s="14"/>
      <c r="O449" s="14"/>
      <c r="P449" s="14"/>
      <c r="Q449" s="14"/>
      <c r="R449" s="14"/>
      <c r="S449" s="14"/>
    </row>
    <row r="450" spans="8:19" x14ac:dyDescent="0.3">
      <c r="H450" s="215"/>
      <c r="I450" s="215"/>
      <c r="J450" s="148" t="s">
        <v>735</v>
      </c>
      <c r="K450" s="35"/>
      <c r="L450" s="35"/>
      <c r="M450" s="14">
        <f t="shared" si="26"/>
        <v>0</v>
      </c>
      <c r="N450" s="35"/>
      <c r="O450" s="35"/>
      <c r="P450" s="35"/>
      <c r="Q450" s="35"/>
      <c r="R450" s="35"/>
      <c r="S450" s="35"/>
    </row>
    <row r="451" spans="8:19" ht="24" x14ac:dyDescent="0.3">
      <c r="H451" s="215"/>
      <c r="I451" s="215"/>
      <c r="J451" s="148" t="s">
        <v>736</v>
      </c>
      <c r="K451" s="35"/>
      <c r="L451" s="35"/>
      <c r="M451" s="14">
        <f t="shared" si="26"/>
        <v>0</v>
      </c>
      <c r="N451" s="35"/>
      <c r="O451" s="35"/>
      <c r="P451" s="35"/>
      <c r="Q451" s="35"/>
      <c r="R451" s="35"/>
      <c r="S451" s="35"/>
    </row>
    <row r="452" spans="8:19" ht="24" x14ac:dyDescent="0.3">
      <c r="H452" s="215"/>
      <c r="I452" s="215"/>
      <c r="J452" s="148" t="s">
        <v>737</v>
      </c>
      <c r="K452" s="35"/>
      <c r="L452" s="35"/>
      <c r="M452" s="14">
        <f t="shared" si="26"/>
        <v>0</v>
      </c>
      <c r="N452" s="35"/>
      <c r="O452" s="35"/>
      <c r="P452" s="35"/>
      <c r="Q452" s="35"/>
      <c r="R452" s="35"/>
      <c r="S452" s="35"/>
    </row>
    <row r="453" spans="8:19" ht="24" x14ac:dyDescent="0.3">
      <c r="H453" s="215"/>
      <c r="I453" s="215"/>
      <c r="J453" s="148" t="s">
        <v>738</v>
      </c>
      <c r="K453" s="35"/>
      <c r="L453" s="35"/>
      <c r="M453" s="14">
        <f t="shared" si="26"/>
        <v>0</v>
      </c>
      <c r="N453" s="35"/>
      <c r="O453" s="35"/>
      <c r="P453" s="35"/>
      <c r="Q453" s="35"/>
      <c r="R453" s="35"/>
      <c r="S453" s="35"/>
    </row>
    <row r="454" spans="8:19" ht="24" x14ac:dyDescent="0.3">
      <c r="H454" s="215"/>
      <c r="I454" s="215"/>
      <c r="J454" s="148" t="s">
        <v>739</v>
      </c>
      <c r="K454" s="35"/>
      <c r="L454" s="35"/>
      <c r="M454" s="14">
        <f t="shared" si="26"/>
        <v>0</v>
      </c>
      <c r="N454" s="35"/>
      <c r="O454" s="35"/>
      <c r="P454" s="35"/>
      <c r="Q454" s="35"/>
      <c r="R454" s="35"/>
      <c r="S454" s="35"/>
    </row>
    <row r="455" spans="8:19" ht="24" x14ac:dyDescent="0.3">
      <c r="H455" s="215"/>
      <c r="I455" s="215"/>
      <c r="J455" s="148" t="s">
        <v>740</v>
      </c>
      <c r="K455" s="35"/>
      <c r="L455" s="35"/>
      <c r="M455" s="14">
        <f t="shared" si="26"/>
        <v>0</v>
      </c>
      <c r="N455" s="35"/>
      <c r="O455" s="35"/>
      <c r="P455" s="35"/>
      <c r="Q455" s="35"/>
      <c r="R455" s="35"/>
      <c r="S455" s="35"/>
    </row>
    <row r="456" spans="8:19" ht="24" x14ac:dyDescent="0.3">
      <c r="H456" s="215"/>
      <c r="I456" s="215"/>
      <c r="J456" s="148" t="s">
        <v>741</v>
      </c>
      <c r="K456" s="35"/>
      <c r="L456" s="35"/>
      <c r="M456" s="14">
        <f t="shared" si="26"/>
        <v>0</v>
      </c>
      <c r="N456" s="35"/>
      <c r="O456" s="35"/>
      <c r="P456" s="35"/>
      <c r="Q456" s="35"/>
      <c r="R456" s="35"/>
      <c r="S456" s="35"/>
    </row>
    <row r="457" spans="8:19" x14ac:dyDescent="0.3">
      <c r="H457" s="147"/>
      <c r="I457" s="147"/>
      <c r="J457" s="148" t="s">
        <v>728</v>
      </c>
      <c r="K457" s="14">
        <v>0.8</v>
      </c>
      <c r="L457" s="14">
        <v>2.7</v>
      </c>
      <c r="M457" s="14">
        <f t="shared" si="26"/>
        <v>2.16</v>
      </c>
      <c r="N457" s="14"/>
      <c r="O457" s="14"/>
      <c r="P457" s="14"/>
      <c r="Q457" s="14"/>
      <c r="R457" s="14"/>
      <c r="S457" s="14"/>
    </row>
    <row r="458" spans="8:19" x14ac:dyDescent="0.3">
      <c r="H458" s="148"/>
      <c r="I458" s="148"/>
      <c r="J458" s="148"/>
      <c r="K458" s="14"/>
      <c r="L458" s="14"/>
      <c r="M458" s="14">
        <f t="shared" si="26"/>
        <v>0</v>
      </c>
      <c r="N458" s="14"/>
      <c r="O458" s="14"/>
      <c r="P458" s="14"/>
      <c r="Q458" s="14"/>
      <c r="R458" s="14"/>
      <c r="S458" s="14"/>
    </row>
    <row r="459" spans="8:19" x14ac:dyDescent="0.3">
      <c r="H459" s="148"/>
      <c r="I459" s="148"/>
      <c r="J459" s="148"/>
      <c r="K459" s="14"/>
      <c r="L459" s="14"/>
      <c r="M459" s="14">
        <f t="shared" si="26"/>
        <v>0</v>
      </c>
      <c r="N459" s="14"/>
      <c r="O459" s="14"/>
      <c r="P459" s="14"/>
      <c r="Q459" s="14"/>
      <c r="R459" s="14"/>
      <c r="S459" s="14"/>
    </row>
    <row r="460" spans="8:19" x14ac:dyDescent="0.3">
      <c r="H460" s="148"/>
      <c r="I460" s="148"/>
      <c r="J460" s="148"/>
      <c r="K460" s="14"/>
      <c r="L460" s="14"/>
      <c r="M460" s="14">
        <f t="shared" si="26"/>
        <v>0</v>
      </c>
      <c r="N460" s="14"/>
      <c r="O460" s="14"/>
      <c r="P460" s="14"/>
      <c r="Q460" s="14"/>
      <c r="R460" s="14"/>
      <c r="S460" s="14"/>
    </row>
    <row r="461" spans="8:19" x14ac:dyDescent="0.3">
      <c r="H461" s="148"/>
      <c r="I461" s="148"/>
      <c r="J461" s="148"/>
      <c r="K461" s="14"/>
      <c r="L461" s="14"/>
      <c r="M461" s="14">
        <f t="shared" si="26"/>
        <v>0</v>
      </c>
      <c r="N461" s="14"/>
      <c r="O461" s="14"/>
      <c r="P461" s="14"/>
      <c r="Q461" s="14"/>
      <c r="R461" s="14"/>
      <c r="S461" s="14"/>
    </row>
    <row r="462" spans="8:19" x14ac:dyDescent="0.3">
      <c r="H462" s="148"/>
      <c r="I462" s="148"/>
      <c r="J462" s="148"/>
      <c r="K462" s="14"/>
      <c r="L462" s="14"/>
      <c r="M462" s="14">
        <f t="shared" si="26"/>
        <v>0</v>
      </c>
      <c r="N462" s="14"/>
      <c r="O462" s="14"/>
      <c r="P462" s="14"/>
      <c r="Q462" s="14"/>
      <c r="R462" s="14"/>
      <c r="S462" s="14"/>
    </row>
    <row r="463" spans="8:19" x14ac:dyDescent="0.3">
      <c r="H463" s="148"/>
      <c r="I463" s="148"/>
      <c r="J463" s="148" t="s">
        <v>742</v>
      </c>
      <c r="K463" s="14">
        <v>0.8</v>
      </c>
      <c r="L463" s="14">
        <v>3.5</v>
      </c>
      <c r="M463" s="14">
        <f t="shared" si="26"/>
        <v>2.8000000000000003</v>
      </c>
      <c r="N463" s="14"/>
      <c r="O463" s="14"/>
      <c r="P463" s="14"/>
      <c r="Q463" s="14"/>
      <c r="R463" s="14"/>
      <c r="S463" s="14"/>
    </row>
    <row r="464" spans="8:19" x14ac:dyDescent="0.3">
      <c r="H464" s="148"/>
      <c r="I464" s="148"/>
      <c r="J464" s="148" t="s">
        <v>743</v>
      </c>
      <c r="K464" s="14">
        <v>0.8</v>
      </c>
      <c r="L464" s="14">
        <v>2.8</v>
      </c>
      <c r="M464" s="14">
        <f t="shared" si="26"/>
        <v>2.2399999999999998</v>
      </c>
      <c r="N464" s="14"/>
      <c r="O464" s="14"/>
      <c r="P464" s="14"/>
      <c r="Q464" s="14"/>
      <c r="R464" s="14"/>
      <c r="S464" s="14"/>
    </row>
    <row r="465" spans="8:19" x14ac:dyDescent="0.3">
      <c r="H465" s="148"/>
      <c r="I465" s="148"/>
      <c r="J465" s="148"/>
      <c r="K465" s="14"/>
      <c r="L465" s="14"/>
      <c r="M465" s="14">
        <f>SUM(M442:M464)</f>
        <v>17.84</v>
      </c>
      <c r="N465" s="14"/>
      <c r="O465" s="14"/>
      <c r="P465" s="14"/>
      <c r="Q465" s="14"/>
      <c r="R465" s="14"/>
      <c r="S465" s="14"/>
    </row>
    <row r="466" spans="8:19" x14ac:dyDescent="0.3">
      <c r="H466" s="148"/>
      <c r="I466" s="148"/>
      <c r="J466" s="148"/>
      <c r="K466" s="14"/>
      <c r="L466" s="14"/>
      <c r="M466" s="14"/>
      <c r="N466" s="14"/>
      <c r="O466" s="14"/>
      <c r="P466" s="14"/>
      <c r="Q466" s="14"/>
      <c r="R466" s="14"/>
      <c r="S466" s="14"/>
    </row>
    <row r="467" spans="8:19" x14ac:dyDescent="0.3">
      <c r="H467" s="148"/>
      <c r="I467" s="148"/>
      <c r="J467" s="148"/>
      <c r="K467" s="14"/>
      <c r="L467" s="14"/>
      <c r="M467" s="14"/>
      <c r="N467" s="14"/>
      <c r="O467" s="14"/>
      <c r="P467" s="14"/>
      <c r="Q467" s="14"/>
      <c r="R467" s="14"/>
      <c r="S467" s="14"/>
    </row>
    <row r="468" spans="8:19" x14ac:dyDescent="0.3">
      <c r="H468" s="148"/>
      <c r="I468" s="148"/>
      <c r="J468" s="148"/>
      <c r="K468" s="14"/>
      <c r="L468" s="14"/>
      <c r="M468" s="14"/>
      <c r="N468" s="14"/>
      <c r="O468" s="14"/>
      <c r="P468" s="14"/>
      <c r="Q468" s="14"/>
      <c r="R468" s="14"/>
      <c r="S468" s="14"/>
    </row>
    <row r="469" spans="8:19" x14ac:dyDescent="0.3">
      <c r="H469" s="148"/>
      <c r="I469" s="148"/>
      <c r="J469" s="148"/>
      <c r="K469" s="14"/>
      <c r="L469" s="14"/>
      <c r="M469" s="14"/>
      <c r="N469" s="14"/>
      <c r="O469" s="14"/>
      <c r="P469" s="14"/>
      <c r="Q469" s="14"/>
      <c r="R469" s="14"/>
      <c r="S469" s="14"/>
    </row>
    <row r="470" spans="8:19" x14ac:dyDescent="0.3">
      <c r="H470" s="148"/>
      <c r="I470" s="148"/>
      <c r="J470" s="148"/>
      <c r="K470" s="14"/>
      <c r="L470" s="14"/>
      <c r="M470" s="14"/>
      <c r="N470" s="14"/>
      <c r="O470" s="14"/>
      <c r="P470" s="14"/>
      <c r="Q470" s="14"/>
      <c r="R470" s="14"/>
      <c r="S470" s="14"/>
    </row>
    <row r="471" spans="8:19" x14ac:dyDescent="0.3">
      <c r="H471" s="148"/>
      <c r="I471" s="148"/>
      <c r="J471" s="148"/>
      <c r="K471" s="14"/>
      <c r="L471" s="14"/>
      <c r="M471" s="14"/>
      <c r="N471" s="14"/>
      <c r="O471" s="14"/>
      <c r="P471" s="14"/>
      <c r="Q471" s="14"/>
      <c r="R471" s="14"/>
      <c r="S471" s="14"/>
    </row>
    <row r="472" spans="8:19" x14ac:dyDescent="0.3">
      <c r="H472" s="148"/>
      <c r="I472" s="148"/>
      <c r="J472" s="148"/>
      <c r="K472" s="14"/>
      <c r="L472" s="14"/>
      <c r="M472" s="14"/>
      <c r="N472" s="14"/>
      <c r="O472" s="14"/>
      <c r="P472" s="14"/>
      <c r="Q472" s="14"/>
      <c r="R472" s="14"/>
      <c r="S472" s="14"/>
    </row>
    <row r="473" spans="8:19" x14ac:dyDescent="0.3">
      <c r="H473" s="148"/>
      <c r="I473" s="148"/>
      <c r="J473" s="148"/>
      <c r="K473" s="14"/>
      <c r="L473" s="14"/>
      <c r="M473" s="14"/>
      <c r="N473" s="14"/>
      <c r="O473" s="14"/>
      <c r="P473" s="14"/>
      <c r="Q473" s="14"/>
      <c r="R473" s="14"/>
      <c r="S473" s="14"/>
    </row>
    <row r="474" spans="8:19" x14ac:dyDescent="0.3">
      <c r="H474" s="147"/>
      <c r="I474" s="147"/>
      <c r="J474" s="148"/>
      <c r="K474" s="14"/>
      <c r="L474" s="14"/>
      <c r="M474" s="14"/>
      <c r="N474" s="14"/>
      <c r="O474" s="14"/>
      <c r="P474" s="14"/>
      <c r="Q474" s="14"/>
      <c r="R474" s="14"/>
      <c r="S474" s="14"/>
    </row>
    <row r="475" spans="8:19" x14ac:dyDescent="0.3">
      <c r="H475" s="147"/>
      <c r="I475" s="147"/>
      <c r="J475" s="147"/>
      <c r="K475" s="14"/>
      <c r="L475" s="14"/>
      <c r="M475" s="14"/>
      <c r="N475" s="14"/>
      <c r="O475" s="14"/>
      <c r="P475" s="14"/>
      <c r="Q475" s="14"/>
      <c r="R475" s="14"/>
      <c r="S475" s="14"/>
    </row>
    <row r="476" spans="8:19" x14ac:dyDescent="0.3">
      <c r="H476" s="148"/>
      <c r="I476" s="148"/>
      <c r="J476" s="148"/>
      <c r="K476" s="14" t="s">
        <v>669</v>
      </c>
      <c r="L476" s="14" t="s">
        <v>657</v>
      </c>
      <c r="M476" s="14"/>
      <c r="N476" s="14"/>
      <c r="O476" s="14"/>
      <c r="P476" s="14"/>
      <c r="Q476" s="14"/>
      <c r="R476" s="14"/>
      <c r="S476" s="14"/>
    </row>
    <row r="477" spans="8:19" x14ac:dyDescent="0.3">
      <c r="H477" s="148"/>
      <c r="I477" s="148"/>
      <c r="J477" s="148"/>
      <c r="K477" s="14"/>
      <c r="L477" s="14"/>
      <c r="M477" s="14"/>
      <c r="N477" s="14"/>
      <c r="O477" s="14"/>
      <c r="P477" s="14"/>
      <c r="Q477" s="14"/>
      <c r="R477" s="14"/>
      <c r="S477" s="14"/>
    </row>
    <row r="478" spans="8:19" x14ac:dyDescent="0.3">
      <c r="H478" s="148"/>
      <c r="I478" s="148"/>
      <c r="J478" s="148"/>
      <c r="K478" s="14"/>
      <c r="L478" s="14"/>
      <c r="M478" s="14"/>
      <c r="N478" s="14"/>
      <c r="O478" s="14"/>
      <c r="P478" s="14"/>
      <c r="Q478" s="14"/>
      <c r="R478" s="14"/>
      <c r="S478" s="14"/>
    </row>
    <row r="479" spans="8:19" x14ac:dyDescent="0.3">
      <c r="H479" s="148"/>
      <c r="I479" s="148"/>
      <c r="J479" s="148"/>
      <c r="K479" s="14"/>
      <c r="L479" s="14"/>
      <c r="M479" s="14"/>
      <c r="N479" s="14"/>
      <c r="O479" s="14"/>
      <c r="P479" s="14"/>
      <c r="Q479" s="14"/>
      <c r="R479" s="14"/>
      <c r="S479" s="14"/>
    </row>
    <row r="480" spans="8:19" x14ac:dyDescent="0.3">
      <c r="H480" s="148"/>
      <c r="I480" s="148"/>
      <c r="J480" s="148"/>
      <c r="K480" s="14" t="s">
        <v>669</v>
      </c>
      <c r="L480" s="14" t="s">
        <v>657</v>
      </c>
      <c r="M480" s="14"/>
      <c r="N480" s="14"/>
      <c r="O480" s="14"/>
      <c r="P480" s="14"/>
      <c r="Q480" s="14"/>
      <c r="R480" s="14"/>
      <c r="S480" s="14"/>
    </row>
    <row r="481" spans="8:19" x14ac:dyDescent="0.3">
      <c r="H481" s="148"/>
      <c r="I481" s="148"/>
      <c r="J481" s="148"/>
      <c r="K481" s="14"/>
      <c r="L481" s="14"/>
      <c r="M481" s="14"/>
      <c r="N481" s="14"/>
      <c r="O481" s="14"/>
      <c r="P481" s="14"/>
      <c r="Q481" s="14"/>
      <c r="R481" s="14"/>
      <c r="S481" s="14"/>
    </row>
    <row r="482" spans="8:19" x14ac:dyDescent="0.3">
      <c r="H482" s="148"/>
      <c r="I482" s="148"/>
      <c r="J482" s="148"/>
      <c r="K482" s="14"/>
      <c r="L482" s="14"/>
      <c r="M482" s="14"/>
      <c r="N482" s="14"/>
      <c r="O482" s="14"/>
      <c r="P482" s="14"/>
      <c r="Q482" s="14"/>
      <c r="R482" s="14"/>
      <c r="S482" s="14"/>
    </row>
    <row r="483" spans="8:19" x14ac:dyDescent="0.3">
      <c r="H483" s="148"/>
      <c r="I483" s="148"/>
      <c r="J483" s="148"/>
      <c r="K483" s="14"/>
      <c r="L483" s="14"/>
      <c r="M483" s="14"/>
      <c r="N483" s="14"/>
      <c r="O483" s="14"/>
      <c r="P483" s="14"/>
      <c r="Q483" s="14"/>
      <c r="R483" s="14"/>
      <c r="S483" s="14"/>
    </row>
    <row r="484" spans="8:19" x14ac:dyDescent="0.3">
      <c r="H484" s="148"/>
      <c r="I484" s="148"/>
      <c r="J484" s="148"/>
      <c r="K484" s="14"/>
      <c r="L484" s="14"/>
      <c r="M484" s="14"/>
      <c r="N484" s="14"/>
      <c r="O484" s="14"/>
      <c r="P484" s="14"/>
      <c r="Q484" s="14"/>
      <c r="R484" s="14"/>
      <c r="S484" s="14"/>
    </row>
    <row r="485" spans="8:19" x14ac:dyDescent="0.3">
      <c r="H485" s="148"/>
      <c r="I485" s="148"/>
      <c r="J485" s="148"/>
      <c r="K485" s="14"/>
      <c r="L485" s="14"/>
      <c r="M485" s="14"/>
      <c r="N485" s="14"/>
      <c r="O485" s="14"/>
      <c r="P485" s="14"/>
      <c r="Q485" s="14"/>
      <c r="R485" s="14"/>
      <c r="S485" s="14"/>
    </row>
    <row r="486" spans="8:19" x14ac:dyDescent="0.3">
      <c r="H486" s="148"/>
      <c r="I486" s="148"/>
      <c r="J486" s="148"/>
      <c r="K486" s="14" t="s">
        <v>669</v>
      </c>
      <c r="L486" s="14" t="s">
        <v>657</v>
      </c>
      <c r="M486" s="14"/>
      <c r="N486" s="14"/>
      <c r="O486" s="14"/>
      <c r="P486" s="14"/>
      <c r="Q486" s="14"/>
      <c r="R486" s="14"/>
      <c r="S486" s="14"/>
    </row>
    <row r="487" spans="8:19" x14ac:dyDescent="0.3">
      <c r="H487" s="148"/>
      <c r="I487" s="148"/>
      <c r="J487" s="148"/>
      <c r="K487" s="14"/>
      <c r="L487" s="14"/>
      <c r="M487" s="14"/>
      <c r="N487" s="14"/>
      <c r="O487" s="14"/>
      <c r="P487" s="14"/>
      <c r="Q487" s="14"/>
      <c r="R487" s="14"/>
      <c r="S487" s="14"/>
    </row>
    <row r="488" spans="8:19" x14ac:dyDescent="0.3">
      <c r="H488" s="148"/>
      <c r="I488" s="148"/>
      <c r="J488" s="148"/>
      <c r="K488" s="14"/>
      <c r="L488" s="14"/>
      <c r="M488" s="14"/>
      <c r="N488" s="14"/>
      <c r="O488" s="14"/>
      <c r="P488" s="14"/>
      <c r="Q488" s="14"/>
      <c r="R488" s="14"/>
      <c r="S488" s="14"/>
    </row>
    <row r="489" spans="8:19" x14ac:dyDescent="0.3">
      <c r="H489" s="148"/>
      <c r="I489" s="148"/>
      <c r="J489" s="148"/>
      <c r="K489" s="14"/>
      <c r="L489" s="14"/>
      <c r="M489" s="14"/>
      <c r="N489" s="14"/>
      <c r="O489" s="14"/>
      <c r="P489" s="14"/>
      <c r="Q489" s="14"/>
      <c r="R489" s="14"/>
      <c r="S489" s="14"/>
    </row>
    <row r="490" spans="8:19" x14ac:dyDescent="0.3">
      <c r="H490" s="148"/>
      <c r="I490" s="148"/>
      <c r="J490" s="148"/>
      <c r="K490" s="14"/>
      <c r="L490" s="14"/>
      <c r="M490" s="14"/>
      <c r="N490" s="14"/>
      <c r="O490" s="14"/>
      <c r="P490" s="14"/>
      <c r="Q490" s="14"/>
      <c r="R490" s="14"/>
      <c r="S490" s="14"/>
    </row>
    <row r="491" spans="8:19" x14ac:dyDescent="0.3">
      <c r="H491" s="148"/>
      <c r="I491" s="148"/>
      <c r="J491" s="148"/>
      <c r="K491" s="14"/>
      <c r="L491" s="14"/>
      <c r="M491" s="14"/>
      <c r="N491" s="14"/>
      <c r="O491" s="14"/>
      <c r="P491" s="14"/>
      <c r="Q491" s="14"/>
      <c r="R491" s="14"/>
      <c r="S491" s="14"/>
    </row>
    <row r="492" spans="8:19" x14ac:dyDescent="0.3">
      <c r="H492" s="148"/>
      <c r="I492" s="148"/>
      <c r="J492" s="148"/>
      <c r="K492" s="14"/>
      <c r="L492" s="14"/>
      <c r="M492" s="14"/>
      <c r="N492" s="14"/>
      <c r="O492" s="14"/>
      <c r="P492" s="14"/>
      <c r="Q492" s="14"/>
      <c r="R492" s="14"/>
      <c r="S492" s="14"/>
    </row>
    <row r="493" spans="8:19" x14ac:dyDescent="0.3">
      <c r="H493" s="148"/>
      <c r="I493" s="148"/>
      <c r="J493" s="148"/>
      <c r="K493" s="14"/>
      <c r="L493" s="14"/>
      <c r="M493" s="14"/>
      <c r="N493" s="14"/>
      <c r="O493" s="14"/>
      <c r="P493" s="14"/>
      <c r="Q493" s="14"/>
      <c r="R493" s="14"/>
      <c r="S493" s="14"/>
    </row>
    <row r="494" spans="8:19" x14ac:dyDescent="0.3">
      <c r="H494" s="147"/>
      <c r="I494" s="147"/>
      <c r="J494" s="147"/>
      <c r="K494" s="14"/>
      <c r="L494" s="14"/>
      <c r="M494" s="14"/>
      <c r="N494" s="14"/>
      <c r="O494" s="14"/>
      <c r="P494" s="14"/>
      <c r="Q494" s="14"/>
      <c r="R494" s="14"/>
      <c r="S494" s="14"/>
    </row>
    <row r="495" spans="8:19" x14ac:dyDescent="0.3">
      <c r="H495" s="148"/>
      <c r="I495" s="148"/>
      <c r="J495" s="148"/>
      <c r="K495" s="14"/>
      <c r="L495" s="14"/>
      <c r="M495" s="14"/>
      <c r="N495" s="14"/>
      <c r="O495" s="14"/>
      <c r="P495" s="14"/>
      <c r="Q495" s="14"/>
      <c r="R495" s="14"/>
      <c r="S495" s="14"/>
    </row>
    <row r="496" spans="8:19" x14ac:dyDescent="0.3">
      <c r="H496" s="148"/>
      <c r="I496" s="148"/>
      <c r="J496" s="148"/>
      <c r="K496" s="14"/>
      <c r="L496" s="14"/>
      <c r="M496" s="14"/>
      <c r="N496" s="14"/>
      <c r="O496" s="14"/>
      <c r="P496" s="14"/>
      <c r="Q496" s="14"/>
      <c r="R496" s="14"/>
      <c r="S496" s="14"/>
    </row>
    <row r="497" spans="8:19" x14ac:dyDescent="0.3">
      <c r="H497" s="148"/>
      <c r="I497" s="148"/>
      <c r="J497" s="148"/>
      <c r="K497" s="14"/>
      <c r="L497" s="14"/>
      <c r="M497" s="14"/>
      <c r="N497" s="14"/>
      <c r="O497" s="14"/>
      <c r="P497" s="14"/>
      <c r="Q497" s="14"/>
      <c r="R497" s="14"/>
      <c r="S497" s="14"/>
    </row>
    <row r="498" spans="8:19" x14ac:dyDescent="0.3">
      <c r="H498" s="148"/>
      <c r="I498" s="148"/>
      <c r="J498" s="148"/>
      <c r="K498" s="14"/>
      <c r="L498" s="14"/>
      <c r="M498" s="14"/>
      <c r="N498" s="14"/>
      <c r="O498" s="14"/>
      <c r="P498" s="14"/>
      <c r="Q498" s="14"/>
      <c r="R498" s="14"/>
      <c r="S498" s="14"/>
    </row>
    <row r="499" spans="8:19" x14ac:dyDescent="0.3">
      <c r="H499" s="148"/>
      <c r="I499" s="148"/>
      <c r="J499" s="148"/>
      <c r="K499" s="14"/>
      <c r="L499" s="14"/>
      <c r="M499" s="14"/>
      <c r="N499" s="14"/>
      <c r="O499" s="14"/>
      <c r="P499" s="14"/>
      <c r="Q499" s="14"/>
      <c r="R499" s="14"/>
      <c r="S499" s="14"/>
    </row>
    <row r="500" spans="8:19" x14ac:dyDescent="0.3">
      <c r="H500" s="148"/>
      <c r="I500" s="148"/>
      <c r="J500" s="148"/>
      <c r="K500" s="14"/>
      <c r="L500" s="14"/>
      <c r="M500" s="14"/>
      <c r="N500" s="14"/>
      <c r="O500" s="14"/>
      <c r="P500" s="14"/>
      <c r="Q500" s="14"/>
      <c r="R500" s="14"/>
      <c r="S500" s="14"/>
    </row>
    <row r="501" spans="8:19" x14ac:dyDescent="0.3">
      <c r="H501" s="148"/>
      <c r="I501" s="148"/>
      <c r="J501" s="148"/>
      <c r="K501" s="14"/>
      <c r="L501" s="14"/>
      <c r="M501" s="14"/>
      <c r="N501" s="14"/>
      <c r="O501" s="14"/>
      <c r="P501" s="14"/>
      <c r="Q501" s="14"/>
      <c r="R501" s="14"/>
      <c r="S501" s="14"/>
    </row>
    <row r="502" spans="8:19" x14ac:dyDescent="0.3">
      <c r="H502" s="148"/>
      <c r="I502" s="148"/>
      <c r="J502" s="148"/>
      <c r="K502" s="14"/>
      <c r="L502" s="14"/>
      <c r="M502" s="14"/>
      <c r="N502" s="14"/>
      <c r="O502" s="14"/>
      <c r="P502" s="14"/>
      <c r="Q502" s="14"/>
      <c r="R502" s="14"/>
      <c r="S502" s="14"/>
    </row>
    <row r="503" spans="8:19" x14ac:dyDescent="0.3">
      <c r="H503" s="148"/>
      <c r="I503" s="148"/>
      <c r="J503" s="148"/>
      <c r="K503" s="14"/>
      <c r="L503" s="14"/>
      <c r="M503" s="14"/>
      <c r="N503" s="14"/>
      <c r="O503" s="14"/>
      <c r="P503" s="14"/>
      <c r="Q503" s="14"/>
      <c r="R503" s="14"/>
      <c r="S503" s="14"/>
    </row>
    <row r="504" spans="8:19" x14ac:dyDescent="0.3">
      <c r="H504" s="148"/>
      <c r="I504" s="148"/>
      <c r="J504" s="148"/>
      <c r="K504" s="14"/>
      <c r="L504" s="14"/>
      <c r="M504" s="14"/>
      <c r="N504" s="14"/>
      <c r="O504" s="14"/>
      <c r="P504" s="14"/>
      <c r="Q504" s="14"/>
      <c r="R504" s="14"/>
      <c r="S504" s="14"/>
    </row>
    <row r="505" spans="8:19" x14ac:dyDescent="0.3">
      <c r="H505" s="148"/>
      <c r="I505" s="148"/>
      <c r="J505" s="148"/>
      <c r="K505" s="14"/>
      <c r="L505" s="14"/>
      <c r="M505" s="14"/>
      <c r="N505" s="14"/>
      <c r="O505" s="14"/>
      <c r="P505" s="14"/>
      <c r="Q505" s="14"/>
      <c r="R505" s="14"/>
      <c r="S505" s="14"/>
    </row>
    <row r="506" spans="8:19" x14ac:dyDescent="0.3">
      <c r="H506" s="148"/>
      <c r="I506" s="148"/>
      <c r="J506" s="148"/>
      <c r="K506" s="14"/>
      <c r="L506" s="14"/>
      <c r="M506" s="14"/>
      <c r="N506" s="14"/>
      <c r="O506" s="14"/>
      <c r="P506" s="14"/>
      <c r="Q506" s="14"/>
      <c r="R506" s="14"/>
      <c r="S506" s="14"/>
    </row>
    <row r="507" spans="8:19" x14ac:dyDescent="0.3">
      <c r="H507" s="148"/>
      <c r="I507" s="148"/>
      <c r="J507" s="148"/>
      <c r="K507" s="14"/>
      <c r="L507" s="14"/>
      <c r="M507" s="14"/>
      <c r="N507" s="14"/>
      <c r="O507" s="14"/>
      <c r="P507" s="14"/>
      <c r="Q507" s="14"/>
      <c r="R507" s="14"/>
      <c r="S507" s="14"/>
    </row>
    <row r="508" spans="8:19" x14ac:dyDescent="0.3">
      <c r="H508" s="148"/>
      <c r="I508" s="148"/>
      <c r="J508" s="148"/>
      <c r="K508" s="14"/>
      <c r="L508" s="14"/>
      <c r="M508" s="14"/>
      <c r="N508" s="14"/>
      <c r="O508" s="14"/>
      <c r="P508" s="14"/>
      <c r="Q508" s="14"/>
      <c r="R508" s="14"/>
      <c r="S508" s="14"/>
    </row>
    <row r="509" spans="8:19" x14ac:dyDescent="0.3">
      <c r="H509" s="148"/>
      <c r="I509" s="148"/>
      <c r="J509" s="148"/>
      <c r="K509" s="14"/>
      <c r="L509" s="14"/>
      <c r="M509" s="14"/>
      <c r="N509" s="14"/>
      <c r="O509" s="14"/>
      <c r="P509" s="14"/>
      <c r="Q509" s="14"/>
      <c r="R509" s="14"/>
      <c r="S509" s="14"/>
    </row>
    <row r="510" spans="8:19" x14ac:dyDescent="0.3">
      <c r="H510" s="148"/>
      <c r="I510" s="148"/>
      <c r="J510" s="148"/>
      <c r="K510" s="14"/>
      <c r="L510" s="14"/>
      <c r="M510" s="14"/>
      <c r="N510" s="14"/>
      <c r="O510" s="14"/>
      <c r="P510" s="14"/>
      <c r="Q510" s="14"/>
      <c r="R510" s="14"/>
      <c r="S510" s="14"/>
    </row>
    <row r="511" spans="8:19" x14ac:dyDescent="0.3">
      <c r="H511" s="148"/>
      <c r="I511" s="148"/>
      <c r="J511" s="148"/>
      <c r="K511" s="14"/>
      <c r="L511" s="14"/>
      <c r="M511" s="14"/>
      <c r="N511" s="14"/>
      <c r="O511" s="14"/>
      <c r="P511" s="14"/>
      <c r="Q511" s="14"/>
      <c r="R511" s="14"/>
      <c r="S511" s="14"/>
    </row>
    <row r="512" spans="8:19" x14ac:dyDescent="0.3">
      <c r="H512" s="148"/>
      <c r="I512" s="148"/>
      <c r="J512" s="148"/>
      <c r="K512" s="14"/>
      <c r="L512" s="14"/>
      <c r="M512" s="14"/>
      <c r="N512" s="14"/>
      <c r="O512" s="14"/>
      <c r="P512" s="14"/>
      <c r="Q512" s="14"/>
      <c r="R512" s="14"/>
      <c r="S512" s="14"/>
    </row>
    <row r="513" spans="8:19" x14ac:dyDescent="0.3">
      <c r="H513" s="148"/>
      <c r="I513" s="148"/>
      <c r="J513" s="148"/>
      <c r="K513" s="14" t="s">
        <v>656</v>
      </c>
      <c r="L513" s="14" t="s">
        <v>658</v>
      </c>
      <c r="M513" s="14"/>
      <c r="N513" s="14"/>
      <c r="O513" s="14"/>
      <c r="P513" s="14"/>
      <c r="Q513" s="14"/>
      <c r="R513" s="14"/>
      <c r="S513" s="14"/>
    </row>
    <row r="514" spans="8:19" x14ac:dyDescent="0.3">
      <c r="H514" s="148"/>
      <c r="I514" s="148"/>
      <c r="J514" s="148"/>
      <c r="K514" s="14"/>
      <c r="L514" s="14"/>
      <c r="M514" s="14"/>
      <c r="N514" s="14"/>
      <c r="O514" s="14"/>
      <c r="P514" s="14"/>
      <c r="Q514" s="14"/>
      <c r="R514" s="14"/>
      <c r="S514" s="14"/>
    </row>
    <row r="515" spans="8:19" x14ac:dyDescent="0.3">
      <c r="H515" s="148"/>
      <c r="I515" s="148"/>
      <c r="J515" s="148"/>
      <c r="K515" s="14"/>
      <c r="L515" s="14"/>
      <c r="M515" s="14"/>
      <c r="N515" s="14"/>
      <c r="O515" s="14"/>
      <c r="P515" s="14"/>
      <c r="Q515" s="14"/>
      <c r="R515" s="14"/>
      <c r="S515" s="14"/>
    </row>
    <row r="516" spans="8:19" x14ac:dyDescent="0.3">
      <c r="H516" s="148"/>
      <c r="I516" s="148"/>
      <c r="J516" s="148"/>
      <c r="K516" s="14"/>
      <c r="L516" s="14"/>
      <c r="M516" s="14"/>
      <c r="N516" s="14"/>
      <c r="O516" s="14"/>
      <c r="P516" s="14"/>
      <c r="Q516" s="14"/>
      <c r="R516" s="14"/>
      <c r="S516" s="14"/>
    </row>
    <row r="517" spans="8:19" x14ac:dyDescent="0.3">
      <c r="H517" s="148"/>
      <c r="I517" s="148"/>
      <c r="J517" s="148"/>
      <c r="K517" s="14"/>
      <c r="L517" s="14"/>
      <c r="M517" s="14"/>
      <c r="N517" s="14"/>
      <c r="O517" s="14"/>
      <c r="P517" s="14"/>
      <c r="Q517" s="14"/>
      <c r="R517" s="14"/>
      <c r="S517" s="14"/>
    </row>
    <row r="518" spans="8:19" x14ac:dyDescent="0.3">
      <c r="H518" s="148"/>
      <c r="I518" s="148"/>
      <c r="J518" s="214" t="s">
        <v>778</v>
      </c>
    </row>
    <row r="519" spans="8:19" x14ac:dyDescent="0.3">
      <c r="H519" s="147"/>
      <c r="I519" s="147"/>
      <c r="J519" s="147"/>
      <c r="K519" s="14"/>
      <c r="L519" s="14"/>
      <c r="M519" s="14"/>
      <c r="N519" s="14"/>
      <c r="O519" s="14"/>
      <c r="P519" s="14"/>
      <c r="Q519" s="14"/>
      <c r="R519" s="14"/>
      <c r="S519" s="14"/>
    </row>
    <row r="520" spans="8:19" x14ac:dyDescent="0.3">
      <c r="H520" s="148"/>
      <c r="I520" s="148"/>
      <c r="J520" s="148"/>
      <c r="K520" s="14"/>
      <c r="L520" s="14" t="s">
        <v>670</v>
      </c>
      <c r="M520" s="14"/>
      <c r="N520" s="14"/>
      <c r="O520" s="14"/>
      <c r="P520" s="14"/>
      <c r="Q520" s="14"/>
      <c r="R520" s="14"/>
      <c r="S520" s="14"/>
    </row>
    <row r="521" spans="8:19" x14ac:dyDescent="0.3">
      <c r="H521" s="148"/>
      <c r="I521" s="148"/>
      <c r="J521" s="148"/>
      <c r="K521" s="14"/>
      <c r="L521" s="14"/>
      <c r="M521" s="14"/>
      <c r="N521" s="14"/>
      <c r="O521" s="14"/>
      <c r="P521" s="14"/>
      <c r="Q521" s="14"/>
      <c r="R521" s="14"/>
      <c r="S521" s="14"/>
    </row>
    <row r="522" spans="8:19" x14ac:dyDescent="0.3">
      <c r="H522" s="148"/>
      <c r="I522" s="148"/>
      <c r="J522" s="148"/>
      <c r="K522" s="14"/>
      <c r="L522" s="14"/>
      <c r="M522" s="14"/>
      <c r="N522" s="14"/>
      <c r="O522" s="14"/>
      <c r="P522" s="14"/>
      <c r="Q522" s="14"/>
      <c r="R522" s="14"/>
      <c r="S522" s="14"/>
    </row>
    <row r="523" spans="8:19" x14ac:dyDescent="0.3">
      <c r="H523" s="148"/>
      <c r="I523" s="148"/>
      <c r="J523" s="148"/>
      <c r="K523" s="14"/>
      <c r="L523" s="14"/>
      <c r="M523" s="14"/>
      <c r="N523" s="14"/>
      <c r="O523" s="14"/>
      <c r="P523" s="14"/>
      <c r="Q523" s="14"/>
      <c r="R523" s="14"/>
      <c r="S523" s="14"/>
    </row>
    <row r="524" spans="8:19" x14ac:dyDescent="0.3">
      <c r="H524" s="148"/>
      <c r="I524" s="148"/>
      <c r="J524" s="148"/>
      <c r="K524" s="14"/>
      <c r="L524" s="14"/>
      <c r="M524" s="14"/>
      <c r="N524" s="14"/>
      <c r="O524" s="14"/>
      <c r="P524" s="14"/>
      <c r="Q524" s="14"/>
      <c r="R524" s="14"/>
      <c r="S524" s="14"/>
    </row>
    <row r="525" spans="8:19" x14ac:dyDescent="0.3">
      <c r="H525" s="148"/>
      <c r="I525" s="148"/>
      <c r="J525" s="148"/>
      <c r="K525" s="14"/>
      <c r="L525" s="14"/>
      <c r="M525" s="14"/>
      <c r="N525" s="14"/>
      <c r="O525" s="14"/>
      <c r="P525" s="14"/>
      <c r="Q525" s="14"/>
      <c r="R525" s="14"/>
      <c r="S525" s="14"/>
    </row>
    <row r="526" spans="8:19" x14ac:dyDescent="0.3">
      <c r="H526" s="148"/>
      <c r="I526" s="148"/>
      <c r="J526" s="148"/>
      <c r="K526" s="14"/>
      <c r="L526" s="14"/>
      <c r="M526" s="14"/>
      <c r="N526" s="14"/>
      <c r="O526" s="14"/>
      <c r="P526" s="14"/>
      <c r="Q526" s="14"/>
      <c r="R526" s="14"/>
      <c r="S526" s="14"/>
    </row>
    <row r="527" spans="8:19" x14ac:dyDescent="0.3">
      <c r="H527" s="148"/>
      <c r="I527" s="148"/>
      <c r="J527" s="148"/>
      <c r="K527" s="14"/>
      <c r="L527" s="14"/>
      <c r="M527" s="14"/>
      <c r="N527" s="14"/>
      <c r="O527" s="14"/>
      <c r="P527" s="14"/>
      <c r="Q527" s="14"/>
      <c r="R527" s="14"/>
      <c r="S527" s="14"/>
    </row>
    <row r="528" spans="8:19" x14ac:dyDescent="0.3">
      <c r="H528" s="148"/>
      <c r="I528" s="148"/>
      <c r="J528" s="148"/>
      <c r="K528" s="14"/>
      <c r="L528" s="14"/>
      <c r="M528" s="14"/>
      <c r="N528" s="14"/>
      <c r="O528" s="14"/>
      <c r="P528" s="14"/>
      <c r="Q528" s="14"/>
      <c r="R528" s="14"/>
      <c r="S528" s="14"/>
    </row>
    <row r="529" spans="8:19" x14ac:dyDescent="0.3">
      <c r="H529" s="148"/>
      <c r="I529" s="148"/>
      <c r="J529" s="148"/>
      <c r="K529" s="14"/>
      <c r="L529" s="14"/>
      <c r="M529" s="14"/>
      <c r="N529" s="14"/>
      <c r="O529" s="14"/>
      <c r="P529" s="14"/>
      <c r="Q529" s="14"/>
      <c r="R529" s="14"/>
      <c r="S529" s="14"/>
    </row>
    <row r="530" spans="8:19" x14ac:dyDescent="0.3">
      <c r="H530" s="148"/>
      <c r="I530" s="148"/>
      <c r="J530" s="148"/>
      <c r="K530" s="14"/>
      <c r="L530" s="14"/>
      <c r="M530" s="14"/>
      <c r="N530" s="14"/>
      <c r="O530" s="14"/>
      <c r="P530" s="14"/>
      <c r="Q530" s="14"/>
      <c r="R530" s="14"/>
      <c r="S530" s="14"/>
    </row>
    <row r="531" spans="8:19" x14ac:dyDescent="0.3">
      <c r="H531" s="148"/>
      <c r="I531" s="148"/>
      <c r="J531" s="148"/>
      <c r="K531" s="14"/>
      <c r="L531" s="14"/>
      <c r="M531" s="14"/>
      <c r="N531" s="14"/>
      <c r="O531" s="14"/>
      <c r="P531" s="14"/>
      <c r="Q531" s="14"/>
      <c r="R531" s="14"/>
      <c r="S531" s="14"/>
    </row>
    <row r="532" spans="8:19" x14ac:dyDescent="0.3">
      <c r="H532" s="148"/>
      <c r="I532" s="148"/>
      <c r="J532" s="148"/>
      <c r="K532" s="14"/>
      <c r="L532" s="14"/>
      <c r="M532" s="14"/>
      <c r="N532" s="14"/>
      <c r="O532" s="14"/>
      <c r="P532" s="14"/>
      <c r="Q532" s="14"/>
      <c r="R532" s="14"/>
      <c r="S532" s="14"/>
    </row>
    <row r="533" spans="8:19" x14ac:dyDescent="0.3">
      <c r="H533" s="148"/>
      <c r="I533" s="148"/>
      <c r="J533" s="148"/>
      <c r="K533" s="14"/>
      <c r="L533" s="14"/>
      <c r="M533" s="14"/>
      <c r="N533" s="14"/>
      <c r="O533" s="14"/>
      <c r="P533" s="14"/>
      <c r="Q533" s="14"/>
      <c r="R533" s="14"/>
      <c r="S533" s="14"/>
    </row>
    <row r="534" spans="8:19" x14ac:dyDescent="0.3">
      <c r="H534" s="148"/>
      <c r="I534" s="148"/>
      <c r="J534" s="148"/>
      <c r="K534" s="14"/>
      <c r="L534" s="14"/>
      <c r="M534" s="14"/>
      <c r="N534" s="14"/>
      <c r="O534" s="14"/>
      <c r="P534" s="14"/>
      <c r="Q534" s="14"/>
      <c r="R534" s="14"/>
      <c r="S534" s="14"/>
    </row>
    <row r="535" spans="8:19" x14ac:dyDescent="0.3">
      <c r="H535" s="148"/>
      <c r="I535" s="148"/>
      <c r="J535" s="148"/>
      <c r="K535" s="14"/>
      <c r="L535" s="14"/>
      <c r="M535" s="14"/>
      <c r="N535" s="14"/>
      <c r="O535" s="14"/>
      <c r="P535" s="14"/>
      <c r="Q535" s="14"/>
      <c r="R535" s="14"/>
      <c r="S535" s="14"/>
    </row>
    <row r="536" spans="8:19" x14ac:dyDescent="0.3">
      <c r="H536" s="148"/>
      <c r="I536" s="148"/>
      <c r="J536" s="148"/>
      <c r="K536" s="14"/>
      <c r="L536" s="14"/>
      <c r="M536" s="14"/>
      <c r="N536" s="14"/>
      <c r="O536" s="14"/>
      <c r="P536" s="14"/>
      <c r="Q536" s="14"/>
      <c r="R536" s="14"/>
      <c r="S536" s="14"/>
    </row>
    <row r="537" spans="8:19" x14ac:dyDescent="0.3">
      <c r="H537" s="148"/>
      <c r="I537" s="148"/>
      <c r="J537" s="148"/>
      <c r="K537" s="14"/>
      <c r="L537" s="14"/>
      <c r="M537" s="14"/>
      <c r="N537" s="14"/>
      <c r="O537" s="14"/>
      <c r="P537" s="14"/>
      <c r="Q537" s="14"/>
      <c r="R537" s="14"/>
      <c r="S537" s="14"/>
    </row>
    <row r="538" spans="8:19" x14ac:dyDescent="0.3">
      <c r="H538" s="148"/>
      <c r="I538" s="148"/>
      <c r="J538" s="148"/>
      <c r="K538" s="14"/>
      <c r="L538" s="14"/>
      <c r="M538" s="14"/>
      <c r="N538" s="14"/>
      <c r="O538" s="14"/>
      <c r="P538" s="14"/>
      <c r="Q538" s="14"/>
      <c r="R538" s="14"/>
      <c r="S538" s="14"/>
    </row>
    <row r="539" spans="8:19" x14ac:dyDescent="0.3">
      <c r="H539" s="148"/>
      <c r="I539" s="148"/>
      <c r="J539" s="148"/>
      <c r="K539" s="14"/>
      <c r="L539" s="14"/>
      <c r="M539" s="14"/>
      <c r="N539" s="14"/>
      <c r="O539" s="14"/>
      <c r="P539" s="14"/>
      <c r="Q539" s="14"/>
      <c r="R539" s="14"/>
      <c r="S539" s="14"/>
    </row>
    <row r="540" spans="8:19" x14ac:dyDescent="0.3">
      <c r="H540" s="148"/>
      <c r="I540" s="148"/>
      <c r="J540" s="148"/>
      <c r="K540" s="14"/>
      <c r="L540" s="14"/>
      <c r="M540" s="14"/>
      <c r="N540" s="14"/>
      <c r="O540" s="14"/>
      <c r="P540" s="14"/>
      <c r="Q540" s="14"/>
      <c r="R540" s="14"/>
      <c r="S540" s="14"/>
    </row>
    <row r="541" spans="8:19" x14ac:dyDescent="0.3">
      <c r="H541" s="148"/>
      <c r="I541" s="148"/>
      <c r="J541" s="148"/>
      <c r="K541" s="14"/>
      <c r="L541" s="14"/>
      <c r="M541" s="14"/>
      <c r="N541" s="14"/>
      <c r="O541" s="14"/>
      <c r="P541" s="14"/>
      <c r="Q541" s="14"/>
      <c r="R541" s="14"/>
      <c r="S541" s="14"/>
    </row>
    <row r="542" spans="8:19" x14ac:dyDescent="0.3">
      <c r="H542" s="148"/>
      <c r="I542" s="148"/>
      <c r="J542" s="148"/>
      <c r="K542" s="14"/>
      <c r="L542" s="14"/>
      <c r="M542" s="14"/>
      <c r="N542" s="14"/>
      <c r="O542" s="14"/>
      <c r="P542" s="14"/>
      <c r="Q542" s="14"/>
      <c r="R542" s="14"/>
      <c r="S542" s="14"/>
    </row>
    <row r="543" spans="8:19" x14ac:dyDescent="0.3">
      <c r="H543" s="148"/>
      <c r="I543" s="148"/>
      <c r="J543" s="148"/>
      <c r="K543" s="14"/>
      <c r="L543" s="14"/>
      <c r="M543" s="14"/>
      <c r="N543" s="14"/>
      <c r="O543" s="14"/>
      <c r="P543" s="14"/>
      <c r="Q543" s="14"/>
      <c r="R543" s="14"/>
      <c r="S543" s="14"/>
    </row>
    <row r="544" spans="8:19" x14ac:dyDescent="0.3">
      <c r="H544" s="148"/>
      <c r="I544" s="148"/>
      <c r="J544" s="148"/>
      <c r="K544" s="14"/>
      <c r="L544" s="14"/>
      <c r="M544" s="14"/>
      <c r="N544" s="14"/>
      <c r="O544" s="14"/>
      <c r="P544" s="14"/>
      <c r="Q544" s="14"/>
      <c r="R544" s="14"/>
      <c r="S544" s="14"/>
    </row>
    <row r="545" spans="8:19" x14ac:dyDescent="0.3">
      <c r="H545" s="148"/>
      <c r="I545" s="148"/>
      <c r="J545" s="148"/>
      <c r="K545" s="14"/>
      <c r="L545" s="14"/>
      <c r="M545" s="14"/>
      <c r="N545" s="14"/>
      <c r="O545" s="14"/>
      <c r="P545" s="14"/>
      <c r="Q545" s="14"/>
      <c r="R545" s="14"/>
      <c r="S545" s="14"/>
    </row>
    <row r="546" spans="8:19" x14ac:dyDescent="0.3">
      <c r="H546" s="148"/>
      <c r="I546" s="148"/>
      <c r="J546" s="148"/>
      <c r="K546" s="14"/>
      <c r="L546" s="14"/>
      <c r="M546" s="14"/>
      <c r="N546" s="14"/>
      <c r="O546" s="14"/>
      <c r="P546" s="14"/>
      <c r="Q546" s="14"/>
      <c r="R546" s="14"/>
      <c r="S546" s="14"/>
    </row>
    <row r="547" spans="8:19" x14ac:dyDescent="0.3">
      <c r="H547" s="148"/>
      <c r="I547" s="148"/>
      <c r="J547" s="148"/>
      <c r="K547" s="14"/>
      <c r="L547" s="14"/>
      <c r="M547" s="14"/>
      <c r="N547" s="14"/>
      <c r="O547" s="14"/>
      <c r="P547" s="14"/>
      <c r="Q547" s="14"/>
      <c r="R547" s="14"/>
      <c r="S547" s="14"/>
    </row>
    <row r="548" spans="8:19" x14ac:dyDescent="0.3">
      <c r="H548" s="148"/>
      <c r="I548" s="148"/>
      <c r="J548" s="148"/>
      <c r="K548" s="14"/>
      <c r="L548" s="14"/>
      <c r="M548" s="14"/>
      <c r="N548" s="14"/>
      <c r="O548" s="14"/>
      <c r="P548" s="14"/>
      <c r="Q548" s="14"/>
      <c r="R548" s="14"/>
      <c r="S548" s="14"/>
    </row>
    <row r="549" spans="8:19" x14ac:dyDescent="0.3">
      <c r="H549" s="148"/>
      <c r="I549" s="148"/>
      <c r="J549" s="148"/>
      <c r="K549" s="14"/>
      <c r="L549" s="14"/>
      <c r="M549" s="14"/>
      <c r="N549" s="14"/>
      <c r="O549" s="14"/>
      <c r="P549" s="14"/>
      <c r="Q549" s="14"/>
      <c r="R549" s="14"/>
      <c r="S549" s="14"/>
    </row>
    <row r="550" spans="8:19" x14ac:dyDescent="0.3">
      <c r="H550" s="148"/>
      <c r="I550" s="148"/>
      <c r="J550" s="148"/>
      <c r="K550" s="14"/>
      <c r="L550" s="14"/>
      <c r="M550" s="14"/>
      <c r="N550" s="14"/>
      <c r="O550" s="14"/>
      <c r="P550" s="14"/>
      <c r="Q550" s="14"/>
      <c r="R550" s="14"/>
      <c r="S550" s="14"/>
    </row>
    <row r="551" spans="8:19" x14ac:dyDescent="0.3">
      <c r="H551" s="148"/>
      <c r="I551" s="148"/>
      <c r="J551" s="148"/>
      <c r="K551" s="14"/>
      <c r="L551" s="14"/>
      <c r="M551" s="14"/>
      <c r="N551" s="14"/>
      <c r="O551" s="14"/>
      <c r="P551" s="14"/>
      <c r="Q551" s="14"/>
      <c r="R551" s="14"/>
      <c r="S551" s="14"/>
    </row>
    <row r="552" spans="8:19" x14ac:dyDescent="0.3">
      <c r="H552" s="148"/>
      <c r="I552" s="148"/>
      <c r="J552" s="148"/>
      <c r="K552" s="14"/>
      <c r="L552" s="14"/>
      <c r="M552" s="14"/>
      <c r="N552" s="14"/>
      <c r="O552" s="14"/>
      <c r="P552" s="14"/>
      <c r="Q552" s="14"/>
      <c r="R552" s="14"/>
      <c r="S552" s="14"/>
    </row>
    <row r="553" spans="8:19" x14ac:dyDescent="0.3">
      <c r="H553" s="148"/>
      <c r="I553" s="148"/>
      <c r="J553" s="148"/>
      <c r="K553" s="14"/>
      <c r="L553" s="14"/>
      <c r="M553" s="14"/>
      <c r="N553" s="14"/>
      <c r="O553" s="14"/>
      <c r="P553" s="14"/>
      <c r="Q553" s="14"/>
      <c r="R553" s="14"/>
      <c r="S553" s="14"/>
    </row>
    <row r="554" spans="8:19" x14ac:dyDescent="0.3">
      <c r="H554" s="148"/>
      <c r="I554" s="148"/>
      <c r="J554" s="148"/>
      <c r="K554" s="14"/>
      <c r="L554" s="14"/>
      <c r="M554" s="14"/>
      <c r="N554" s="14"/>
      <c r="O554" s="14"/>
      <c r="P554" s="14"/>
      <c r="Q554" s="14"/>
      <c r="R554" s="14"/>
      <c r="S554" s="14"/>
    </row>
    <row r="555" spans="8:19" x14ac:dyDescent="0.3">
      <c r="H555" s="148"/>
      <c r="I555" s="148"/>
      <c r="J555" s="148"/>
      <c r="K555" s="14"/>
      <c r="L555" s="14"/>
      <c r="M555" s="14"/>
      <c r="N555" s="14"/>
      <c r="O555" s="14"/>
      <c r="P555" s="14"/>
      <c r="Q555" s="14"/>
      <c r="R555" s="14"/>
      <c r="S555" s="14"/>
    </row>
    <row r="556" spans="8:19" x14ac:dyDescent="0.3">
      <c r="H556" s="148"/>
      <c r="I556" s="148"/>
      <c r="J556" s="148"/>
      <c r="K556" s="14"/>
      <c r="L556" s="14"/>
      <c r="M556" s="14"/>
      <c r="N556" s="14"/>
      <c r="O556" s="14"/>
      <c r="P556" s="14"/>
      <c r="Q556" s="14"/>
      <c r="R556" s="14"/>
      <c r="S556" s="14"/>
    </row>
    <row r="557" spans="8:19" x14ac:dyDescent="0.3">
      <c r="H557" s="148"/>
      <c r="I557" s="148"/>
      <c r="J557" s="148"/>
      <c r="K557" s="14"/>
      <c r="L557" s="14"/>
      <c r="M557" s="14"/>
      <c r="N557" s="14"/>
      <c r="O557" s="14"/>
      <c r="P557" s="14"/>
      <c r="Q557" s="14"/>
      <c r="R557" s="14"/>
      <c r="S557" s="14"/>
    </row>
    <row r="558" spans="8:19" x14ac:dyDescent="0.3">
      <c r="H558" s="148"/>
      <c r="I558" s="148"/>
      <c r="J558" s="148"/>
      <c r="K558" s="14"/>
      <c r="L558" s="14"/>
      <c r="M558" s="14"/>
      <c r="N558" s="14"/>
      <c r="O558" s="14"/>
      <c r="P558" s="14"/>
      <c r="Q558" s="14"/>
      <c r="R558" s="14"/>
      <c r="S558" s="14"/>
    </row>
    <row r="559" spans="8:19" x14ac:dyDescent="0.3">
      <c r="H559" s="148"/>
      <c r="I559" s="148"/>
      <c r="J559" s="148"/>
      <c r="K559" s="14"/>
      <c r="L559" s="14"/>
      <c r="M559" s="14"/>
      <c r="N559" s="14"/>
      <c r="O559" s="14"/>
      <c r="P559" s="14"/>
      <c r="Q559" s="14"/>
      <c r="R559" s="14"/>
      <c r="S559" s="14"/>
    </row>
    <row r="560" spans="8:19" x14ac:dyDescent="0.3">
      <c r="H560" s="148"/>
      <c r="I560" s="148"/>
      <c r="J560" s="148"/>
      <c r="K560" s="14"/>
      <c r="L560" s="14"/>
      <c r="M560" s="14"/>
      <c r="N560" s="14"/>
      <c r="O560" s="14"/>
      <c r="P560" s="14"/>
      <c r="Q560" s="14"/>
      <c r="R560" s="14"/>
      <c r="S560" s="14"/>
    </row>
    <row r="561" spans="8:19" x14ac:dyDescent="0.3">
      <c r="H561" s="148"/>
      <c r="I561" s="148"/>
      <c r="J561" s="148"/>
      <c r="K561" s="14"/>
      <c r="L561" s="14"/>
      <c r="M561" s="14"/>
      <c r="N561" s="14"/>
      <c r="O561" s="14"/>
      <c r="P561" s="14"/>
      <c r="Q561" s="14"/>
      <c r="R561" s="14"/>
      <c r="S561" s="14"/>
    </row>
    <row r="562" spans="8:19" x14ac:dyDescent="0.3">
      <c r="H562" s="148"/>
      <c r="I562" s="148"/>
      <c r="J562" s="148"/>
      <c r="K562" s="14"/>
      <c r="L562" s="14"/>
      <c r="M562" s="14"/>
      <c r="N562" s="14"/>
      <c r="O562" s="14"/>
      <c r="P562" s="14"/>
      <c r="Q562" s="14"/>
      <c r="R562" s="14"/>
      <c r="S562" s="14"/>
    </row>
    <row r="563" spans="8:19" x14ac:dyDescent="0.3">
      <c r="H563" s="148"/>
      <c r="I563" s="148"/>
      <c r="J563" s="148"/>
      <c r="K563" s="14"/>
      <c r="L563" s="14"/>
      <c r="M563" s="14"/>
      <c r="N563" s="14"/>
      <c r="O563" s="14"/>
      <c r="P563" s="14"/>
      <c r="Q563" s="14"/>
      <c r="R563" s="14"/>
      <c r="S563" s="14"/>
    </row>
    <row r="564" spans="8:19" x14ac:dyDescent="0.3">
      <c r="H564" s="148"/>
      <c r="I564" s="148"/>
      <c r="J564" s="148"/>
      <c r="K564" s="14"/>
      <c r="L564" s="14"/>
      <c r="M564" s="14"/>
      <c r="N564" s="14"/>
      <c r="O564" s="14"/>
      <c r="P564" s="14"/>
      <c r="Q564" s="14"/>
      <c r="R564" s="14"/>
      <c r="S564" s="14"/>
    </row>
    <row r="565" spans="8:19" x14ac:dyDescent="0.3">
      <c r="H565" s="148"/>
      <c r="I565" s="148"/>
      <c r="J565" s="148"/>
      <c r="K565" s="14"/>
      <c r="L565" s="14"/>
      <c r="M565" s="14"/>
      <c r="N565" s="14"/>
      <c r="O565" s="14"/>
      <c r="P565" s="14"/>
      <c r="Q565" s="14"/>
      <c r="R565" s="14"/>
      <c r="S565" s="14"/>
    </row>
    <row r="566" spans="8:19" x14ac:dyDescent="0.3">
      <c r="H566" s="148"/>
      <c r="I566" s="148"/>
      <c r="J566" s="148"/>
      <c r="K566" s="14"/>
      <c r="L566" s="14"/>
      <c r="M566" s="14"/>
      <c r="N566" s="14"/>
      <c r="O566" s="14"/>
      <c r="P566" s="14"/>
      <c r="Q566" s="14"/>
      <c r="R566" s="14"/>
      <c r="S566" s="14"/>
    </row>
    <row r="567" spans="8:19" x14ac:dyDescent="0.3">
      <c r="H567" s="148"/>
      <c r="I567" s="148"/>
      <c r="J567" s="148"/>
      <c r="K567" s="14"/>
      <c r="L567" s="14"/>
      <c r="M567" s="14"/>
      <c r="N567" s="14"/>
      <c r="O567" s="14"/>
      <c r="P567" s="14"/>
      <c r="Q567" s="14"/>
      <c r="R567" s="14"/>
      <c r="S567" s="14"/>
    </row>
    <row r="568" spans="8:19" x14ac:dyDescent="0.3">
      <c r="H568" s="148"/>
      <c r="I568" s="148"/>
      <c r="J568" s="148"/>
      <c r="K568" s="14"/>
      <c r="L568" s="14"/>
      <c r="M568" s="14"/>
      <c r="N568" s="14"/>
      <c r="O568" s="14"/>
      <c r="P568" s="14"/>
      <c r="Q568" s="14"/>
      <c r="R568" s="14"/>
      <c r="S568" s="14"/>
    </row>
    <row r="569" spans="8:19" x14ac:dyDescent="0.3">
      <c r="H569" s="148"/>
      <c r="I569" s="148"/>
      <c r="J569" s="148"/>
      <c r="K569" s="14"/>
      <c r="L569" s="14"/>
      <c r="M569" s="14"/>
      <c r="N569" s="14"/>
      <c r="O569" s="14"/>
      <c r="P569" s="14"/>
      <c r="Q569" s="14"/>
      <c r="R569" s="14"/>
      <c r="S569" s="14"/>
    </row>
    <row r="570" spans="8:19" x14ac:dyDescent="0.3">
      <c r="H570" s="148"/>
      <c r="I570" s="148"/>
      <c r="J570" s="148"/>
      <c r="K570" s="14"/>
      <c r="L570" s="14"/>
      <c r="M570" s="14"/>
      <c r="N570" s="14"/>
      <c r="O570" s="14"/>
      <c r="P570" s="14"/>
      <c r="Q570" s="14"/>
      <c r="R570" s="14"/>
      <c r="S570" s="14"/>
    </row>
    <row r="571" spans="8:19" x14ac:dyDescent="0.3">
      <c r="H571" s="147"/>
      <c r="I571" s="147"/>
      <c r="J571" s="147"/>
      <c r="K571" s="14"/>
      <c r="L571" s="14"/>
      <c r="M571" s="14"/>
      <c r="N571" s="14"/>
      <c r="O571" s="14"/>
      <c r="P571" s="14"/>
      <c r="Q571" s="14"/>
      <c r="R571" s="14"/>
      <c r="S571" s="14"/>
    </row>
    <row r="572" spans="8:19" x14ac:dyDescent="0.3">
      <c r="H572" s="148"/>
      <c r="I572" s="148"/>
      <c r="J572" s="148"/>
      <c r="K572" s="14"/>
      <c r="L572" s="14"/>
      <c r="M572" s="14"/>
      <c r="N572" s="14"/>
      <c r="O572" s="14"/>
      <c r="P572" s="14"/>
      <c r="Q572" s="14"/>
      <c r="R572" s="14"/>
      <c r="S572" s="14"/>
    </row>
    <row r="573" spans="8:19" x14ac:dyDescent="0.3">
      <c r="H573" s="148"/>
      <c r="I573" s="148"/>
      <c r="J573" s="148"/>
      <c r="K573" s="14"/>
      <c r="L573" s="14"/>
      <c r="M573" s="14"/>
      <c r="N573" s="14"/>
      <c r="O573" s="14"/>
      <c r="P573" s="14"/>
      <c r="Q573" s="14"/>
      <c r="R573" s="14"/>
      <c r="S573" s="14"/>
    </row>
    <row r="574" spans="8:19" x14ac:dyDescent="0.3">
      <c r="H574" s="148"/>
      <c r="I574" s="148"/>
      <c r="J574" s="148"/>
      <c r="K574" s="14"/>
      <c r="L574" s="14"/>
      <c r="M574" s="14"/>
      <c r="N574" s="14"/>
      <c r="O574" s="14"/>
      <c r="P574" s="14"/>
      <c r="Q574" s="14"/>
      <c r="R574" s="14"/>
      <c r="S574" s="14"/>
    </row>
    <row r="575" spans="8:19" x14ac:dyDescent="0.3">
      <c r="H575" s="148"/>
      <c r="I575" s="148"/>
      <c r="J575" s="148"/>
      <c r="K575" s="14"/>
      <c r="L575" s="14"/>
      <c r="M575" s="14"/>
      <c r="N575" s="14"/>
      <c r="O575" s="14"/>
      <c r="P575" s="14"/>
      <c r="Q575" s="14"/>
      <c r="R575" s="14"/>
      <c r="S575" s="14"/>
    </row>
    <row r="576" spans="8:19" x14ac:dyDescent="0.3">
      <c r="H576" s="148"/>
      <c r="I576" s="148"/>
      <c r="J576" s="148"/>
      <c r="K576" s="14"/>
      <c r="L576" s="14"/>
      <c r="M576" s="14"/>
      <c r="N576" s="14"/>
      <c r="O576" s="14"/>
      <c r="P576" s="14"/>
      <c r="Q576" s="14"/>
      <c r="R576" s="14"/>
      <c r="S576" s="14"/>
    </row>
    <row r="577" spans="8:19" x14ac:dyDescent="0.3">
      <c r="H577" s="148"/>
      <c r="I577" s="148"/>
      <c r="J577" s="148"/>
      <c r="K577" s="14"/>
      <c r="L577" s="14"/>
      <c r="M577" s="14"/>
      <c r="N577" s="14"/>
      <c r="O577" s="14"/>
      <c r="P577" s="14"/>
      <c r="Q577" s="14"/>
      <c r="R577" s="14"/>
      <c r="S577" s="14"/>
    </row>
    <row r="578" spans="8:19" x14ac:dyDescent="0.3">
      <c r="H578" s="148"/>
      <c r="I578" s="148"/>
      <c r="J578" s="148"/>
      <c r="K578" s="14"/>
      <c r="L578" s="14"/>
      <c r="M578" s="14"/>
      <c r="N578" s="14"/>
      <c r="O578" s="14"/>
      <c r="P578" s="14"/>
      <c r="Q578" s="14"/>
      <c r="R578" s="14"/>
      <c r="S578" s="14"/>
    </row>
    <row r="579" spans="8:19" x14ac:dyDescent="0.3">
      <c r="H579" s="148"/>
      <c r="I579" s="148"/>
      <c r="J579" s="148"/>
      <c r="K579" s="14"/>
      <c r="L579" s="14"/>
      <c r="M579" s="14"/>
      <c r="N579" s="14"/>
      <c r="O579" s="14"/>
      <c r="P579" s="14"/>
      <c r="Q579" s="14"/>
      <c r="R579" s="14"/>
      <c r="S579" s="14"/>
    </row>
    <row r="580" spans="8:19" x14ac:dyDescent="0.3">
      <c r="H580" s="148"/>
      <c r="I580" s="148"/>
      <c r="J580" s="148"/>
      <c r="K580" s="14"/>
      <c r="L580" s="14"/>
      <c r="M580" s="14"/>
      <c r="N580" s="14"/>
      <c r="O580" s="14"/>
      <c r="P580" s="14"/>
      <c r="Q580" s="14"/>
      <c r="R580" s="14"/>
      <c r="S580" s="14"/>
    </row>
    <row r="581" spans="8:19" x14ac:dyDescent="0.3">
      <c r="H581" s="148"/>
      <c r="I581" s="148"/>
      <c r="J581" s="148"/>
      <c r="K581" s="14"/>
      <c r="L581" s="14"/>
      <c r="M581" s="14"/>
      <c r="N581" s="14"/>
      <c r="O581" s="14"/>
      <c r="P581" s="14"/>
      <c r="Q581" s="14"/>
      <c r="R581" s="14"/>
      <c r="S581" s="14"/>
    </row>
    <row r="582" spans="8:19" x14ac:dyDescent="0.3">
      <c r="H582" s="148"/>
      <c r="I582" s="148"/>
      <c r="J582" s="148"/>
      <c r="K582" s="14"/>
      <c r="L582" s="14"/>
      <c r="M582" s="14"/>
      <c r="N582" s="14"/>
      <c r="O582" s="14"/>
      <c r="P582" s="14"/>
      <c r="Q582" s="14"/>
      <c r="R582" s="14"/>
      <c r="S582" s="14"/>
    </row>
    <row r="583" spans="8:19" x14ac:dyDescent="0.3">
      <c r="H583" s="148"/>
      <c r="I583" s="148"/>
      <c r="J583" s="148"/>
      <c r="K583" s="14"/>
      <c r="L583" s="14"/>
      <c r="M583" s="14"/>
      <c r="N583" s="14"/>
      <c r="O583" s="14"/>
      <c r="P583" s="14"/>
      <c r="Q583" s="14"/>
      <c r="R583" s="14"/>
      <c r="S583" s="14"/>
    </row>
    <row r="584" spans="8:19" x14ac:dyDescent="0.3">
      <c r="H584" s="148"/>
      <c r="I584" s="148"/>
      <c r="J584" s="148"/>
      <c r="K584" s="14"/>
      <c r="L584" s="14"/>
      <c r="M584" s="14"/>
      <c r="N584" s="14"/>
      <c r="O584" s="14"/>
      <c r="P584" s="14"/>
      <c r="Q584" s="14"/>
      <c r="R584" s="14"/>
      <c r="S584" s="14"/>
    </row>
    <row r="585" spans="8:19" x14ac:dyDescent="0.3">
      <c r="H585" s="148"/>
      <c r="I585" s="148"/>
      <c r="J585" s="148"/>
      <c r="K585" s="14"/>
      <c r="L585" s="14"/>
      <c r="M585" s="14"/>
      <c r="N585" s="14"/>
      <c r="O585" s="14"/>
      <c r="P585" s="14"/>
      <c r="Q585" s="14"/>
      <c r="R585" s="14"/>
      <c r="S585" s="14"/>
    </row>
    <row r="586" spans="8:19" x14ac:dyDescent="0.3">
      <c r="H586" s="148"/>
      <c r="I586" s="148"/>
      <c r="J586" s="148"/>
      <c r="K586" s="14"/>
      <c r="L586" s="14"/>
      <c r="M586" s="14"/>
      <c r="N586" s="14"/>
      <c r="O586" s="14"/>
      <c r="P586" s="14"/>
      <c r="Q586" s="14"/>
      <c r="R586" s="14"/>
      <c r="S586" s="14"/>
    </row>
    <row r="587" spans="8:19" x14ac:dyDescent="0.3">
      <c r="H587" s="148"/>
      <c r="I587" s="148"/>
      <c r="J587" s="148"/>
      <c r="K587" s="14"/>
      <c r="L587" s="14"/>
      <c r="M587" s="14"/>
      <c r="N587" s="14"/>
      <c r="O587" s="14"/>
      <c r="P587" s="14"/>
      <c r="Q587" s="14"/>
      <c r="R587" s="14"/>
      <c r="S587" s="14"/>
    </row>
    <row r="588" spans="8:19" x14ac:dyDescent="0.3">
      <c r="H588" s="148"/>
      <c r="I588" s="148"/>
      <c r="J588" s="148"/>
      <c r="K588" s="14"/>
      <c r="L588" s="14"/>
      <c r="M588" s="14"/>
      <c r="N588" s="14"/>
      <c r="O588" s="14"/>
      <c r="P588" s="14"/>
      <c r="Q588" s="14"/>
      <c r="R588" s="14"/>
      <c r="S588" s="14"/>
    </row>
    <row r="589" spans="8:19" x14ac:dyDescent="0.3">
      <c r="H589" s="148"/>
      <c r="I589" s="148"/>
      <c r="J589" s="148"/>
      <c r="K589" s="14"/>
      <c r="L589" s="14"/>
      <c r="M589" s="14"/>
      <c r="N589" s="14"/>
      <c r="O589" s="14"/>
      <c r="P589" s="14"/>
      <c r="Q589" s="14"/>
      <c r="R589" s="14"/>
      <c r="S589" s="14"/>
    </row>
    <row r="590" spans="8:19" x14ac:dyDescent="0.3">
      <c r="H590" s="148"/>
      <c r="I590" s="148"/>
      <c r="J590" s="148"/>
      <c r="K590" s="14"/>
      <c r="L590" s="14"/>
      <c r="M590" s="14"/>
      <c r="N590" s="14"/>
      <c r="O590" s="14"/>
      <c r="P590" s="14"/>
      <c r="Q590" s="14"/>
      <c r="R590" s="14"/>
      <c r="S590" s="14"/>
    </row>
    <row r="591" spans="8:19" x14ac:dyDescent="0.3">
      <c r="H591" s="148"/>
      <c r="I591" s="148"/>
      <c r="J591" s="148"/>
      <c r="K591" s="14"/>
      <c r="L591" s="14"/>
      <c r="M591" s="14"/>
      <c r="N591" s="14"/>
      <c r="O591" s="14"/>
      <c r="P591" s="14"/>
      <c r="Q591" s="14"/>
      <c r="R591" s="14"/>
      <c r="S591" s="14"/>
    </row>
    <row r="592" spans="8:19" x14ac:dyDescent="0.3">
      <c r="H592" s="148"/>
      <c r="I592" s="148"/>
      <c r="J592" s="148"/>
      <c r="K592" s="14"/>
      <c r="L592" s="14"/>
      <c r="M592" s="14"/>
      <c r="N592" s="14"/>
      <c r="O592" s="14"/>
      <c r="P592" s="14"/>
      <c r="Q592" s="14"/>
      <c r="R592" s="14"/>
      <c r="S592" s="14"/>
    </row>
    <row r="593" spans="8:19" x14ac:dyDescent="0.3">
      <c r="H593" s="148"/>
      <c r="I593" s="148"/>
      <c r="J593" s="148"/>
      <c r="K593" s="14"/>
      <c r="L593" s="14"/>
      <c r="M593" s="14"/>
      <c r="N593" s="14"/>
      <c r="O593" s="14"/>
      <c r="P593" s="14"/>
      <c r="Q593" s="14"/>
      <c r="R593" s="14"/>
      <c r="S593" s="14"/>
    </row>
    <row r="594" spans="8:19" x14ac:dyDescent="0.3">
      <c r="H594" s="148"/>
      <c r="I594" s="148"/>
      <c r="J594" s="148"/>
      <c r="K594" s="14"/>
      <c r="L594" s="14"/>
      <c r="M594" s="14"/>
      <c r="N594" s="14"/>
      <c r="O594" s="14"/>
      <c r="P594" s="14"/>
      <c r="Q594" s="14"/>
      <c r="R594" s="14"/>
      <c r="S594" s="14"/>
    </row>
    <row r="595" spans="8:19" x14ac:dyDescent="0.3">
      <c r="H595" s="148"/>
      <c r="I595" s="148"/>
      <c r="J595" s="148"/>
      <c r="K595" s="14"/>
      <c r="L595" s="14"/>
      <c r="M595" s="14"/>
      <c r="N595" s="14"/>
      <c r="O595" s="14"/>
      <c r="P595" s="14"/>
      <c r="Q595" s="14"/>
      <c r="R595" s="14"/>
      <c r="S595" s="14"/>
    </row>
    <row r="596" spans="8:19" x14ac:dyDescent="0.3">
      <c r="H596" s="148"/>
      <c r="I596" s="148"/>
      <c r="J596" s="148"/>
      <c r="K596" s="14"/>
      <c r="L596" s="14"/>
      <c r="M596" s="14"/>
      <c r="N596" s="14"/>
      <c r="O596" s="14"/>
      <c r="P596" s="14"/>
      <c r="Q596" s="14"/>
      <c r="R596" s="14"/>
      <c r="S596" s="14"/>
    </row>
    <row r="597" spans="8:19" x14ac:dyDescent="0.3">
      <c r="H597" s="148"/>
      <c r="I597" s="148"/>
      <c r="J597" s="148"/>
      <c r="K597" s="14"/>
      <c r="L597" s="14"/>
      <c r="M597" s="14"/>
      <c r="N597" s="14"/>
      <c r="O597" s="14"/>
      <c r="P597" s="14"/>
      <c r="Q597" s="14"/>
      <c r="R597" s="14"/>
      <c r="S597" s="14"/>
    </row>
    <row r="598" spans="8:19" x14ac:dyDescent="0.3">
      <c r="H598" s="148"/>
      <c r="I598" s="148"/>
      <c r="J598" s="148"/>
      <c r="K598" s="14"/>
      <c r="L598" s="14"/>
      <c r="M598" s="14"/>
      <c r="N598" s="14"/>
      <c r="O598" s="14"/>
      <c r="P598" s="14"/>
      <c r="Q598" s="14"/>
      <c r="R598" s="14"/>
      <c r="S598" s="14"/>
    </row>
    <row r="599" spans="8:19" x14ac:dyDescent="0.3">
      <c r="H599" s="148"/>
      <c r="I599" s="148"/>
      <c r="J599" s="148"/>
      <c r="K599" s="14"/>
      <c r="L599" s="14"/>
      <c r="M599" s="14"/>
      <c r="N599" s="14"/>
      <c r="O599" s="14"/>
      <c r="P599" s="14"/>
      <c r="Q599" s="14"/>
      <c r="R599" s="14"/>
      <c r="S599" s="14"/>
    </row>
    <row r="600" spans="8:19" x14ac:dyDescent="0.3">
      <c r="H600" s="148"/>
      <c r="I600" s="148"/>
      <c r="J600" s="148"/>
      <c r="K600" s="14"/>
      <c r="L600" s="14"/>
      <c r="M600" s="14"/>
      <c r="N600" s="14"/>
      <c r="O600" s="14"/>
      <c r="P600" s="14"/>
      <c r="Q600" s="14"/>
      <c r="R600" s="14"/>
      <c r="S600" s="14"/>
    </row>
    <row r="601" spans="8:19" x14ac:dyDescent="0.3">
      <c r="H601" s="147"/>
      <c r="I601" s="147"/>
      <c r="J601" s="147"/>
      <c r="K601" s="14"/>
      <c r="L601" s="14"/>
      <c r="M601" s="14"/>
      <c r="N601" s="14"/>
      <c r="O601" s="14"/>
      <c r="P601" s="14"/>
      <c r="Q601" s="14"/>
      <c r="R601" s="14"/>
      <c r="S601" s="14"/>
    </row>
    <row r="602" spans="8:19" x14ac:dyDescent="0.3">
      <c r="H602" s="148"/>
      <c r="I602" s="148"/>
      <c r="J602" s="148"/>
      <c r="K602" s="14"/>
      <c r="L602" s="14"/>
      <c r="M602" s="14"/>
      <c r="N602" s="14"/>
      <c r="O602" s="14"/>
      <c r="P602" s="14"/>
      <c r="Q602" s="14"/>
      <c r="R602" s="14"/>
      <c r="S602" s="14"/>
    </row>
    <row r="603" spans="8:19" x14ac:dyDescent="0.3">
      <c r="H603" s="148"/>
      <c r="I603" s="148"/>
      <c r="J603" s="148"/>
      <c r="K603" s="14"/>
      <c r="L603" s="14"/>
      <c r="M603" s="14"/>
      <c r="N603" s="14"/>
      <c r="O603" s="14"/>
      <c r="P603" s="14"/>
      <c r="Q603" s="14"/>
      <c r="R603" s="14"/>
      <c r="S603" s="14"/>
    </row>
    <row r="604" spans="8:19" x14ac:dyDescent="0.3">
      <c r="H604" s="148"/>
      <c r="I604" s="148"/>
      <c r="J604" s="148"/>
      <c r="K604" s="14"/>
      <c r="L604" s="14"/>
      <c r="M604" s="14"/>
      <c r="N604" s="14"/>
      <c r="O604" s="14"/>
      <c r="P604" s="14"/>
      <c r="Q604" s="14"/>
      <c r="R604" s="14"/>
      <c r="S604" s="14"/>
    </row>
    <row r="605" spans="8:19" x14ac:dyDescent="0.3">
      <c r="H605" s="148"/>
      <c r="I605" s="148"/>
      <c r="J605" s="148"/>
      <c r="K605" s="14"/>
      <c r="L605" s="14"/>
      <c r="M605" s="14"/>
      <c r="N605" s="14"/>
      <c r="O605" s="14"/>
      <c r="P605" s="14"/>
      <c r="Q605" s="14"/>
      <c r="R605" s="14"/>
      <c r="S605" s="14"/>
    </row>
    <row r="606" spans="8:19" x14ac:dyDescent="0.3">
      <c r="H606" s="148"/>
      <c r="I606" s="148"/>
      <c r="J606" s="148"/>
      <c r="K606" s="14"/>
      <c r="L606" s="14"/>
      <c r="M606" s="14"/>
      <c r="N606" s="14"/>
      <c r="O606" s="14"/>
      <c r="P606" s="14"/>
      <c r="Q606" s="14"/>
      <c r="R606" s="14"/>
      <c r="S606" s="14"/>
    </row>
    <row r="607" spans="8:19" x14ac:dyDescent="0.3">
      <c r="H607" s="148"/>
      <c r="I607" s="148"/>
      <c r="J607" s="148"/>
      <c r="K607" s="14"/>
      <c r="L607" s="14"/>
      <c r="M607" s="14"/>
      <c r="N607" s="14"/>
      <c r="O607" s="14"/>
      <c r="P607" s="14"/>
      <c r="Q607" s="14"/>
      <c r="R607" s="14"/>
      <c r="S607" s="14"/>
    </row>
    <row r="608" spans="8:19" x14ac:dyDescent="0.3">
      <c r="H608" s="148"/>
      <c r="I608" s="148"/>
      <c r="J608" s="148"/>
      <c r="K608" s="14"/>
      <c r="L608" s="14"/>
      <c r="M608" s="14"/>
      <c r="N608" s="14"/>
      <c r="O608" s="14"/>
      <c r="P608" s="14"/>
      <c r="Q608" s="14"/>
      <c r="R608" s="14"/>
      <c r="S608" s="14"/>
    </row>
    <row r="609" spans="8:19" x14ac:dyDescent="0.3">
      <c r="H609" s="148"/>
      <c r="I609" s="148"/>
      <c r="J609" s="148"/>
      <c r="K609" s="14"/>
      <c r="L609" s="14"/>
      <c r="M609" s="14"/>
      <c r="N609" s="14"/>
      <c r="O609" s="14"/>
      <c r="P609" s="14"/>
      <c r="Q609" s="14"/>
      <c r="R609" s="14"/>
      <c r="S609" s="14"/>
    </row>
    <row r="610" spans="8:19" x14ac:dyDescent="0.3">
      <c r="H610" s="148"/>
      <c r="I610" s="148"/>
      <c r="J610" s="148"/>
      <c r="K610" s="14"/>
      <c r="L610" s="14"/>
      <c r="M610" s="14"/>
      <c r="N610" s="14"/>
      <c r="O610" s="14"/>
      <c r="P610" s="14"/>
      <c r="Q610" s="14"/>
      <c r="R610" s="14"/>
      <c r="S610" s="14"/>
    </row>
    <row r="611" spans="8:19" x14ac:dyDescent="0.3">
      <c r="H611" s="148"/>
      <c r="I611" s="148"/>
      <c r="J611" s="148"/>
      <c r="K611" s="14"/>
      <c r="L611" s="14"/>
      <c r="M611" s="14"/>
      <c r="N611" s="14"/>
      <c r="O611" s="14"/>
      <c r="P611" s="14"/>
      <c r="Q611" s="14"/>
      <c r="R611" s="14"/>
      <c r="S611" s="14"/>
    </row>
    <row r="612" spans="8:19" x14ac:dyDescent="0.3">
      <c r="H612" s="148"/>
      <c r="I612" s="148"/>
      <c r="J612" s="148"/>
      <c r="K612" s="14"/>
      <c r="L612" s="14"/>
      <c r="M612" s="14"/>
      <c r="N612" s="14"/>
      <c r="O612" s="14"/>
      <c r="P612" s="14"/>
      <c r="Q612" s="14"/>
      <c r="R612" s="14"/>
      <c r="S612" s="14"/>
    </row>
    <row r="613" spans="8:19" x14ac:dyDescent="0.3">
      <c r="H613" s="148"/>
      <c r="I613" s="148"/>
      <c r="J613" s="148"/>
      <c r="K613" s="14"/>
      <c r="L613" s="14"/>
      <c r="M613" s="14"/>
      <c r="N613" s="14"/>
      <c r="O613" s="14"/>
      <c r="P613" s="14"/>
      <c r="Q613" s="14"/>
      <c r="R613" s="14"/>
      <c r="S613" s="14"/>
    </row>
    <row r="614" spans="8:19" x14ac:dyDescent="0.3">
      <c r="H614" s="148"/>
      <c r="I614" s="148"/>
      <c r="J614" s="148"/>
      <c r="K614" s="14"/>
      <c r="L614" s="14"/>
      <c r="M614" s="14"/>
      <c r="N614" s="14"/>
      <c r="O614" s="14"/>
      <c r="P614" s="14"/>
      <c r="Q614" s="14"/>
      <c r="R614" s="14"/>
      <c r="S614" s="14"/>
    </row>
    <row r="615" spans="8:19" x14ac:dyDescent="0.3">
      <c r="H615" s="148"/>
      <c r="I615" s="148"/>
      <c r="J615" s="148"/>
      <c r="K615" s="14"/>
      <c r="L615" s="14"/>
      <c r="M615" s="14"/>
      <c r="N615" s="14"/>
      <c r="O615" s="14"/>
      <c r="P615" s="14"/>
      <c r="Q615" s="14"/>
      <c r="R615" s="14"/>
      <c r="S615" s="14"/>
    </row>
    <row r="616" spans="8:19" x14ac:dyDescent="0.3">
      <c r="H616" s="148"/>
      <c r="I616" s="148"/>
      <c r="J616" s="148"/>
      <c r="K616" s="14"/>
      <c r="L616" s="14"/>
      <c r="M616" s="14"/>
      <c r="N616" s="14"/>
      <c r="O616" s="14"/>
      <c r="P616" s="14"/>
      <c r="Q616" s="14"/>
      <c r="R616" s="14"/>
      <c r="S616" s="14"/>
    </row>
    <row r="617" spans="8:19" x14ac:dyDescent="0.3">
      <c r="H617" s="148"/>
      <c r="I617" s="148"/>
      <c r="J617" s="148"/>
      <c r="K617" s="14"/>
      <c r="L617" s="14"/>
      <c r="M617" s="14"/>
      <c r="N617" s="14"/>
      <c r="O617" s="14"/>
      <c r="P617" s="14"/>
      <c r="Q617" s="14"/>
      <c r="R617" s="14"/>
      <c r="S617" s="14"/>
    </row>
    <row r="618" spans="8:19" x14ac:dyDescent="0.3">
      <c r="H618" s="148"/>
      <c r="I618" s="148"/>
      <c r="J618" s="148"/>
      <c r="K618" s="14"/>
      <c r="L618" s="14"/>
      <c r="M618" s="14"/>
      <c r="N618" s="14"/>
      <c r="O618" s="14"/>
      <c r="P618" s="14"/>
      <c r="Q618" s="14"/>
      <c r="R618" s="14"/>
      <c r="S618" s="14"/>
    </row>
    <row r="619" spans="8:19" x14ac:dyDescent="0.3">
      <c r="H619" s="148"/>
      <c r="I619" s="148"/>
      <c r="J619" s="148"/>
      <c r="K619" s="14"/>
      <c r="L619" s="14"/>
      <c r="M619" s="14"/>
      <c r="N619" s="14"/>
      <c r="O619" s="14"/>
      <c r="P619" s="14"/>
      <c r="Q619" s="14"/>
      <c r="R619" s="14"/>
      <c r="S619" s="14"/>
    </row>
    <row r="620" spans="8:19" x14ac:dyDescent="0.3">
      <c r="H620" s="148"/>
      <c r="I620" s="148"/>
      <c r="J620" s="148"/>
      <c r="K620" s="14"/>
      <c r="L620" s="14"/>
      <c r="M620" s="14"/>
      <c r="N620" s="14"/>
      <c r="O620" s="14"/>
      <c r="P620" s="14"/>
      <c r="Q620" s="14"/>
      <c r="R620" s="14"/>
      <c r="S620" s="14"/>
    </row>
    <row r="621" spans="8:19" x14ac:dyDescent="0.3">
      <c r="H621" s="148"/>
      <c r="I621" s="148"/>
      <c r="J621" s="148"/>
      <c r="K621" s="14"/>
      <c r="L621" s="14"/>
      <c r="M621" s="14"/>
      <c r="N621" s="14"/>
      <c r="O621" s="14"/>
      <c r="P621" s="14"/>
      <c r="Q621" s="14"/>
      <c r="R621" s="14"/>
      <c r="S621" s="14"/>
    </row>
    <row r="622" spans="8:19" x14ac:dyDescent="0.3">
      <c r="H622" s="148"/>
      <c r="I622" s="148"/>
      <c r="J622" s="148"/>
      <c r="K622" s="14"/>
      <c r="L622" s="14"/>
      <c r="M622" s="14"/>
      <c r="N622" s="14"/>
      <c r="O622" s="14"/>
      <c r="P622" s="14"/>
      <c r="Q622" s="14"/>
      <c r="R622" s="14"/>
      <c r="S622" s="14"/>
    </row>
    <row r="623" spans="8:19" x14ac:dyDescent="0.3">
      <c r="H623" s="148"/>
      <c r="I623" s="148"/>
      <c r="J623" s="148"/>
      <c r="K623" s="14"/>
      <c r="L623" s="14"/>
      <c r="M623" s="14"/>
      <c r="N623" s="14"/>
      <c r="O623" s="14"/>
      <c r="P623" s="14"/>
      <c r="Q623" s="14"/>
      <c r="R623" s="14"/>
      <c r="S623" s="14"/>
    </row>
    <row r="624" spans="8:19" x14ac:dyDescent="0.3">
      <c r="H624" s="148"/>
      <c r="I624" s="148"/>
      <c r="J624" s="148"/>
      <c r="K624" s="14"/>
      <c r="L624" s="14"/>
      <c r="M624" s="14"/>
      <c r="N624" s="14"/>
      <c r="O624" s="14"/>
      <c r="P624" s="14"/>
      <c r="Q624" s="14"/>
      <c r="R624" s="14"/>
      <c r="S624" s="14"/>
    </row>
    <row r="625" spans="8:19" x14ac:dyDescent="0.3">
      <c r="H625" s="148"/>
      <c r="I625" s="148"/>
      <c r="J625" s="148"/>
      <c r="K625" s="14"/>
      <c r="L625" s="14"/>
      <c r="M625" s="14"/>
      <c r="N625" s="14"/>
      <c r="O625" s="14"/>
      <c r="P625" s="14"/>
      <c r="Q625" s="14"/>
      <c r="R625" s="14"/>
      <c r="S625" s="14"/>
    </row>
    <row r="626" spans="8:19" x14ac:dyDescent="0.3">
      <c r="H626" s="148"/>
      <c r="I626" s="148"/>
      <c r="J626" s="148"/>
      <c r="K626" s="14"/>
      <c r="L626" s="14"/>
      <c r="M626" s="14"/>
      <c r="N626" s="14"/>
      <c r="O626" s="14"/>
      <c r="P626" s="14"/>
      <c r="Q626" s="14"/>
      <c r="R626" s="14"/>
      <c r="S626" s="14"/>
    </row>
    <row r="627" spans="8:19" x14ac:dyDescent="0.3">
      <c r="H627" s="148"/>
      <c r="I627" s="148"/>
      <c r="J627" s="148"/>
      <c r="K627" s="14"/>
      <c r="L627" s="14"/>
      <c r="M627" s="14"/>
      <c r="N627" s="14"/>
      <c r="O627" s="14"/>
      <c r="P627" s="14"/>
      <c r="Q627" s="14"/>
      <c r="R627" s="14"/>
      <c r="S627" s="14"/>
    </row>
    <row r="628" spans="8:19" x14ac:dyDescent="0.3">
      <c r="H628" s="148"/>
      <c r="I628" s="148"/>
      <c r="J628" s="148"/>
      <c r="K628" s="14"/>
      <c r="L628" s="14"/>
      <c r="M628" s="14"/>
      <c r="N628" s="14"/>
      <c r="O628" s="14"/>
      <c r="P628" s="14"/>
      <c r="Q628" s="14"/>
      <c r="R628" s="14"/>
      <c r="S628" s="14"/>
    </row>
    <row r="629" spans="8:19" x14ac:dyDescent="0.3">
      <c r="H629" s="148"/>
      <c r="I629" s="148"/>
      <c r="J629" s="148"/>
      <c r="K629" s="14"/>
      <c r="L629" s="14"/>
      <c r="M629" s="14"/>
      <c r="N629" s="14"/>
      <c r="O629" s="14"/>
      <c r="P629" s="14"/>
      <c r="Q629" s="14"/>
      <c r="R629" s="14"/>
      <c r="S629" s="14"/>
    </row>
    <row r="630" spans="8:19" x14ac:dyDescent="0.3">
      <c r="H630" s="148"/>
      <c r="I630" s="148"/>
      <c r="J630" s="148"/>
      <c r="K630" s="14"/>
      <c r="L630" s="14"/>
      <c r="M630" s="14"/>
      <c r="N630" s="14"/>
      <c r="O630" s="14"/>
      <c r="P630" s="14"/>
      <c r="Q630" s="14"/>
      <c r="R630" s="14"/>
      <c r="S630" s="14"/>
    </row>
    <row r="631" spans="8:19" x14ac:dyDescent="0.3">
      <c r="H631" s="148"/>
      <c r="I631" s="148"/>
      <c r="J631" s="148"/>
      <c r="K631" s="14"/>
      <c r="L631" s="14"/>
      <c r="M631" s="14"/>
      <c r="N631" s="14"/>
      <c r="O631" s="14"/>
      <c r="P631" s="14"/>
      <c r="Q631" s="14"/>
      <c r="R631" s="14"/>
      <c r="S631" s="14"/>
    </row>
    <row r="632" spans="8:19" x14ac:dyDescent="0.3">
      <c r="H632" s="148"/>
      <c r="I632" s="148"/>
      <c r="J632" s="148"/>
      <c r="K632" s="14"/>
      <c r="L632" s="14"/>
      <c r="M632" s="14"/>
      <c r="N632" s="14"/>
      <c r="O632" s="14"/>
      <c r="P632" s="14"/>
      <c r="Q632" s="14"/>
      <c r="R632" s="14"/>
      <c r="S632" s="14"/>
    </row>
    <row r="633" spans="8:19" x14ac:dyDescent="0.3">
      <c r="H633" s="148"/>
      <c r="I633" s="148"/>
      <c r="J633" s="148"/>
      <c r="K633" s="14"/>
      <c r="L633" s="14"/>
      <c r="M633" s="14"/>
      <c r="N633" s="14"/>
      <c r="O633" s="14"/>
      <c r="P633" s="14"/>
      <c r="Q633" s="14"/>
      <c r="R633" s="14"/>
      <c r="S633" s="14"/>
    </row>
    <row r="634" spans="8:19" x14ac:dyDescent="0.3">
      <c r="H634" s="148"/>
      <c r="I634" s="148"/>
      <c r="J634" s="148"/>
      <c r="K634" s="14"/>
      <c r="L634" s="14"/>
      <c r="M634" s="14"/>
      <c r="N634" s="14"/>
      <c r="O634" s="14"/>
      <c r="P634" s="14"/>
      <c r="Q634" s="14"/>
      <c r="R634" s="14"/>
      <c r="S634" s="14"/>
    </row>
    <row r="635" spans="8:19" x14ac:dyDescent="0.3">
      <c r="H635" s="148"/>
      <c r="I635" s="148"/>
      <c r="J635" s="148"/>
      <c r="K635" s="14"/>
      <c r="L635" s="14"/>
      <c r="M635" s="14"/>
      <c r="N635" s="14"/>
      <c r="O635" s="14"/>
      <c r="P635" s="14"/>
      <c r="Q635" s="14"/>
      <c r="R635" s="14"/>
      <c r="S635" s="14"/>
    </row>
    <row r="636" spans="8:19" x14ac:dyDescent="0.3">
      <c r="H636" s="148"/>
      <c r="I636" s="148"/>
      <c r="J636" s="148"/>
      <c r="K636" s="14"/>
      <c r="L636" s="14"/>
      <c r="M636" s="14"/>
      <c r="N636" s="14"/>
      <c r="O636" s="14"/>
      <c r="P636" s="14"/>
      <c r="Q636" s="14"/>
      <c r="R636" s="14"/>
      <c r="S636" s="14"/>
    </row>
    <row r="637" spans="8:19" x14ac:dyDescent="0.3">
      <c r="H637" s="148"/>
      <c r="I637" s="148"/>
      <c r="J637" s="148"/>
      <c r="K637" s="14"/>
      <c r="L637" s="14"/>
      <c r="M637" s="14"/>
      <c r="N637" s="14"/>
      <c r="O637" s="14"/>
      <c r="P637" s="14"/>
      <c r="Q637" s="14"/>
      <c r="R637" s="14"/>
      <c r="S637" s="14"/>
    </row>
    <row r="638" spans="8:19" x14ac:dyDescent="0.3">
      <c r="H638" s="148"/>
      <c r="I638" s="148"/>
      <c r="J638" s="148"/>
      <c r="K638" s="14"/>
      <c r="L638" s="14"/>
      <c r="M638" s="14"/>
      <c r="N638" s="14"/>
      <c r="O638" s="14"/>
      <c r="P638" s="14"/>
      <c r="Q638" s="14"/>
      <c r="R638" s="14"/>
      <c r="S638" s="14"/>
    </row>
    <row r="639" spans="8:19" x14ac:dyDescent="0.3">
      <c r="H639" s="148"/>
      <c r="I639" s="148"/>
      <c r="J639" s="148"/>
      <c r="K639" s="14"/>
      <c r="L639" s="14"/>
      <c r="M639" s="14"/>
      <c r="N639" s="14"/>
      <c r="O639" s="14"/>
      <c r="P639" s="14"/>
      <c r="Q639" s="14"/>
      <c r="R639" s="14"/>
      <c r="S639" s="14"/>
    </row>
    <row r="640" spans="8:19" x14ac:dyDescent="0.3">
      <c r="H640" s="148"/>
      <c r="I640" s="148"/>
      <c r="J640" s="148"/>
      <c r="K640" s="14"/>
      <c r="L640" s="14"/>
      <c r="M640" s="14"/>
      <c r="N640" s="14"/>
      <c r="O640" s="14"/>
      <c r="P640" s="14"/>
      <c r="Q640" s="14"/>
      <c r="R640" s="14"/>
      <c r="S640" s="14"/>
    </row>
    <row r="641" spans="8:19" x14ac:dyDescent="0.3">
      <c r="H641" s="148"/>
      <c r="I641" s="148"/>
      <c r="J641" s="148"/>
      <c r="K641" s="14"/>
      <c r="L641" s="14"/>
      <c r="M641" s="14"/>
      <c r="N641" s="14"/>
      <c r="O641" s="14"/>
      <c r="P641" s="14"/>
      <c r="Q641" s="14"/>
      <c r="R641" s="14"/>
      <c r="S641" s="14"/>
    </row>
    <row r="642" spans="8:19" x14ac:dyDescent="0.3">
      <c r="H642" s="148"/>
      <c r="I642" s="148"/>
      <c r="J642" s="148"/>
      <c r="K642" s="14"/>
      <c r="L642" s="14"/>
      <c r="M642" s="14"/>
      <c r="N642" s="14"/>
      <c r="O642" s="14"/>
      <c r="P642" s="14"/>
      <c r="Q642" s="14"/>
      <c r="R642" s="14"/>
      <c r="S642" s="14"/>
    </row>
    <row r="643" spans="8:19" x14ac:dyDescent="0.3">
      <c r="H643" s="148"/>
      <c r="I643" s="148"/>
      <c r="J643" s="148"/>
      <c r="K643" s="14"/>
      <c r="L643" s="14"/>
      <c r="M643" s="14"/>
      <c r="N643" s="14"/>
      <c r="O643" s="14"/>
      <c r="P643" s="14"/>
      <c r="Q643" s="14"/>
      <c r="R643" s="14"/>
      <c r="S643" s="14"/>
    </row>
    <row r="644" spans="8:19" x14ac:dyDescent="0.3">
      <c r="H644" s="148"/>
      <c r="I644" s="148"/>
      <c r="J644" s="148"/>
      <c r="K644" s="14"/>
      <c r="L644" s="14"/>
      <c r="M644" s="14"/>
      <c r="N644" s="14"/>
      <c r="O644" s="14"/>
      <c r="P644" s="14"/>
      <c r="Q644" s="14"/>
      <c r="R644" s="14"/>
      <c r="S644" s="14"/>
    </row>
    <row r="645" spans="8:19" x14ac:dyDescent="0.3">
      <c r="H645" s="147"/>
      <c r="I645" s="147"/>
      <c r="J645" s="147"/>
      <c r="K645" s="14"/>
      <c r="L645" s="14"/>
      <c r="M645" s="14"/>
      <c r="N645" s="14"/>
      <c r="O645" s="14"/>
      <c r="P645" s="14"/>
      <c r="Q645" s="14"/>
      <c r="R645" s="14"/>
      <c r="S645" s="14"/>
    </row>
    <row r="646" spans="8:19" x14ac:dyDescent="0.3">
      <c r="H646" s="148"/>
      <c r="I646" s="148"/>
      <c r="J646" s="148"/>
      <c r="K646" s="14"/>
      <c r="L646" s="14"/>
      <c r="M646" s="14"/>
      <c r="N646" s="14"/>
      <c r="O646" s="14"/>
      <c r="P646" s="14"/>
      <c r="Q646" s="14"/>
      <c r="R646" s="14"/>
      <c r="S646" s="14"/>
    </row>
    <row r="647" spans="8:19" x14ac:dyDescent="0.3">
      <c r="H647" s="148"/>
      <c r="I647" s="148"/>
      <c r="J647" s="148"/>
      <c r="K647" s="14"/>
      <c r="L647" s="14"/>
      <c r="M647" s="14"/>
      <c r="N647" s="14"/>
      <c r="O647" s="14"/>
      <c r="P647" s="14"/>
      <c r="Q647" s="14"/>
      <c r="R647" s="14"/>
      <c r="S647" s="14"/>
    </row>
    <row r="648" spans="8:19" x14ac:dyDescent="0.3">
      <c r="H648" s="148"/>
      <c r="I648" s="148"/>
      <c r="J648" s="148"/>
      <c r="K648" s="14"/>
      <c r="L648" s="14"/>
      <c r="M648" s="14"/>
      <c r="N648" s="14"/>
      <c r="O648" s="14"/>
      <c r="P648" s="14"/>
      <c r="Q648" s="14"/>
      <c r="R648" s="14"/>
      <c r="S648" s="14"/>
    </row>
    <row r="649" spans="8:19" x14ac:dyDescent="0.3">
      <c r="H649" s="148"/>
      <c r="I649" s="148"/>
      <c r="J649" s="148"/>
      <c r="K649" s="14"/>
      <c r="L649" s="14"/>
      <c r="M649" s="14"/>
      <c r="N649" s="14"/>
      <c r="O649" s="14"/>
      <c r="P649" s="14"/>
      <c r="Q649" s="14"/>
      <c r="R649" s="14"/>
      <c r="S649" s="14"/>
    </row>
    <row r="650" spans="8:19" x14ac:dyDescent="0.3">
      <c r="H650" s="148"/>
      <c r="I650" s="148"/>
      <c r="J650" s="148"/>
      <c r="K650" s="14"/>
      <c r="L650" s="14"/>
      <c r="M650" s="14"/>
      <c r="N650" s="14"/>
      <c r="O650" s="14"/>
      <c r="P650" s="14"/>
      <c r="Q650" s="14"/>
      <c r="R650" s="14"/>
      <c r="S650" s="14"/>
    </row>
    <row r="651" spans="8:19" x14ac:dyDescent="0.3">
      <c r="H651" s="148"/>
      <c r="I651" s="148"/>
      <c r="J651" s="148"/>
      <c r="K651" s="14"/>
      <c r="L651" s="14"/>
      <c r="M651" s="14"/>
      <c r="N651" s="14"/>
      <c r="O651" s="14"/>
      <c r="P651" s="14"/>
      <c r="Q651" s="14"/>
      <c r="R651" s="14"/>
      <c r="S651" s="14"/>
    </row>
    <row r="652" spans="8:19" x14ac:dyDescent="0.3">
      <c r="H652" s="148"/>
      <c r="I652" s="148"/>
      <c r="J652" s="148"/>
      <c r="K652" s="14"/>
      <c r="L652" s="14"/>
      <c r="M652" s="14"/>
      <c r="N652" s="14"/>
      <c r="O652" s="14"/>
      <c r="P652" s="14"/>
      <c r="Q652" s="14"/>
      <c r="R652" s="14"/>
      <c r="S652" s="14"/>
    </row>
    <row r="653" spans="8:19" x14ac:dyDescent="0.3">
      <c r="H653" s="148"/>
      <c r="I653" s="148"/>
      <c r="J653" s="148"/>
      <c r="K653" s="14"/>
      <c r="L653" s="14"/>
      <c r="M653" s="14"/>
      <c r="N653" s="14"/>
      <c r="O653" s="14"/>
      <c r="P653" s="14"/>
      <c r="Q653" s="14"/>
      <c r="R653" s="14"/>
      <c r="S653" s="14"/>
    </row>
    <row r="654" spans="8:19" x14ac:dyDescent="0.3">
      <c r="H654" s="148"/>
      <c r="I654" s="148"/>
      <c r="J654" s="148"/>
      <c r="K654" s="14"/>
      <c r="L654" s="14"/>
      <c r="M654" s="14"/>
      <c r="N654" s="14"/>
      <c r="O654" s="14"/>
      <c r="P654" s="14"/>
      <c r="Q654" s="14"/>
      <c r="R654" s="14"/>
      <c r="S654" s="14"/>
    </row>
    <row r="655" spans="8:19" x14ac:dyDescent="0.3">
      <c r="H655" s="148"/>
      <c r="I655" s="148"/>
      <c r="J655" s="148"/>
      <c r="K655" s="14"/>
      <c r="L655" s="14"/>
      <c r="M655" s="14"/>
      <c r="N655" s="14"/>
      <c r="O655" s="14"/>
      <c r="P655" s="14"/>
      <c r="Q655" s="14"/>
      <c r="R655" s="14"/>
      <c r="S655" s="14"/>
    </row>
    <row r="656" spans="8:19" x14ac:dyDescent="0.3">
      <c r="H656" s="148"/>
      <c r="I656" s="148"/>
      <c r="J656" s="148"/>
      <c r="K656" s="14"/>
      <c r="L656" s="14"/>
      <c r="M656" s="14"/>
      <c r="N656" s="14"/>
      <c r="O656" s="14"/>
      <c r="P656" s="14"/>
      <c r="Q656" s="14"/>
      <c r="R656" s="14"/>
      <c r="S656" s="14"/>
    </row>
    <row r="657" spans="8:19" x14ac:dyDescent="0.3">
      <c r="H657" s="148"/>
      <c r="I657" s="148"/>
      <c r="J657" s="148"/>
      <c r="K657" s="14"/>
      <c r="L657" s="14"/>
      <c r="M657" s="14"/>
      <c r="N657" s="14"/>
      <c r="O657" s="14"/>
      <c r="P657" s="14"/>
      <c r="Q657" s="14"/>
      <c r="R657" s="14"/>
      <c r="S657" s="14"/>
    </row>
    <row r="658" spans="8:19" x14ac:dyDescent="0.3">
      <c r="H658" s="147"/>
      <c r="I658" s="147"/>
      <c r="J658" s="147"/>
      <c r="K658" s="14"/>
      <c r="L658" s="14"/>
      <c r="M658" s="14"/>
      <c r="N658" s="14"/>
      <c r="O658" s="14"/>
      <c r="P658" s="14"/>
      <c r="Q658" s="14"/>
      <c r="R658" s="14"/>
      <c r="S658" s="14"/>
    </row>
    <row r="659" spans="8:19" x14ac:dyDescent="0.3">
      <c r="H659" s="148"/>
      <c r="I659" s="148"/>
      <c r="J659" s="148"/>
      <c r="K659" s="14"/>
      <c r="L659" s="14"/>
      <c r="M659" s="14"/>
      <c r="N659" s="14"/>
      <c r="O659" s="14"/>
      <c r="P659" s="14"/>
      <c r="Q659" s="14"/>
      <c r="R659" s="14"/>
      <c r="S659" s="14"/>
    </row>
    <row r="660" spans="8:19" x14ac:dyDescent="0.3">
      <c r="H660" s="148"/>
      <c r="I660" s="148"/>
      <c r="J660" s="148"/>
      <c r="K660" s="14"/>
      <c r="L660" s="14"/>
      <c r="M660" s="14"/>
      <c r="N660" s="14"/>
      <c r="O660" s="14"/>
      <c r="P660" s="14"/>
      <c r="Q660" s="14"/>
      <c r="R660" s="14"/>
      <c r="S660" s="14"/>
    </row>
    <row r="661" spans="8:19" x14ac:dyDescent="0.3">
      <c r="H661" s="148"/>
      <c r="I661" s="148"/>
      <c r="J661" s="148"/>
      <c r="K661" s="14"/>
      <c r="L661" s="14"/>
      <c r="M661" s="14"/>
      <c r="N661" s="14"/>
      <c r="O661" s="14"/>
      <c r="P661" s="14"/>
      <c r="Q661" s="14"/>
      <c r="R661" s="14"/>
      <c r="S661" s="14"/>
    </row>
    <row r="662" spans="8:19" x14ac:dyDescent="0.3">
      <c r="H662" s="148"/>
      <c r="I662" s="148"/>
      <c r="J662" s="148"/>
      <c r="K662" s="14"/>
      <c r="L662" s="14"/>
      <c r="M662" s="14"/>
      <c r="N662" s="14"/>
      <c r="O662" s="14"/>
      <c r="P662" s="14"/>
      <c r="Q662" s="14"/>
      <c r="R662" s="14"/>
      <c r="S662" s="14"/>
    </row>
    <row r="663" spans="8:19" x14ac:dyDescent="0.3">
      <c r="H663" s="148"/>
      <c r="I663" s="148"/>
      <c r="J663" s="148"/>
      <c r="K663" s="14"/>
      <c r="L663" s="14"/>
      <c r="M663" s="14"/>
      <c r="N663" s="14"/>
      <c r="O663" s="14"/>
      <c r="P663" s="14"/>
      <c r="Q663" s="14"/>
      <c r="R663" s="14"/>
      <c r="S663" s="14"/>
    </row>
    <row r="664" spans="8:19" x14ac:dyDescent="0.3">
      <c r="H664" s="148"/>
      <c r="I664" s="148"/>
      <c r="J664" s="148"/>
      <c r="K664" s="14"/>
      <c r="L664" s="14"/>
      <c r="M664" s="14"/>
      <c r="N664" s="14"/>
      <c r="O664" s="14"/>
      <c r="P664" s="14"/>
      <c r="Q664" s="14"/>
      <c r="R664" s="14"/>
      <c r="S664" s="14"/>
    </row>
    <row r="665" spans="8:19" x14ac:dyDescent="0.3">
      <c r="H665" s="148"/>
      <c r="I665" s="148"/>
      <c r="J665" s="148"/>
      <c r="K665" s="14"/>
      <c r="L665" s="14"/>
      <c r="M665" s="14"/>
      <c r="N665" s="14"/>
      <c r="O665" s="14"/>
      <c r="P665" s="14"/>
      <c r="Q665" s="14"/>
      <c r="R665" s="14"/>
      <c r="S665" s="14"/>
    </row>
    <row r="666" spans="8:19" x14ac:dyDescent="0.3">
      <c r="H666" s="148"/>
      <c r="I666" s="148"/>
      <c r="J666" s="148"/>
      <c r="K666" s="14"/>
      <c r="L666" s="14"/>
      <c r="M666" s="14"/>
      <c r="N666" s="14"/>
      <c r="O666" s="14"/>
      <c r="P666" s="14"/>
      <c r="Q666" s="14"/>
      <c r="R666" s="14"/>
      <c r="S666" s="14"/>
    </row>
    <row r="667" spans="8:19" x14ac:dyDescent="0.3">
      <c r="H667" s="148"/>
      <c r="I667" s="148"/>
      <c r="J667" s="148"/>
      <c r="K667" s="14"/>
      <c r="L667" s="14"/>
      <c r="M667" s="14"/>
      <c r="N667" s="14"/>
      <c r="O667" s="14"/>
      <c r="P667" s="14"/>
      <c r="Q667" s="14"/>
      <c r="R667" s="14"/>
      <c r="S667" s="14"/>
    </row>
    <row r="668" spans="8:19" x14ac:dyDescent="0.3">
      <c r="H668" s="148"/>
      <c r="I668" s="148"/>
      <c r="J668" s="148"/>
      <c r="K668" s="14"/>
      <c r="L668" s="14"/>
      <c r="M668" s="14"/>
      <c r="N668" s="14"/>
      <c r="O668" s="14"/>
      <c r="P668" s="14"/>
      <c r="Q668" s="14"/>
      <c r="R668" s="14"/>
      <c r="S668" s="14"/>
    </row>
    <row r="669" spans="8:19" x14ac:dyDescent="0.3">
      <c r="H669" s="148"/>
      <c r="I669" s="148"/>
      <c r="J669" s="148"/>
      <c r="K669" s="14"/>
      <c r="L669" s="14"/>
      <c r="M669" s="14"/>
      <c r="N669" s="14"/>
      <c r="O669" s="14"/>
      <c r="P669" s="14"/>
      <c r="Q669" s="14"/>
      <c r="R669" s="14"/>
      <c r="S669" s="14"/>
    </row>
    <row r="670" spans="8:19" x14ac:dyDescent="0.3">
      <c r="H670" s="148"/>
      <c r="I670" s="148"/>
      <c r="J670" s="148"/>
      <c r="K670" s="14"/>
      <c r="L670" s="14"/>
      <c r="M670" s="14"/>
      <c r="N670" s="14"/>
      <c r="O670" s="14"/>
      <c r="P670" s="14"/>
      <c r="Q670" s="14"/>
      <c r="R670" s="14"/>
      <c r="S670" s="14"/>
    </row>
    <row r="671" spans="8:19" x14ac:dyDescent="0.3">
      <c r="H671" s="148"/>
      <c r="I671" s="148"/>
      <c r="J671" s="148"/>
      <c r="K671" s="14"/>
      <c r="L671" s="14"/>
      <c r="M671" s="14"/>
      <c r="N671" s="14"/>
      <c r="O671" s="14"/>
      <c r="P671" s="14"/>
      <c r="Q671" s="14"/>
      <c r="R671" s="14"/>
      <c r="S671" s="14"/>
    </row>
    <row r="672" spans="8:19" x14ac:dyDescent="0.3">
      <c r="H672" s="148"/>
      <c r="I672" s="148"/>
      <c r="J672" s="148"/>
      <c r="K672" s="14"/>
      <c r="L672" s="14"/>
      <c r="M672" s="14"/>
      <c r="N672" s="14"/>
      <c r="O672" s="14"/>
      <c r="P672" s="14"/>
      <c r="Q672" s="14"/>
      <c r="R672" s="14"/>
      <c r="S672" s="14"/>
    </row>
    <row r="673" spans="8:19" x14ac:dyDescent="0.3">
      <c r="H673" s="148"/>
      <c r="I673" s="148"/>
      <c r="J673" s="148"/>
      <c r="K673" s="14"/>
      <c r="L673" s="14"/>
      <c r="M673" s="14"/>
      <c r="N673" s="14"/>
      <c r="O673" s="14"/>
      <c r="P673" s="14"/>
      <c r="Q673" s="14"/>
      <c r="R673" s="14"/>
      <c r="S673" s="14"/>
    </row>
    <row r="674" spans="8:19" x14ac:dyDescent="0.3">
      <c r="H674" s="148"/>
      <c r="I674" s="148"/>
      <c r="J674" s="148"/>
      <c r="K674" s="14"/>
      <c r="L674" s="14"/>
      <c r="M674" s="14"/>
      <c r="N674" s="14"/>
      <c r="O674" s="14"/>
      <c r="P674" s="14"/>
      <c r="Q674" s="14"/>
      <c r="R674" s="14"/>
      <c r="S674" s="14"/>
    </row>
    <row r="675" spans="8:19" x14ac:dyDescent="0.3">
      <c r="H675" s="148"/>
      <c r="I675" s="148"/>
      <c r="J675" s="148"/>
      <c r="K675" s="14"/>
      <c r="L675" s="14"/>
      <c r="M675" s="14"/>
      <c r="N675" s="14"/>
      <c r="O675" s="14"/>
      <c r="P675" s="14"/>
      <c r="Q675" s="14"/>
      <c r="R675" s="14"/>
      <c r="S675" s="14"/>
    </row>
    <row r="676" spans="8:19" x14ac:dyDescent="0.3">
      <c r="H676" s="148"/>
      <c r="I676" s="148"/>
      <c r="J676" s="148"/>
      <c r="K676" s="14"/>
      <c r="L676" s="14"/>
      <c r="M676" s="14"/>
      <c r="N676" s="14"/>
      <c r="O676" s="14"/>
      <c r="P676" s="14"/>
      <c r="Q676" s="14"/>
      <c r="R676" s="14"/>
      <c r="S676" s="14"/>
    </row>
    <row r="677" spans="8:19" x14ac:dyDescent="0.3">
      <c r="H677" s="148"/>
      <c r="I677" s="148"/>
      <c r="J677" s="148"/>
      <c r="K677" s="14"/>
      <c r="L677" s="14"/>
      <c r="M677" s="14"/>
      <c r="N677" s="14"/>
      <c r="O677" s="14"/>
      <c r="P677" s="14"/>
      <c r="Q677" s="14"/>
      <c r="R677" s="14"/>
      <c r="S677" s="14"/>
    </row>
    <row r="678" spans="8:19" x14ac:dyDescent="0.3">
      <c r="H678" s="148"/>
      <c r="I678" s="148"/>
      <c r="J678" s="148"/>
      <c r="K678" s="14"/>
      <c r="L678" s="14"/>
      <c r="M678" s="14"/>
      <c r="N678" s="14"/>
      <c r="O678" s="14"/>
      <c r="P678" s="14"/>
      <c r="Q678" s="14"/>
      <c r="R678" s="14"/>
      <c r="S678" s="14"/>
    </row>
    <row r="679" spans="8:19" x14ac:dyDescent="0.3">
      <c r="H679" s="148"/>
      <c r="I679" s="148"/>
      <c r="J679" s="148"/>
      <c r="K679" s="14"/>
      <c r="L679" s="14"/>
      <c r="M679" s="14"/>
      <c r="N679" s="14"/>
      <c r="O679" s="14"/>
      <c r="P679" s="14"/>
      <c r="Q679" s="14"/>
      <c r="R679" s="14"/>
      <c r="S679" s="14"/>
    </row>
    <row r="680" spans="8:19" x14ac:dyDescent="0.3">
      <c r="H680" s="148"/>
      <c r="I680" s="148"/>
      <c r="J680" s="148"/>
      <c r="K680" s="14"/>
      <c r="L680" s="14"/>
      <c r="M680" s="14"/>
      <c r="N680" s="14"/>
      <c r="O680" s="14"/>
      <c r="P680" s="14"/>
      <c r="Q680" s="14"/>
      <c r="R680" s="14"/>
      <c r="S680" s="14"/>
    </row>
    <row r="681" spans="8:19" x14ac:dyDescent="0.3">
      <c r="H681" s="148"/>
      <c r="I681" s="148"/>
      <c r="J681" s="148"/>
      <c r="K681" s="14"/>
      <c r="L681" s="14"/>
      <c r="M681" s="14"/>
      <c r="N681" s="14"/>
      <c r="O681" s="14"/>
      <c r="P681" s="14"/>
      <c r="Q681" s="14"/>
      <c r="R681" s="14"/>
      <c r="S681" s="14"/>
    </row>
    <row r="682" spans="8:19" x14ac:dyDescent="0.3">
      <c r="H682" s="148"/>
      <c r="I682" s="148"/>
      <c r="J682" s="148"/>
      <c r="K682" s="14"/>
      <c r="L682" s="14"/>
      <c r="M682" s="14"/>
      <c r="N682" s="14"/>
      <c r="O682" s="14"/>
      <c r="P682" s="14"/>
      <c r="Q682" s="14"/>
      <c r="R682" s="14"/>
      <c r="S682" s="14"/>
    </row>
    <row r="683" spans="8:19" x14ac:dyDescent="0.3">
      <c r="H683" s="148"/>
      <c r="I683" s="148"/>
      <c r="J683" s="148"/>
      <c r="K683" s="14"/>
      <c r="L683" s="14"/>
      <c r="M683" s="14"/>
      <c r="N683" s="14"/>
      <c r="O683" s="14"/>
      <c r="P683" s="14"/>
      <c r="Q683" s="14"/>
      <c r="R683" s="14"/>
      <c r="S683" s="14"/>
    </row>
    <row r="684" spans="8:19" x14ac:dyDescent="0.3">
      <c r="H684" s="148"/>
      <c r="I684" s="148"/>
      <c r="J684" s="148"/>
      <c r="K684" s="14"/>
      <c r="L684" s="14"/>
      <c r="M684" s="14"/>
      <c r="N684" s="14"/>
      <c r="O684" s="14"/>
      <c r="P684" s="14"/>
      <c r="Q684" s="14"/>
      <c r="R684" s="14"/>
      <c r="S684" s="14"/>
    </row>
    <row r="685" spans="8:19" x14ac:dyDescent="0.3">
      <c r="H685" s="148"/>
      <c r="I685" s="148"/>
      <c r="J685" s="148"/>
      <c r="K685" s="14"/>
      <c r="L685" s="14"/>
      <c r="M685" s="14"/>
      <c r="N685" s="14"/>
      <c r="O685" s="14"/>
      <c r="P685" s="14"/>
      <c r="Q685" s="14"/>
      <c r="R685" s="14"/>
      <c r="S685" s="14"/>
    </row>
    <row r="686" spans="8:19" x14ac:dyDescent="0.3">
      <c r="H686" s="148"/>
      <c r="I686" s="148"/>
      <c r="J686" s="148"/>
      <c r="K686" s="14"/>
      <c r="L686" s="14"/>
      <c r="M686" s="14"/>
      <c r="N686" s="14"/>
      <c r="O686" s="14"/>
      <c r="P686" s="14"/>
      <c r="Q686" s="14"/>
      <c r="R686" s="14"/>
      <c r="S686" s="14"/>
    </row>
    <row r="687" spans="8:19" x14ac:dyDescent="0.3">
      <c r="H687" s="148"/>
      <c r="I687" s="148"/>
      <c r="J687" s="148"/>
      <c r="K687" s="14"/>
      <c r="L687" s="14"/>
      <c r="M687" s="14"/>
      <c r="N687" s="14"/>
      <c r="O687" s="14"/>
      <c r="P687" s="14"/>
      <c r="Q687" s="14"/>
      <c r="R687" s="14"/>
      <c r="S687" s="14"/>
    </row>
    <row r="688" spans="8:19" x14ac:dyDescent="0.3">
      <c r="H688" s="148"/>
      <c r="I688" s="148"/>
      <c r="J688" s="148"/>
      <c r="K688" s="14"/>
      <c r="L688" s="14"/>
      <c r="M688" s="14"/>
      <c r="N688" s="14"/>
      <c r="O688" s="14"/>
      <c r="P688" s="14"/>
      <c r="Q688" s="14"/>
      <c r="R688" s="14"/>
      <c r="S688" s="14"/>
    </row>
    <row r="689" spans="8:19" x14ac:dyDescent="0.3">
      <c r="H689" s="148"/>
      <c r="I689" s="148"/>
      <c r="J689" s="148"/>
      <c r="K689" s="14"/>
      <c r="L689" s="14"/>
      <c r="M689" s="14"/>
      <c r="N689" s="14"/>
      <c r="O689" s="14"/>
      <c r="P689" s="14"/>
      <c r="Q689" s="14"/>
      <c r="R689" s="14"/>
      <c r="S689" s="14"/>
    </row>
    <row r="690" spans="8:19" x14ac:dyDescent="0.3">
      <c r="H690" s="148"/>
      <c r="I690" s="148"/>
      <c r="J690" s="148"/>
      <c r="K690" s="14"/>
      <c r="L690" s="14"/>
      <c r="M690" s="14"/>
      <c r="N690" s="14"/>
      <c r="O690" s="14"/>
      <c r="P690" s="14"/>
      <c r="Q690" s="14"/>
      <c r="R690" s="14"/>
      <c r="S690" s="14"/>
    </row>
    <row r="691" spans="8:19" x14ac:dyDescent="0.3">
      <c r="H691" s="148"/>
      <c r="I691" s="148"/>
      <c r="J691" s="148"/>
      <c r="K691" s="14"/>
      <c r="L691" s="14"/>
      <c r="M691" s="14"/>
      <c r="N691" s="14"/>
      <c r="O691" s="14"/>
      <c r="P691" s="14"/>
      <c r="Q691" s="14"/>
      <c r="R691" s="14"/>
      <c r="S691" s="14"/>
    </row>
    <row r="692" spans="8:19" x14ac:dyDescent="0.3">
      <c r="H692" s="147"/>
      <c r="I692" s="147"/>
      <c r="J692" s="147"/>
      <c r="K692" s="14"/>
      <c r="L692" s="14"/>
      <c r="M692" s="14"/>
      <c r="N692" s="14"/>
      <c r="O692" s="14"/>
      <c r="P692" s="14"/>
      <c r="Q692" s="14"/>
      <c r="R692" s="14"/>
      <c r="S692" s="14"/>
    </row>
    <row r="693" spans="8:19" x14ac:dyDescent="0.3">
      <c r="H693" s="148"/>
      <c r="I693" s="148"/>
      <c r="J693" s="148"/>
      <c r="K693" s="14"/>
      <c r="L693" s="14"/>
      <c r="M693" s="14"/>
      <c r="N693" s="14"/>
      <c r="O693" s="14"/>
      <c r="P693" s="14"/>
      <c r="Q693" s="14"/>
      <c r="R693" s="14"/>
      <c r="S693" s="14"/>
    </row>
    <row r="694" spans="8:19" x14ac:dyDescent="0.3">
      <c r="H694" s="148"/>
      <c r="I694" s="148"/>
      <c r="J694" s="148"/>
      <c r="K694" s="14"/>
      <c r="L694" s="14"/>
      <c r="M694" s="14"/>
      <c r="N694" s="14"/>
      <c r="O694" s="14"/>
      <c r="P694" s="14"/>
      <c r="Q694" s="14"/>
      <c r="R694" s="14"/>
      <c r="S694" s="14"/>
    </row>
    <row r="695" spans="8:19" x14ac:dyDescent="0.3">
      <c r="H695" s="148"/>
      <c r="I695" s="148"/>
      <c r="J695" s="148"/>
      <c r="K695" s="14"/>
      <c r="L695" s="14"/>
      <c r="M695" s="14"/>
      <c r="N695" s="14"/>
      <c r="O695" s="14"/>
      <c r="P695" s="14"/>
      <c r="Q695" s="14"/>
      <c r="R695" s="14"/>
      <c r="S695" s="14"/>
    </row>
    <row r="696" spans="8:19" x14ac:dyDescent="0.3">
      <c r="H696" s="148"/>
      <c r="I696" s="148"/>
      <c r="J696" s="148"/>
      <c r="K696" s="14"/>
      <c r="L696" s="14"/>
      <c r="M696" s="14"/>
      <c r="N696" s="14"/>
      <c r="O696" s="14"/>
      <c r="P696" s="14"/>
      <c r="Q696" s="14"/>
      <c r="R696" s="14"/>
      <c r="S696" s="14"/>
    </row>
    <row r="697" spans="8:19" x14ac:dyDescent="0.3">
      <c r="H697" s="148"/>
      <c r="I697" s="148"/>
      <c r="J697" s="148"/>
      <c r="K697" s="14"/>
      <c r="L697" s="14"/>
      <c r="M697" s="14"/>
      <c r="N697" s="14"/>
      <c r="O697" s="14"/>
      <c r="P697" s="14"/>
      <c r="Q697" s="14"/>
      <c r="R697" s="14"/>
      <c r="S697" s="14"/>
    </row>
    <row r="698" spans="8:19" x14ac:dyDescent="0.3">
      <c r="H698" s="148"/>
      <c r="I698" s="148"/>
      <c r="J698" s="148"/>
      <c r="K698" s="14"/>
      <c r="L698" s="14"/>
      <c r="M698" s="14"/>
      <c r="N698" s="14"/>
      <c r="O698" s="14"/>
      <c r="P698" s="14"/>
      <c r="Q698" s="14"/>
      <c r="R698" s="14"/>
      <c r="S698" s="14"/>
    </row>
    <row r="699" spans="8:19" x14ac:dyDescent="0.3">
      <c r="H699" s="148"/>
      <c r="I699" s="148"/>
      <c r="J699" s="148"/>
      <c r="K699" s="14"/>
      <c r="L699" s="14"/>
      <c r="M699" s="14"/>
      <c r="N699" s="14"/>
      <c r="O699" s="14"/>
      <c r="P699" s="14"/>
      <c r="Q699" s="14"/>
      <c r="R699" s="14"/>
      <c r="S699" s="14"/>
    </row>
    <row r="700" spans="8:19" x14ac:dyDescent="0.3">
      <c r="H700" s="148"/>
      <c r="I700" s="148"/>
      <c r="J700" s="148"/>
      <c r="K700" s="14"/>
      <c r="L700" s="14"/>
      <c r="M700" s="14"/>
      <c r="N700" s="14"/>
      <c r="O700" s="14"/>
      <c r="P700" s="14"/>
      <c r="Q700" s="14"/>
      <c r="R700" s="14"/>
      <c r="S700" s="14"/>
    </row>
    <row r="701" spans="8:19" x14ac:dyDescent="0.3">
      <c r="H701" s="148"/>
      <c r="I701" s="148"/>
      <c r="J701" s="148"/>
      <c r="K701" s="14"/>
      <c r="L701" s="14"/>
      <c r="M701" s="14"/>
      <c r="N701" s="14"/>
      <c r="O701" s="14"/>
      <c r="P701" s="14"/>
      <c r="Q701" s="14"/>
      <c r="R701" s="14"/>
      <c r="S701" s="14"/>
    </row>
    <row r="702" spans="8:19" x14ac:dyDescent="0.3">
      <c r="H702" s="148"/>
      <c r="I702" s="148"/>
      <c r="J702" s="148"/>
      <c r="K702" s="14"/>
      <c r="L702" s="14"/>
      <c r="M702" s="14"/>
      <c r="N702" s="14"/>
      <c r="O702" s="14"/>
      <c r="P702" s="14"/>
      <c r="Q702" s="14"/>
      <c r="R702" s="14"/>
      <c r="S702" s="14"/>
    </row>
    <row r="703" spans="8:19" x14ac:dyDescent="0.3">
      <c r="H703" s="148"/>
      <c r="I703" s="148"/>
      <c r="J703" s="148"/>
      <c r="K703" s="14"/>
      <c r="L703" s="14"/>
      <c r="M703" s="14"/>
      <c r="N703" s="14"/>
      <c r="O703" s="14"/>
      <c r="P703" s="14"/>
      <c r="Q703" s="14"/>
      <c r="R703" s="14"/>
      <c r="S703" s="14"/>
    </row>
    <row r="704" spans="8:19" x14ac:dyDescent="0.3">
      <c r="H704" s="148"/>
      <c r="I704" s="148"/>
      <c r="J704" s="148"/>
      <c r="K704" s="14"/>
      <c r="L704" s="14"/>
      <c r="M704" s="14"/>
      <c r="N704" s="14"/>
      <c r="O704" s="14"/>
      <c r="P704" s="14"/>
      <c r="Q704" s="14"/>
      <c r="R704" s="14"/>
      <c r="S704" s="14"/>
    </row>
    <row r="705" spans="8:19" x14ac:dyDescent="0.3">
      <c r="H705" s="148"/>
      <c r="I705" s="148"/>
      <c r="J705" s="148"/>
      <c r="K705" s="14"/>
      <c r="L705" s="14"/>
      <c r="M705" s="14"/>
      <c r="N705" s="14"/>
      <c r="O705" s="14"/>
      <c r="P705" s="14"/>
      <c r="Q705" s="14"/>
      <c r="R705" s="14"/>
      <c r="S705" s="14"/>
    </row>
    <row r="706" spans="8:19" x14ac:dyDescent="0.3">
      <c r="H706" s="148"/>
      <c r="I706" s="148"/>
      <c r="J706" s="148"/>
      <c r="K706" s="14"/>
      <c r="L706" s="14"/>
      <c r="M706" s="14"/>
      <c r="N706" s="14"/>
      <c r="O706" s="14"/>
      <c r="P706" s="14"/>
      <c r="Q706" s="14"/>
      <c r="R706" s="14"/>
      <c r="S706" s="14"/>
    </row>
    <row r="707" spans="8:19" x14ac:dyDescent="0.3">
      <c r="H707" s="148"/>
      <c r="I707" s="148"/>
      <c r="J707" s="148"/>
    </row>
    <row r="708" spans="8:19" x14ac:dyDescent="0.3">
      <c r="H708" s="148"/>
      <c r="I708" s="148"/>
      <c r="J708" s="148"/>
      <c r="K708" s="14"/>
      <c r="L708" s="14"/>
      <c r="M708" s="14"/>
      <c r="N708" s="14"/>
      <c r="O708" s="14"/>
      <c r="P708" s="14"/>
      <c r="Q708" s="14"/>
      <c r="R708" s="14"/>
      <c r="S708" s="14"/>
    </row>
    <row r="709" spans="8:19" x14ac:dyDescent="0.3">
      <c r="H709" s="148"/>
      <c r="I709" s="148"/>
      <c r="J709" s="148"/>
      <c r="K709" s="14"/>
      <c r="L709" s="14"/>
      <c r="M709" s="14"/>
      <c r="N709" s="14"/>
      <c r="O709" s="14"/>
      <c r="P709" s="14"/>
      <c r="Q709" s="14"/>
      <c r="R709" s="14"/>
      <c r="S709" s="14"/>
    </row>
    <row r="710" spans="8:19" x14ac:dyDescent="0.3">
      <c r="H710" s="148"/>
      <c r="I710" s="148"/>
      <c r="J710" s="148"/>
      <c r="K710" s="14"/>
      <c r="L710" s="14"/>
      <c r="M710" s="14"/>
      <c r="N710" s="14"/>
      <c r="O710" s="14"/>
      <c r="P710" s="14"/>
      <c r="Q710" s="14"/>
      <c r="R710" s="14"/>
      <c r="S710" s="14"/>
    </row>
    <row r="711" spans="8:19" x14ac:dyDescent="0.3">
      <c r="H711" s="148"/>
      <c r="I711" s="148"/>
      <c r="J711" s="148"/>
      <c r="K711" s="14"/>
      <c r="L711" s="14"/>
      <c r="M711" s="14"/>
      <c r="N711" s="14"/>
      <c r="O711" s="14"/>
      <c r="P711" s="14"/>
      <c r="Q711" s="14"/>
      <c r="R711" s="14"/>
      <c r="S711" s="14"/>
    </row>
    <row r="712" spans="8:19" x14ac:dyDescent="0.3">
      <c r="H712" s="148"/>
      <c r="I712" s="148"/>
      <c r="J712" s="148"/>
      <c r="K712" s="14"/>
      <c r="L712" s="14"/>
      <c r="M712" s="14"/>
      <c r="N712" s="14"/>
      <c r="O712" s="14"/>
      <c r="P712" s="14"/>
      <c r="Q712" s="14"/>
      <c r="R712" s="14"/>
      <c r="S712" s="14"/>
    </row>
    <row r="713" spans="8:19" x14ac:dyDescent="0.3">
      <c r="H713" s="148"/>
      <c r="I713" s="148"/>
      <c r="J713" s="148"/>
      <c r="K713" s="14"/>
      <c r="L713" s="14"/>
      <c r="M713" s="14"/>
      <c r="N713" s="14"/>
      <c r="O713" s="14"/>
      <c r="P713" s="14"/>
      <c r="Q713" s="14"/>
      <c r="R713" s="14"/>
      <c r="S713" s="14"/>
    </row>
    <row r="714" spans="8:19" x14ac:dyDescent="0.3">
      <c r="H714" s="148"/>
      <c r="I714" s="148"/>
      <c r="J714" s="148"/>
      <c r="K714" s="14"/>
      <c r="L714" s="14"/>
      <c r="M714" s="14"/>
      <c r="N714" s="14"/>
      <c r="O714" s="14"/>
      <c r="P714" s="14"/>
      <c r="Q714" s="14"/>
      <c r="R714" s="14"/>
      <c r="S714" s="14"/>
    </row>
    <row r="715" spans="8:19" x14ac:dyDescent="0.3">
      <c r="H715" s="148"/>
      <c r="I715" s="148"/>
      <c r="J715" s="148"/>
      <c r="K715" s="14"/>
      <c r="L715" s="14"/>
      <c r="M715" s="14"/>
      <c r="N715" s="14"/>
      <c r="O715" s="14"/>
      <c r="P715" s="14"/>
      <c r="Q715" s="14"/>
      <c r="R715" s="14"/>
      <c r="S715" s="14"/>
    </row>
    <row r="716" spans="8:19" x14ac:dyDescent="0.3">
      <c r="H716" s="148"/>
      <c r="I716" s="148"/>
      <c r="J716" s="148"/>
      <c r="K716" s="14"/>
      <c r="L716" s="14"/>
      <c r="M716" s="14"/>
      <c r="N716" s="14"/>
      <c r="O716" s="14"/>
      <c r="P716" s="14"/>
      <c r="Q716" s="14"/>
      <c r="R716" s="14"/>
      <c r="S716" s="14"/>
    </row>
    <row r="717" spans="8:19" x14ac:dyDescent="0.3">
      <c r="H717" s="148"/>
      <c r="I717" s="148"/>
      <c r="J717" s="148"/>
    </row>
    <row r="718" spans="8:19" x14ac:dyDescent="0.3">
      <c r="H718" s="148"/>
      <c r="I718" s="148"/>
      <c r="J718" s="148"/>
      <c r="K718" s="14"/>
      <c r="L718" s="14"/>
      <c r="M718" s="14"/>
      <c r="N718" s="14"/>
      <c r="O718" s="14"/>
      <c r="P718" s="14"/>
      <c r="Q718" s="14"/>
      <c r="R718" s="14"/>
      <c r="S718" s="14"/>
    </row>
    <row r="719" spans="8:19" x14ac:dyDescent="0.3">
      <c r="H719" s="148"/>
      <c r="I719" s="148"/>
      <c r="J719" s="148"/>
      <c r="K719" s="14"/>
      <c r="L719" s="14"/>
      <c r="M719" s="14"/>
      <c r="N719" s="14"/>
      <c r="O719" s="14"/>
      <c r="P719" s="14"/>
      <c r="Q719" s="14"/>
      <c r="R719" s="14"/>
      <c r="S719" s="14"/>
    </row>
    <row r="720" spans="8:19" x14ac:dyDescent="0.3">
      <c r="H720" s="148"/>
      <c r="I720" s="148"/>
      <c r="J720" s="148"/>
      <c r="K720" s="14"/>
      <c r="L720" s="14"/>
      <c r="M720" s="14"/>
      <c r="N720" s="14"/>
      <c r="O720" s="14"/>
      <c r="P720" s="14"/>
      <c r="Q720" s="14"/>
      <c r="R720" s="14"/>
      <c r="S720" s="14"/>
    </row>
    <row r="721" spans="8:19" x14ac:dyDescent="0.3">
      <c r="H721" s="148"/>
      <c r="I721" s="148"/>
      <c r="J721" s="148"/>
      <c r="K721" s="14"/>
      <c r="L721" s="14"/>
      <c r="M721" s="14"/>
      <c r="N721" s="14"/>
      <c r="O721" s="14"/>
      <c r="P721" s="14"/>
      <c r="Q721" s="14"/>
      <c r="R721" s="14"/>
      <c r="S721" s="14"/>
    </row>
    <row r="722" spans="8:19" x14ac:dyDescent="0.3">
      <c r="H722" s="147"/>
      <c r="I722" s="147"/>
      <c r="J722" s="147"/>
      <c r="K722" s="14"/>
      <c r="L722" s="14"/>
      <c r="M722" s="14"/>
      <c r="N722" s="14"/>
      <c r="O722" s="14"/>
      <c r="P722" s="14"/>
      <c r="Q722" s="14"/>
      <c r="R722" s="14"/>
      <c r="S722" s="14"/>
    </row>
    <row r="723" spans="8:19" x14ac:dyDescent="0.3">
      <c r="H723" s="148"/>
      <c r="I723" s="148"/>
      <c r="J723" s="148"/>
      <c r="K723" s="14"/>
      <c r="L723" s="14"/>
      <c r="M723" s="14"/>
      <c r="N723" s="14"/>
      <c r="O723" s="14"/>
      <c r="P723" s="14"/>
      <c r="Q723" s="14"/>
      <c r="R723" s="14"/>
      <c r="S723" s="14"/>
    </row>
    <row r="724" spans="8:19" x14ac:dyDescent="0.3">
      <c r="H724" s="148"/>
      <c r="I724" s="148"/>
      <c r="J724" s="148"/>
      <c r="K724" s="14"/>
      <c r="L724" s="14"/>
      <c r="M724" s="14"/>
      <c r="N724" s="14"/>
      <c r="O724" s="14"/>
      <c r="P724" s="14"/>
      <c r="Q724" s="14"/>
      <c r="R724" s="14"/>
      <c r="S724" s="14"/>
    </row>
    <row r="725" spans="8:19" x14ac:dyDescent="0.3">
      <c r="H725" s="148"/>
      <c r="I725" s="148"/>
      <c r="J725" s="148"/>
      <c r="K725" s="14"/>
      <c r="L725" s="14"/>
      <c r="M725" s="14"/>
      <c r="N725" s="14"/>
      <c r="O725" s="14"/>
      <c r="P725" s="14"/>
      <c r="Q725" s="14"/>
      <c r="R725" s="14"/>
      <c r="S725" s="14"/>
    </row>
    <row r="726" spans="8:19" x14ac:dyDescent="0.3">
      <c r="H726" s="148"/>
      <c r="I726" s="148"/>
      <c r="J726" s="148"/>
      <c r="K726" s="14"/>
      <c r="L726" s="14"/>
      <c r="M726" s="14"/>
      <c r="N726" s="14"/>
      <c r="O726" s="14"/>
      <c r="P726" s="14"/>
      <c r="Q726" s="14"/>
      <c r="R726" s="14"/>
      <c r="S726" s="14"/>
    </row>
    <row r="727" spans="8:19" x14ac:dyDescent="0.3">
      <c r="H727" s="148"/>
      <c r="I727" s="148"/>
      <c r="J727" s="148"/>
      <c r="K727" s="14"/>
      <c r="L727" s="14"/>
      <c r="M727" s="14"/>
      <c r="N727" s="14"/>
      <c r="O727" s="14"/>
      <c r="P727" s="14"/>
      <c r="Q727" s="14"/>
      <c r="R727" s="14"/>
      <c r="S727" s="14"/>
    </row>
    <row r="728" spans="8:19" x14ac:dyDescent="0.3">
      <c r="H728" s="148"/>
      <c r="I728" s="148"/>
      <c r="J728" s="148"/>
      <c r="K728" s="14"/>
      <c r="L728" s="14"/>
      <c r="M728" s="14"/>
      <c r="N728" s="14"/>
      <c r="O728" s="14"/>
      <c r="P728" s="14"/>
      <c r="Q728" s="14"/>
      <c r="R728" s="14"/>
      <c r="S728" s="14"/>
    </row>
    <row r="729" spans="8:19" x14ac:dyDescent="0.3">
      <c r="H729" s="148"/>
      <c r="I729" s="148"/>
      <c r="J729" s="148"/>
      <c r="K729" s="14"/>
      <c r="L729" s="14"/>
      <c r="M729" s="14"/>
      <c r="N729" s="14"/>
      <c r="O729" s="14"/>
      <c r="P729" s="14"/>
      <c r="Q729" s="14"/>
      <c r="R729" s="14"/>
      <c r="S729" s="14"/>
    </row>
    <row r="730" spans="8:19" x14ac:dyDescent="0.3">
      <c r="H730" s="148"/>
      <c r="I730" s="148"/>
      <c r="J730" s="148"/>
      <c r="K730" s="14"/>
      <c r="L730" s="14"/>
      <c r="M730" s="14"/>
      <c r="N730" s="14"/>
      <c r="O730" s="14"/>
      <c r="P730" s="14"/>
      <c r="Q730" s="14"/>
      <c r="R730" s="14"/>
      <c r="S730" s="14"/>
    </row>
    <row r="731" spans="8:19" x14ac:dyDescent="0.3">
      <c r="H731" s="148"/>
      <c r="I731" s="148"/>
      <c r="J731" s="148"/>
      <c r="K731" s="14"/>
      <c r="L731" s="14"/>
      <c r="M731" s="14"/>
      <c r="N731" s="14"/>
      <c r="O731" s="14"/>
      <c r="P731" s="14"/>
      <c r="Q731" s="14"/>
      <c r="R731" s="14"/>
      <c r="S731" s="14"/>
    </row>
    <row r="732" spans="8:19" x14ac:dyDescent="0.3">
      <c r="H732" s="148"/>
      <c r="I732" s="148"/>
      <c r="J732" s="148"/>
      <c r="K732" s="14"/>
      <c r="L732" s="14"/>
      <c r="M732" s="14"/>
      <c r="N732" s="14"/>
      <c r="O732" s="14"/>
      <c r="P732" s="14"/>
      <c r="Q732" s="14"/>
      <c r="R732" s="14"/>
      <c r="S732" s="14"/>
    </row>
    <row r="733" spans="8:19" x14ac:dyDescent="0.3">
      <c r="H733" s="148"/>
      <c r="I733" s="148"/>
      <c r="J733" s="148"/>
      <c r="K733" s="14"/>
      <c r="L733" s="14"/>
      <c r="M733" s="14"/>
      <c r="N733" s="14"/>
      <c r="O733" s="14"/>
      <c r="P733" s="14"/>
      <c r="Q733" s="14"/>
      <c r="R733" s="14"/>
      <c r="S733" s="14"/>
    </row>
    <row r="734" spans="8:19" x14ac:dyDescent="0.3">
      <c r="H734" s="148"/>
      <c r="I734" s="148"/>
      <c r="J734" s="148"/>
      <c r="K734" s="14"/>
      <c r="L734" s="14"/>
      <c r="M734" s="14"/>
      <c r="N734" s="14"/>
      <c r="O734" s="14"/>
      <c r="P734" s="14"/>
      <c r="Q734" s="14"/>
      <c r="R734" s="14"/>
      <c r="S734" s="14"/>
    </row>
    <row r="735" spans="8:19" x14ac:dyDescent="0.3">
      <c r="H735" s="148"/>
      <c r="I735" s="148"/>
      <c r="J735" s="148"/>
      <c r="K735" s="14"/>
      <c r="L735" s="14"/>
      <c r="M735" s="14"/>
      <c r="N735" s="14"/>
      <c r="O735" s="14"/>
      <c r="P735" s="14"/>
      <c r="Q735" s="14"/>
      <c r="R735" s="14"/>
      <c r="S735" s="14"/>
    </row>
    <row r="736" spans="8:19" x14ac:dyDescent="0.3">
      <c r="H736" s="148"/>
      <c r="I736" s="148"/>
      <c r="J736" s="148"/>
      <c r="K736" s="14"/>
      <c r="L736" s="14"/>
      <c r="M736" s="14"/>
      <c r="N736" s="14"/>
      <c r="O736" s="14"/>
      <c r="P736" s="14"/>
      <c r="Q736" s="14"/>
      <c r="R736" s="14"/>
      <c r="S736" s="14"/>
    </row>
    <row r="737" spans="8:19" x14ac:dyDescent="0.3">
      <c r="H737" s="148"/>
      <c r="I737" s="148"/>
      <c r="J737" s="148"/>
      <c r="K737" s="14"/>
      <c r="L737" s="14"/>
      <c r="M737" s="14"/>
      <c r="N737" s="14"/>
      <c r="O737" s="14"/>
      <c r="P737" s="14"/>
      <c r="Q737" s="14"/>
      <c r="R737" s="14"/>
      <c r="S737" s="14"/>
    </row>
    <row r="738" spans="8:19" x14ac:dyDescent="0.3">
      <c r="H738" s="148"/>
      <c r="I738" s="148"/>
      <c r="J738" s="148"/>
      <c r="K738" s="14"/>
      <c r="L738" s="14"/>
      <c r="M738" s="14"/>
      <c r="N738" s="14"/>
      <c r="O738" s="14"/>
      <c r="P738" s="14"/>
      <c r="Q738" s="14"/>
      <c r="R738" s="14"/>
      <c r="S738" s="14"/>
    </row>
    <row r="739" spans="8:19" x14ac:dyDescent="0.3">
      <c r="H739" s="148"/>
      <c r="I739" s="148"/>
      <c r="J739" s="148"/>
      <c r="K739" s="14"/>
      <c r="L739" s="14"/>
      <c r="M739" s="14"/>
      <c r="N739" s="14"/>
      <c r="O739" s="14"/>
      <c r="P739" s="14"/>
      <c r="Q739" s="14"/>
      <c r="R739" s="14"/>
      <c r="S739" s="14"/>
    </row>
    <row r="740" spans="8:19" x14ac:dyDescent="0.3">
      <c r="H740" s="148"/>
      <c r="I740" s="148"/>
      <c r="J740" s="148"/>
      <c r="K740" s="14"/>
      <c r="L740" s="14"/>
      <c r="M740" s="14"/>
      <c r="N740" s="14"/>
      <c r="O740" s="14"/>
      <c r="P740" s="14"/>
      <c r="Q740" s="14"/>
      <c r="R740" s="14"/>
      <c r="S740" s="14"/>
    </row>
    <row r="741" spans="8:19" x14ac:dyDescent="0.3">
      <c r="H741" s="148"/>
      <c r="I741" s="148"/>
      <c r="J741" s="148"/>
      <c r="K741" s="14"/>
      <c r="L741" s="14"/>
      <c r="M741" s="14"/>
      <c r="N741" s="14"/>
      <c r="O741" s="14"/>
      <c r="P741" s="14"/>
      <c r="Q741" s="14"/>
      <c r="R741" s="14"/>
      <c r="S741" s="14"/>
    </row>
    <row r="742" spans="8:19" x14ac:dyDescent="0.3">
      <c r="H742" s="148"/>
      <c r="I742" s="148"/>
      <c r="J742" s="148"/>
      <c r="K742" s="14"/>
      <c r="L742" s="14"/>
      <c r="M742" s="14"/>
      <c r="N742" s="14"/>
      <c r="O742" s="14"/>
      <c r="P742" s="14"/>
      <c r="Q742" s="14"/>
      <c r="R742" s="14"/>
      <c r="S742" s="14"/>
    </row>
    <row r="743" spans="8:19" x14ac:dyDescent="0.3">
      <c r="H743" s="148"/>
      <c r="I743" s="148"/>
      <c r="J743" s="148"/>
      <c r="K743" s="14"/>
      <c r="L743" s="14"/>
      <c r="M743" s="14"/>
      <c r="N743" s="14"/>
      <c r="O743" s="14"/>
      <c r="P743" s="14"/>
      <c r="Q743" s="14"/>
      <c r="R743" s="14"/>
      <c r="S743" s="14"/>
    </row>
    <row r="744" spans="8:19" x14ac:dyDescent="0.3">
      <c r="H744" s="148"/>
      <c r="I744" s="148"/>
      <c r="J744" s="148"/>
      <c r="K744" s="14"/>
      <c r="L744" s="14"/>
      <c r="M744" s="14"/>
      <c r="N744" s="14"/>
      <c r="O744" s="14"/>
      <c r="P744" s="14"/>
      <c r="Q744" s="14"/>
      <c r="R744" s="14"/>
      <c r="S744" s="14"/>
    </row>
    <row r="745" spans="8:19" x14ac:dyDescent="0.3">
      <c r="H745" s="148"/>
      <c r="I745" s="148"/>
      <c r="J745" s="148"/>
      <c r="K745" s="14"/>
      <c r="L745" s="14"/>
      <c r="M745" s="14"/>
      <c r="N745" s="14"/>
      <c r="O745" s="14"/>
      <c r="P745" s="14"/>
      <c r="Q745" s="14"/>
      <c r="R745" s="14"/>
      <c r="S745" s="14"/>
    </row>
    <row r="746" spans="8:19" x14ac:dyDescent="0.3">
      <c r="H746" s="148"/>
      <c r="I746" s="148"/>
      <c r="J746" s="148"/>
      <c r="K746" s="14"/>
      <c r="L746" s="14"/>
      <c r="M746" s="14"/>
      <c r="N746" s="14"/>
      <c r="O746" s="14"/>
      <c r="P746" s="14"/>
      <c r="Q746" s="14"/>
      <c r="R746" s="14"/>
      <c r="S746" s="14"/>
    </row>
    <row r="747" spans="8:19" x14ac:dyDescent="0.3">
      <c r="H747" s="148"/>
      <c r="I747" s="148"/>
      <c r="J747" s="148"/>
      <c r="K747" s="14"/>
      <c r="L747" s="14"/>
      <c r="M747" s="14"/>
      <c r="N747" s="14"/>
      <c r="O747" s="14"/>
      <c r="P747" s="14"/>
      <c r="Q747" s="14"/>
      <c r="R747" s="14"/>
      <c r="S747" s="14"/>
    </row>
    <row r="748" spans="8:19" x14ac:dyDescent="0.3">
      <c r="H748" s="148"/>
      <c r="I748" s="148"/>
      <c r="J748" s="148"/>
      <c r="K748" s="14"/>
      <c r="L748" s="14"/>
      <c r="M748" s="14"/>
      <c r="N748" s="14"/>
      <c r="O748" s="14"/>
      <c r="P748" s="14"/>
      <c r="Q748" s="14"/>
      <c r="R748" s="14"/>
      <c r="S748" s="14"/>
    </row>
    <row r="749" spans="8:19" x14ac:dyDescent="0.3">
      <c r="H749" s="148"/>
      <c r="I749" s="148"/>
      <c r="J749" s="148"/>
      <c r="K749" s="14"/>
      <c r="L749" s="14"/>
      <c r="M749" s="14"/>
      <c r="N749" s="14"/>
      <c r="O749" s="14"/>
      <c r="P749" s="14"/>
      <c r="Q749" s="14"/>
      <c r="R749" s="14"/>
      <c r="S749" s="14"/>
    </row>
    <row r="750" spans="8:19" x14ac:dyDescent="0.3">
      <c r="H750" s="148"/>
      <c r="I750" s="148"/>
      <c r="J750" s="148"/>
      <c r="K750" s="14"/>
      <c r="L750" s="14"/>
      <c r="M750" s="14"/>
      <c r="N750" s="14"/>
      <c r="O750" s="14"/>
      <c r="P750" s="14"/>
      <c r="Q750" s="14"/>
      <c r="R750" s="14"/>
      <c r="S750" s="14"/>
    </row>
    <row r="751" spans="8:19" x14ac:dyDescent="0.3">
      <c r="H751" s="148"/>
      <c r="I751" s="148"/>
      <c r="J751" s="148"/>
      <c r="K751" s="14"/>
      <c r="L751" s="14"/>
      <c r="M751" s="14"/>
      <c r="N751" s="14"/>
      <c r="O751" s="14"/>
      <c r="P751" s="14"/>
      <c r="Q751" s="14"/>
      <c r="R751" s="14"/>
      <c r="S751" s="14"/>
    </row>
    <row r="752" spans="8:19" x14ac:dyDescent="0.3">
      <c r="H752" s="148"/>
      <c r="I752" s="148"/>
      <c r="J752" s="148"/>
      <c r="K752" s="14"/>
      <c r="L752" s="14"/>
      <c r="M752" s="14"/>
      <c r="N752" s="14"/>
      <c r="O752" s="14"/>
      <c r="P752" s="14"/>
      <c r="Q752" s="14"/>
      <c r="R752" s="14"/>
      <c r="S752" s="14"/>
    </row>
    <row r="753" spans="8:19" x14ac:dyDescent="0.3">
      <c r="H753" s="148"/>
      <c r="I753" s="148"/>
      <c r="J753" s="148"/>
      <c r="K753" s="14"/>
      <c r="L753" s="14"/>
      <c r="M753" s="14"/>
      <c r="N753" s="14"/>
      <c r="O753" s="14"/>
      <c r="P753" s="14"/>
      <c r="Q753" s="14"/>
      <c r="R753" s="14"/>
      <c r="S753" s="14"/>
    </row>
    <row r="754" spans="8:19" x14ac:dyDescent="0.3">
      <c r="H754" s="148"/>
      <c r="I754" s="148"/>
      <c r="J754" s="148"/>
      <c r="K754" s="14"/>
      <c r="L754" s="14"/>
      <c r="M754" s="14"/>
      <c r="N754" s="14"/>
      <c r="O754" s="14"/>
      <c r="P754" s="14"/>
      <c r="Q754" s="14"/>
      <c r="R754" s="14"/>
      <c r="S754" s="14"/>
    </row>
    <row r="755" spans="8:19" x14ac:dyDescent="0.3">
      <c r="H755" s="148"/>
      <c r="I755" s="148"/>
      <c r="J755" s="148"/>
      <c r="K755" s="14"/>
      <c r="L755" s="14"/>
      <c r="M755" s="14"/>
      <c r="N755" s="14"/>
      <c r="O755" s="14"/>
      <c r="P755" s="14"/>
      <c r="Q755" s="14"/>
      <c r="R755" s="14"/>
      <c r="S755" s="14"/>
    </row>
    <row r="756" spans="8:19" x14ac:dyDescent="0.3">
      <c r="H756" s="148"/>
      <c r="I756" s="148"/>
      <c r="J756" s="148"/>
      <c r="K756" s="14"/>
      <c r="L756" s="14"/>
      <c r="M756" s="14"/>
      <c r="N756" s="14"/>
      <c r="O756" s="14"/>
      <c r="P756" s="14"/>
      <c r="Q756" s="14"/>
      <c r="R756" s="14"/>
      <c r="S756" s="14"/>
    </row>
    <row r="757" spans="8:19" x14ac:dyDescent="0.3">
      <c r="H757" s="148"/>
      <c r="I757" s="148"/>
      <c r="J757" s="148"/>
      <c r="K757" s="14"/>
      <c r="L757" s="14"/>
      <c r="M757" s="14"/>
      <c r="N757" s="14"/>
      <c r="O757" s="14"/>
      <c r="P757" s="14"/>
      <c r="Q757" s="14"/>
      <c r="R757" s="14"/>
      <c r="S757" s="14"/>
    </row>
    <row r="758" spans="8:19" x14ac:dyDescent="0.3">
      <c r="H758" s="148"/>
      <c r="I758" s="148"/>
      <c r="J758" s="148"/>
      <c r="K758" s="14"/>
      <c r="L758" s="14"/>
      <c r="M758" s="14"/>
      <c r="N758" s="14"/>
      <c r="O758" s="14"/>
      <c r="P758" s="14"/>
      <c r="Q758" s="14"/>
      <c r="R758" s="14"/>
      <c r="S758" s="14"/>
    </row>
    <row r="759" spans="8:19" x14ac:dyDescent="0.3">
      <c r="H759" s="148"/>
      <c r="I759" s="148"/>
      <c r="J759" s="148"/>
      <c r="K759" s="14"/>
      <c r="L759" s="14"/>
      <c r="M759" s="14"/>
      <c r="N759" s="14"/>
      <c r="O759" s="14"/>
      <c r="P759" s="14"/>
      <c r="Q759" s="14"/>
      <c r="R759" s="14"/>
      <c r="S759" s="14"/>
    </row>
    <row r="760" spans="8:19" x14ac:dyDescent="0.3">
      <c r="H760" s="148"/>
      <c r="I760" s="148"/>
      <c r="J760" s="148"/>
      <c r="K760" s="14"/>
      <c r="L760" s="14"/>
      <c r="M760" s="14"/>
      <c r="N760" s="14"/>
      <c r="O760" s="14"/>
      <c r="P760" s="14"/>
      <c r="Q760" s="14"/>
      <c r="R760" s="14"/>
      <c r="S760" s="14"/>
    </row>
    <row r="761" spans="8:19" x14ac:dyDescent="0.3">
      <c r="H761" s="148"/>
      <c r="I761" s="148"/>
      <c r="J761" s="148"/>
      <c r="K761" s="14"/>
      <c r="L761" s="14"/>
      <c r="M761" s="14"/>
      <c r="N761" s="14"/>
      <c r="O761" s="14"/>
      <c r="P761" s="14"/>
      <c r="Q761" s="14"/>
      <c r="R761" s="14"/>
      <c r="S761" s="14"/>
    </row>
    <row r="762" spans="8:19" x14ac:dyDescent="0.3">
      <c r="H762" s="148"/>
      <c r="I762" s="148"/>
      <c r="J762" s="148"/>
      <c r="K762" s="14"/>
      <c r="L762" s="14"/>
      <c r="M762" s="14"/>
      <c r="N762" s="14"/>
      <c r="O762" s="14"/>
      <c r="P762" s="14"/>
      <c r="Q762" s="14"/>
      <c r="R762" s="14"/>
      <c r="S762" s="14"/>
    </row>
    <row r="763" spans="8:19" x14ac:dyDescent="0.3">
      <c r="H763" s="148"/>
      <c r="I763" s="148"/>
      <c r="J763" s="148"/>
      <c r="K763" s="14"/>
      <c r="L763" s="14"/>
      <c r="M763" s="14"/>
      <c r="N763" s="14"/>
      <c r="O763" s="14"/>
      <c r="P763" s="14"/>
      <c r="Q763" s="14"/>
      <c r="R763" s="14"/>
      <c r="S763" s="14"/>
    </row>
    <row r="764" spans="8:19" x14ac:dyDescent="0.3">
      <c r="H764" s="148"/>
      <c r="I764" s="148"/>
      <c r="J764" s="148"/>
      <c r="K764" s="14"/>
      <c r="L764" s="14"/>
      <c r="M764" s="14"/>
      <c r="N764" s="14"/>
      <c r="O764" s="14"/>
      <c r="P764" s="14"/>
      <c r="Q764" s="14"/>
      <c r="R764" s="14"/>
      <c r="S764" s="14"/>
    </row>
    <row r="765" spans="8:19" x14ac:dyDescent="0.3">
      <c r="H765" s="148"/>
      <c r="I765" s="148"/>
      <c r="J765" s="148"/>
      <c r="K765" s="14"/>
      <c r="L765" s="14"/>
      <c r="M765" s="14"/>
      <c r="N765" s="14"/>
      <c r="O765" s="14"/>
      <c r="P765" s="14"/>
      <c r="Q765" s="14"/>
      <c r="R765" s="14"/>
      <c r="S765" s="14"/>
    </row>
    <row r="766" spans="8:19" x14ac:dyDescent="0.3">
      <c r="H766" s="148"/>
      <c r="I766" s="148"/>
      <c r="J766" s="148"/>
      <c r="K766" s="14"/>
      <c r="L766" s="14"/>
      <c r="M766" s="14"/>
      <c r="N766" s="14"/>
      <c r="O766" s="14"/>
      <c r="P766" s="14"/>
      <c r="Q766" s="14"/>
      <c r="R766" s="14"/>
      <c r="S766" s="14"/>
    </row>
    <row r="767" spans="8:19" x14ac:dyDescent="0.3">
      <c r="H767" s="148"/>
      <c r="I767" s="148"/>
      <c r="J767" s="148"/>
      <c r="K767" s="14"/>
      <c r="L767" s="14"/>
      <c r="M767" s="14"/>
      <c r="N767" s="14"/>
      <c r="O767" s="14"/>
      <c r="P767" s="14"/>
      <c r="Q767" s="14"/>
      <c r="R767" s="14"/>
      <c r="S767" s="14"/>
    </row>
    <row r="768" spans="8:19" x14ac:dyDescent="0.3">
      <c r="H768" s="148"/>
      <c r="I768" s="148"/>
      <c r="J768" s="148"/>
      <c r="K768" s="14"/>
      <c r="L768" s="14"/>
      <c r="M768" s="14"/>
      <c r="N768" s="14"/>
      <c r="O768" s="14"/>
      <c r="P768" s="14"/>
      <c r="Q768" s="14"/>
      <c r="R768" s="14"/>
      <c r="S768" s="14"/>
    </row>
    <row r="769" spans="8:19" x14ac:dyDescent="0.3">
      <c r="H769" s="148"/>
      <c r="I769" s="148"/>
      <c r="J769" s="148"/>
      <c r="K769" s="14"/>
      <c r="L769" s="14"/>
      <c r="M769" s="14"/>
      <c r="N769" s="14"/>
      <c r="O769" s="14"/>
      <c r="P769" s="14"/>
      <c r="Q769" s="14"/>
      <c r="R769" s="14"/>
      <c r="S769" s="14"/>
    </row>
    <row r="770" spans="8:19" x14ac:dyDescent="0.3">
      <c r="H770" s="148"/>
      <c r="I770" s="148"/>
      <c r="J770" s="148"/>
      <c r="K770" s="14"/>
      <c r="L770" s="14"/>
      <c r="M770" s="14"/>
      <c r="N770" s="14"/>
      <c r="O770" s="14"/>
      <c r="P770" s="14"/>
      <c r="Q770" s="14"/>
      <c r="R770" s="14"/>
      <c r="S770" s="14"/>
    </row>
    <row r="771" spans="8:19" x14ac:dyDescent="0.3">
      <c r="H771" s="148"/>
      <c r="I771" s="148"/>
      <c r="J771" s="148"/>
      <c r="K771" s="14"/>
      <c r="L771" s="14"/>
      <c r="M771" s="14"/>
      <c r="N771" s="14"/>
      <c r="O771" s="14"/>
      <c r="P771" s="14"/>
      <c r="Q771" s="14"/>
      <c r="R771" s="14"/>
      <c r="S771" s="14"/>
    </row>
    <row r="772" spans="8:19" x14ac:dyDescent="0.3">
      <c r="H772" s="148"/>
      <c r="I772" s="148"/>
      <c r="J772" s="148"/>
      <c r="K772" s="14"/>
      <c r="L772" s="14"/>
      <c r="M772" s="14"/>
      <c r="N772" s="14"/>
      <c r="O772" s="14"/>
      <c r="P772" s="14"/>
      <c r="Q772" s="14"/>
      <c r="R772" s="14"/>
      <c r="S772" s="14"/>
    </row>
    <row r="773" spans="8:19" x14ac:dyDescent="0.3">
      <c r="H773" s="148"/>
      <c r="I773" s="148"/>
      <c r="J773" s="148"/>
      <c r="K773" s="14"/>
      <c r="L773" s="14"/>
      <c r="M773" s="14"/>
      <c r="N773" s="14"/>
      <c r="O773" s="14"/>
      <c r="P773" s="14"/>
      <c r="Q773" s="14"/>
      <c r="R773" s="14"/>
      <c r="S773" s="14"/>
    </row>
    <row r="774" spans="8:19" x14ac:dyDescent="0.3">
      <c r="H774" s="148"/>
      <c r="I774" s="148"/>
      <c r="J774" s="148"/>
      <c r="K774" s="14"/>
      <c r="L774" s="14"/>
      <c r="M774" s="14"/>
      <c r="N774" s="14"/>
      <c r="O774" s="14"/>
      <c r="P774" s="14"/>
      <c r="Q774" s="14"/>
      <c r="R774" s="14"/>
      <c r="S774" s="14"/>
    </row>
    <row r="775" spans="8:19" x14ac:dyDescent="0.3">
      <c r="H775" s="148"/>
      <c r="I775" s="148"/>
      <c r="J775" s="148"/>
      <c r="K775" s="14"/>
      <c r="L775" s="14"/>
      <c r="M775" s="14"/>
      <c r="N775" s="14"/>
      <c r="O775" s="14"/>
      <c r="P775" s="14"/>
      <c r="Q775" s="14"/>
      <c r="R775" s="14"/>
      <c r="S775" s="14"/>
    </row>
    <row r="776" spans="8:19" x14ac:dyDescent="0.3">
      <c r="H776" s="148"/>
      <c r="I776" s="148"/>
      <c r="J776" s="148"/>
      <c r="K776" s="14"/>
      <c r="L776" s="14"/>
      <c r="M776" s="14"/>
      <c r="N776" s="14"/>
      <c r="O776" s="14"/>
      <c r="P776" s="14"/>
      <c r="Q776" s="14"/>
      <c r="R776" s="14"/>
      <c r="S776" s="14"/>
    </row>
    <row r="777" spans="8:19" x14ac:dyDescent="0.3">
      <c r="H777" s="148"/>
      <c r="I777" s="148"/>
      <c r="J777" s="148"/>
      <c r="K777" s="14"/>
      <c r="L777" s="14"/>
      <c r="M777" s="14"/>
      <c r="N777" s="14"/>
      <c r="O777" s="14"/>
      <c r="P777" s="14"/>
      <c r="Q777" s="14"/>
      <c r="R777" s="14"/>
      <c r="S777" s="14"/>
    </row>
    <row r="778" spans="8:19" x14ac:dyDescent="0.3">
      <c r="H778" s="148"/>
      <c r="I778" s="148"/>
      <c r="J778" s="148"/>
      <c r="K778" s="14"/>
      <c r="L778" s="14"/>
      <c r="M778" s="14"/>
      <c r="N778" s="14"/>
      <c r="O778" s="14"/>
      <c r="P778" s="14"/>
      <c r="Q778" s="14"/>
      <c r="R778" s="14"/>
      <c r="S778" s="14"/>
    </row>
    <row r="779" spans="8:19" x14ac:dyDescent="0.3">
      <c r="H779" s="148"/>
      <c r="I779" s="148"/>
      <c r="J779" s="148"/>
      <c r="K779" s="14"/>
      <c r="L779" s="14"/>
      <c r="M779" s="14"/>
      <c r="N779" s="14"/>
      <c r="O779" s="14"/>
      <c r="P779" s="14"/>
      <c r="Q779" s="14"/>
      <c r="R779" s="14"/>
      <c r="S779" s="14"/>
    </row>
    <row r="780" spans="8:19" x14ac:dyDescent="0.3">
      <c r="H780" s="148"/>
      <c r="I780" s="148"/>
      <c r="J780" s="148"/>
      <c r="K780" s="14"/>
      <c r="L780" s="14"/>
      <c r="M780" s="14"/>
      <c r="N780" s="14"/>
      <c r="O780" s="14"/>
      <c r="P780" s="14"/>
      <c r="Q780" s="14"/>
      <c r="R780" s="14"/>
      <c r="S780" s="14"/>
    </row>
    <row r="781" spans="8:19" x14ac:dyDescent="0.3">
      <c r="H781" s="148"/>
      <c r="I781" s="148"/>
      <c r="J781" s="148"/>
      <c r="K781" s="14"/>
      <c r="L781" s="14"/>
      <c r="M781" s="14"/>
      <c r="N781" s="14"/>
      <c r="O781" s="14"/>
      <c r="P781" s="14"/>
      <c r="Q781" s="14"/>
      <c r="R781" s="14"/>
      <c r="S781" s="14"/>
    </row>
    <row r="782" spans="8:19" x14ac:dyDescent="0.3">
      <c r="H782" s="148"/>
      <c r="I782" s="148"/>
      <c r="J782" s="148"/>
      <c r="K782" s="14"/>
      <c r="L782" s="14"/>
      <c r="M782" s="14"/>
      <c r="N782" s="14"/>
      <c r="O782" s="14"/>
      <c r="P782" s="14"/>
      <c r="Q782" s="14"/>
      <c r="R782" s="14"/>
      <c r="S782" s="14"/>
    </row>
    <row r="783" spans="8:19" x14ac:dyDescent="0.3">
      <c r="H783" s="148"/>
      <c r="I783" s="148"/>
      <c r="J783" s="148"/>
      <c r="K783" s="14"/>
      <c r="L783" s="14"/>
      <c r="M783" s="14"/>
      <c r="N783" s="14"/>
      <c r="O783" s="14"/>
      <c r="P783" s="14"/>
      <c r="Q783" s="14"/>
      <c r="R783" s="14"/>
      <c r="S783" s="14"/>
    </row>
    <row r="784" spans="8:19" x14ac:dyDescent="0.3">
      <c r="H784" s="148"/>
      <c r="I784" s="148"/>
      <c r="J784" s="148"/>
      <c r="K784" s="14"/>
      <c r="L784" s="14"/>
      <c r="M784" s="14"/>
      <c r="N784" s="14"/>
      <c r="O784" s="14"/>
      <c r="P784" s="14"/>
      <c r="Q784" s="14"/>
      <c r="R784" s="14"/>
      <c r="S784" s="14"/>
    </row>
    <row r="785" spans="8:19" x14ac:dyDescent="0.3">
      <c r="H785" s="148"/>
      <c r="I785" s="148"/>
      <c r="J785" s="148"/>
      <c r="K785" s="14"/>
      <c r="L785" s="14"/>
      <c r="M785" s="14"/>
      <c r="N785" s="14"/>
      <c r="O785" s="14"/>
      <c r="P785" s="14"/>
      <c r="Q785" s="14"/>
      <c r="R785" s="14"/>
      <c r="S785" s="14"/>
    </row>
    <row r="786" spans="8:19" x14ac:dyDescent="0.3">
      <c r="H786" s="148"/>
      <c r="I786" s="148"/>
      <c r="J786" s="148"/>
      <c r="K786" s="14"/>
      <c r="L786" s="14"/>
      <c r="M786" s="14"/>
      <c r="N786" s="14"/>
      <c r="O786" s="14"/>
      <c r="P786" s="14"/>
      <c r="Q786" s="14"/>
      <c r="R786" s="14"/>
      <c r="S786" s="14"/>
    </row>
    <row r="787" spans="8:19" x14ac:dyDescent="0.3">
      <c r="H787" s="148"/>
      <c r="I787" s="148"/>
      <c r="J787" s="148"/>
      <c r="K787" s="14"/>
      <c r="L787" s="14"/>
      <c r="M787" s="14"/>
      <c r="N787" s="14"/>
      <c r="O787" s="14"/>
      <c r="P787" s="14"/>
      <c r="Q787" s="14"/>
      <c r="R787" s="14"/>
      <c r="S787" s="14"/>
    </row>
    <row r="788" spans="8:19" x14ac:dyDescent="0.3">
      <c r="H788" s="148"/>
      <c r="I788" s="148"/>
      <c r="J788" s="148"/>
      <c r="K788" s="14"/>
      <c r="L788" s="14"/>
      <c r="M788" s="14"/>
      <c r="N788" s="14"/>
      <c r="O788" s="14"/>
      <c r="P788" s="14"/>
      <c r="Q788" s="14"/>
      <c r="R788" s="14"/>
      <c r="S788" s="14"/>
    </row>
    <row r="789" spans="8:19" x14ac:dyDescent="0.3">
      <c r="H789" s="147"/>
      <c r="I789" s="147"/>
      <c r="J789" s="147"/>
      <c r="K789" s="14"/>
      <c r="L789" s="14"/>
      <c r="M789" s="14"/>
      <c r="N789" s="14"/>
      <c r="O789" s="14"/>
      <c r="P789" s="14"/>
      <c r="Q789" s="14"/>
      <c r="R789" s="14"/>
      <c r="S789" s="14"/>
    </row>
    <row r="790" spans="8:19" x14ac:dyDescent="0.3">
      <c r="H790" s="148"/>
      <c r="I790" s="148"/>
      <c r="J790" s="148"/>
      <c r="K790" s="14"/>
      <c r="L790" s="14"/>
      <c r="M790" s="14"/>
      <c r="N790" s="14"/>
      <c r="O790" s="14"/>
      <c r="P790" s="14"/>
      <c r="Q790" s="14"/>
      <c r="R790" s="14"/>
      <c r="S790" s="14"/>
    </row>
    <row r="791" spans="8:19" x14ac:dyDescent="0.3">
      <c r="H791" s="148"/>
      <c r="I791" s="148"/>
      <c r="J791" s="148"/>
      <c r="K791" s="14"/>
      <c r="L791" s="14"/>
      <c r="M791" s="14"/>
      <c r="N791" s="14"/>
      <c r="O791" s="14"/>
      <c r="P791" s="14"/>
      <c r="Q791" s="14"/>
      <c r="R791" s="14"/>
      <c r="S791" s="14"/>
    </row>
    <row r="792" spans="8:19" x14ac:dyDescent="0.3">
      <c r="H792" s="148"/>
      <c r="I792" s="148"/>
      <c r="J792" s="148"/>
      <c r="K792" s="14"/>
      <c r="L792" s="14"/>
      <c r="M792" s="14"/>
      <c r="N792" s="14"/>
      <c r="O792" s="14"/>
      <c r="P792" s="14"/>
      <c r="Q792" s="14"/>
      <c r="R792" s="14"/>
      <c r="S792" s="14"/>
    </row>
    <row r="793" spans="8:19" x14ac:dyDescent="0.3">
      <c r="H793" s="148"/>
      <c r="I793" s="148"/>
      <c r="J793" s="148"/>
      <c r="K793" s="14"/>
      <c r="L793" s="14"/>
      <c r="M793" s="14"/>
      <c r="N793" s="14"/>
      <c r="O793" s="14"/>
      <c r="P793" s="14"/>
      <c r="Q793" s="14"/>
      <c r="R793" s="14"/>
      <c r="S793" s="14"/>
    </row>
    <row r="794" spans="8:19" x14ac:dyDescent="0.3">
      <c r="H794" s="148"/>
      <c r="I794" s="148"/>
      <c r="J794" s="148"/>
      <c r="K794" s="14"/>
      <c r="L794" s="14"/>
      <c r="M794" s="14"/>
      <c r="N794" s="14"/>
      <c r="O794" s="14"/>
      <c r="P794" s="14"/>
      <c r="Q794" s="14"/>
      <c r="R794" s="14"/>
      <c r="S794" s="14"/>
    </row>
    <row r="795" spans="8:19" x14ac:dyDescent="0.3">
      <c r="H795" s="148"/>
      <c r="I795" s="148"/>
      <c r="J795" s="148"/>
      <c r="K795" s="14"/>
      <c r="L795" s="14"/>
      <c r="M795" s="14"/>
      <c r="N795" s="14"/>
      <c r="O795" s="14"/>
      <c r="P795" s="14"/>
      <c r="Q795" s="14"/>
      <c r="R795" s="14"/>
      <c r="S795" s="14"/>
    </row>
    <row r="796" spans="8:19" x14ac:dyDescent="0.3">
      <c r="H796" s="148"/>
      <c r="I796" s="148"/>
      <c r="J796" s="148"/>
      <c r="K796" s="14"/>
      <c r="L796" s="14"/>
      <c r="M796" s="14"/>
      <c r="N796" s="14"/>
      <c r="O796" s="14"/>
      <c r="P796" s="14"/>
      <c r="Q796" s="14"/>
      <c r="R796" s="14"/>
      <c r="S796" s="14"/>
    </row>
    <row r="797" spans="8:19" x14ac:dyDescent="0.3">
      <c r="H797" s="148"/>
      <c r="I797" s="148"/>
      <c r="J797" s="148"/>
      <c r="K797" s="14"/>
      <c r="L797" s="14"/>
      <c r="M797" s="14"/>
      <c r="N797" s="14"/>
      <c r="O797" s="14"/>
      <c r="P797" s="14"/>
      <c r="Q797" s="14"/>
      <c r="R797" s="14"/>
      <c r="S797" s="14"/>
    </row>
    <row r="798" spans="8:19" x14ac:dyDescent="0.3">
      <c r="H798" s="148"/>
      <c r="I798" s="148"/>
      <c r="J798" s="148"/>
      <c r="K798" s="14"/>
      <c r="L798" s="14"/>
      <c r="M798" s="14"/>
      <c r="N798" s="14"/>
      <c r="O798" s="14"/>
      <c r="P798" s="14"/>
      <c r="Q798" s="14"/>
      <c r="R798" s="14"/>
      <c r="S798" s="14"/>
    </row>
    <row r="799" spans="8:19" x14ac:dyDescent="0.3">
      <c r="H799" s="148"/>
      <c r="I799" s="148"/>
      <c r="J799" s="148"/>
      <c r="K799" s="14"/>
      <c r="L799" s="14"/>
      <c r="M799" s="14"/>
      <c r="N799" s="14"/>
      <c r="O799" s="14"/>
      <c r="P799" s="14"/>
      <c r="Q799" s="14"/>
      <c r="R799" s="14"/>
      <c r="S799" s="14"/>
    </row>
    <row r="800" spans="8:19" x14ac:dyDescent="0.3">
      <c r="H800" s="148"/>
      <c r="I800" s="148"/>
      <c r="J800" s="148"/>
      <c r="K800" s="14"/>
      <c r="L800" s="14"/>
      <c r="M800" s="14"/>
      <c r="N800" s="14"/>
      <c r="O800" s="14"/>
      <c r="P800" s="14"/>
      <c r="Q800" s="14"/>
      <c r="R800" s="14"/>
      <c r="S800" s="14"/>
    </row>
    <row r="801" spans="8:19" x14ac:dyDescent="0.3">
      <c r="H801" s="148"/>
      <c r="I801" s="148"/>
      <c r="J801" s="148"/>
      <c r="K801" s="14"/>
      <c r="L801" s="14"/>
      <c r="M801" s="14"/>
      <c r="N801" s="14"/>
      <c r="O801" s="14"/>
      <c r="P801" s="14"/>
      <c r="Q801" s="14"/>
      <c r="R801" s="14"/>
      <c r="S801" s="14"/>
    </row>
    <row r="802" spans="8:19" x14ac:dyDescent="0.3">
      <c r="H802" s="148"/>
      <c r="I802" s="148"/>
      <c r="J802" s="148"/>
      <c r="K802" s="14"/>
      <c r="L802" s="14"/>
      <c r="M802" s="14"/>
      <c r="N802" s="14"/>
      <c r="O802" s="14"/>
      <c r="P802" s="14"/>
      <c r="Q802" s="14"/>
      <c r="R802" s="14"/>
      <c r="S802" s="14"/>
    </row>
    <row r="803" spans="8:19" x14ac:dyDescent="0.3">
      <c r="H803" s="148"/>
      <c r="I803" s="148"/>
      <c r="J803" s="148"/>
      <c r="K803" s="14"/>
      <c r="L803" s="14"/>
      <c r="M803" s="14"/>
      <c r="N803" s="14"/>
      <c r="O803" s="14"/>
      <c r="P803" s="14"/>
      <c r="Q803" s="14"/>
      <c r="R803" s="14"/>
      <c r="S803" s="14"/>
    </row>
    <row r="804" spans="8:19" x14ac:dyDescent="0.3">
      <c r="H804" s="148"/>
      <c r="I804" s="148"/>
      <c r="J804" s="148"/>
      <c r="K804" s="14"/>
      <c r="L804" s="14"/>
      <c r="M804" s="14"/>
      <c r="N804" s="14"/>
      <c r="O804" s="14"/>
      <c r="P804" s="14"/>
      <c r="Q804" s="14"/>
      <c r="R804" s="14"/>
      <c r="S804" s="14"/>
    </row>
    <row r="805" spans="8:19" x14ac:dyDescent="0.3">
      <c r="H805" s="148"/>
      <c r="I805" s="148"/>
      <c r="J805" s="148"/>
      <c r="K805" s="14"/>
      <c r="L805" s="14"/>
      <c r="M805" s="14"/>
      <c r="N805" s="14"/>
      <c r="O805" s="14"/>
      <c r="P805" s="14"/>
      <c r="Q805" s="14"/>
      <c r="R805" s="14"/>
      <c r="S805" s="14"/>
    </row>
    <row r="806" spans="8:19" x14ac:dyDescent="0.3">
      <c r="H806" s="148"/>
      <c r="I806" s="148"/>
      <c r="J806" s="148"/>
      <c r="K806" s="14"/>
      <c r="L806" s="14"/>
      <c r="M806" s="14"/>
      <c r="N806" s="14"/>
      <c r="O806" s="14"/>
      <c r="P806" s="14"/>
      <c r="Q806" s="14"/>
      <c r="R806" s="14"/>
      <c r="S806" s="14"/>
    </row>
    <row r="807" spans="8:19" x14ac:dyDescent="0.3">
      <c r="H807" s="148"/>
      <c r="I807" s="148"/>
      <c r="J807" s="148"/>
      <c r="K807" s="14"/>
      <c r="L807" s="14"/>
      <c r="M807" s="14"/>
      <c r="N807" s="14"/>
      <c r="O807" s="14"/>
      <c r="P807" s="14"/>
      <c r="Q807" s="14"/>
      <c r="R807" s="14"/>
      <c r="S807" s="14"/>
    </row>
    <row r="808" spans="8:19" x14ac:dyDescent="0.3">
      <c r="H808" s="148"/>
      <c r="I808" s="148"/>
      <c r="J808" s="148"/>
      <c r="K808" s="14"/>
      <c r="L808" s="14"/>
      <c r="M808" s="14"/>
      <c r="N808" s="14"/>
      <c r="O808" s="14"/>
      <c r="P808" s="14"/>
      <c r="Q808" s="14"/>
      <c r="R808" s="14"/>
      <c r="S808" s="14"/>
    </row>
    <row r="809" spans="8:19" x14ac:dyDescent="0.3">
      <c r="H809" s="148"/>
      <c r="I809" s="148"/>
      <c r="J809" s="148"/>
      <c r="K809" s="14"/>
      <c r="L809" s="14"/>
      <c r="M809" s="14"/>
      <c r="N809" s="14"/>
      <c r="O809" s="14"/>
      <c r="P809" s="14"/>
      <c r="Q809" s="14"/>
      <c r="R809" s="14"/>
      <c r="S809" s="14"/>
    </row>
    <row r="810" spans="8:19" x14ac:dyDescent="0.3">
      <c r="H810" s="148"/>
      <c r="I810" s="148"/>
      <c r="J810" s="148"/>
      <c r="K810" s="14"/>
      <c r="L810" s="14"/>
      <c r="M810" s="14"/>
      <c r="N810" s="14"/>
      <c r="O810" s="14"/>
      <c r="P810" s="14"/>
      <c r="Q810" s="14"/>
      <c r="R810" s="14"/>
      <c r="S810" s="14"/>
    </row>
    <row r="811" spans="8:19" x14ac:dyDescent="0.3">
      <c r="H811" s="148"/>
      <c r="I811" s="148"/>
      <c r="J811" s="148"/>
      <c r="K811" s="14"/>
      <c r="L811" s="14"/>
      <c r="M811" s="14"/>
      <c r="N811" s="14"/>
      <c r="O811" s="14"/>
      <c r="P811" s="14"/>
      <c r="Q811" s="14"/>
      <c r="R811" s="14"/>
      <c r="S811" s="14"/>
    </row>
    <row r="812" spans="8:19" x14ac:dyDescent="0.3">
      <c r="H812" s="148"/>
      <c r="I812" s="148"/>
      <c r="J812" s="148"/>
      <c r="K812" s="14"/>
      <c r="L812" s="14"/>
      <c r="M812" s="14"/>
      <c r="N812" s="14"/>
      <c r="O812" s="14"/>
      <c r="P812" s="14"/>
      <c r="Q812" s="14"/>
      <c r="R812" s="14"/>
      <c r="S812" s="14"/>
    </row>
    <row r="813" spans="8:19" x14ac:dyDescent="0.3">
      <c r="H813" s="148"/>
      <c r="I813" s="148"/>
      <c r="J813" s="148"/>
      <c r="K813" s="14"/>
      <c r="L813" s="14"/>
      <c r="M813" s="14"/>
      <c r="N813" s="14"/>
      <c r="O813" s="14"/>
      <c r="P813" s="14"/>
      <c r="Q813" s="14"/>
      <c r="R813" s="14"/>
      <c r="S813" s="14"/>
    </row>
    <row r="814" spans="8:19" x14ac:dyDescent="0.3">
      <c r="H814" s="148"/>
      <c r="I814" s="148"/>
      <c r="J814" s="148"/>
      <c r="K814" s="14"/>
      <c r="L814" s="14"/>
      <c r="M814" s="14"/>
      <c r="N814" s="14"/>
      <c r="O814" s="14"/>
      <c r="P814" s="14"/>
      <c r="Q814" s="14"/>
      <c r="R814" s="14"/>
      <c r="S814" s="14"/>
    </row>
    <row r="815" spans="8:19" x14ac:dyDescent="0.3">
      <c r="H815" s="148"/>
      <c r="I815" s="148"/>
      <c r="J815" s="148"/>
      <c r="K815" s="14"/>
      <c r="L815" s="14"/>
      <c r="M815" s="14"/>
      <c r="N815" s="14"/>
      <c r="O815" s="14"/>
      <c r="P815" s="14"/>
      <c r="Q815" s="14"/>
      <c r="R815" s="14"/>
      <c r="S815" s="14"/>
    </row>
    <row r="816" spans="8:19" x14ac:dyDescent="0.3">
      <c r="H816" s="148"/>
      <c r="I816" s="148"/>
      <c r="J816" s="148"/>
      <c r="K816" s="14"/>
      <c r="L816" s="14"/>
      <c r="M816" s="14"/>
      <c r="N816" s="14"/>
      <c r="O816" s="14"/>
      <c r="P816" s="14"/>
      <c r="Q816" s="14"/>
      <c r="R816" s="14"/>
      <c r="S816" s="14"/>
    </row>
    <row r="817" spans="8:19" x14ac:dyDescent="0.3">
      <c r="H817" s="148"/>
      <c r="I817" s="148"/>
      <c r="J817" s="148"/>
      <c r="K817" s="14"/>
      <c r="L817" s="14"/>
      <c r="M817" s="14"/>
      <c r="N817" s="14"/>
      <c r="O817" s="14"/>
      <c r="P817" s="14"/>
      <c r="Q817" s="14"/>
      <c r="R817" s="14"/>
      <c r="S817" s="14"/>
    </row>
    <row r="818" spans="8:19" x14ac:dyDescent="0.3">
      <c r="H818" s="148"/>
      <c r="I818" s="148"/>
      <c r="J818" s="148"/>
      <c r="K818" s="14"/>
      <c r="L818" s="14"/>
      <c r="M818" s="14"/>
      <c r="N818" s="14"/>
      <c r="O818" s="14"/>
      <c r="P818" s="14"/>
      <c r="Q818" s="14"/>
      <c r="R818" s="14"/>
      <c r="S818" s="14"/>
    </row>
    <row r="819" spans="8:19" x14ac:dyDescent="0.3">
      <c r="H819" s="148"/>
      <c r="I819" s="148"/>
      <c r="J819" s="148"/>
      <c r="K819" s="14"/>
      <c r="L819" s="14"/>
      <c r="M819" s="14"/>
      <c r="N819" s="14"/>
      <c r="O819" s="14"/>
      <c r="P819" s="14"/>
      <c r="Q819" s="14"/>
      <c r="R819" s="14"/>
      <c r="S819" s="14"/>
    </row>
    <row r="820" spans="8:19" x14ac:dyDescent="0.3">
      <c r="H820" s="148"/>
      <c r="I820" s="148"/>
      <c r="J820" s="148"/>
      <c r="K820" s="14"/>
      <c r="L820" s="14"/>
      <c r="M820" s="14"/>
      <c r="N820" s="14"/>
      <c r="O820" s="14"/>
      <c r="P820" s="14"/>
      <c r="Q820" s="14"/>
      <c r="R820" s="14"/>
      <c r="S820" s="14"/>
    </row>
    <row r="821" spans="8:19" x14ac:dyDescent="0.3">
      <c r="H821" s="148"/>
      <c r="I821" s="148"/>
      <c r="J821" s="148"/>
      <c r="K821" s="14"/>
      <c r="L821" s="14"/>
      <c r="M821" s="14"/>
      <c r="N821" s="14"/>
      <c r="O821" s="14"/>
      <c r="P821" s="14"/>
      <c r="Q821" s="14"/>
      <c r="R821" s="14"/>
      <c r="S821" s="14"/>
    </row>
    <row r="822" spans="8:19" x14ac:dyDescent="0.3">
      <c r="H822" s="148"/>
      <c r="I822" s="148"/>
      <c r="J822" s="148"/>
      <c r="K822" s="14"/>
      <c r="L822" s="14"/>
      <c r="M822" s="14"/>
      <c r="N822" s="14"/>
      <c r="O822" s="14"/>
      <c r="P822" s="14"/>
      <c r="Q822" s="14"/>
      <c r="R822" s="14"/>
      <c r="S822" s="14"/>
    </row>
    <row r="823" spans="8:19" x14ac:dyDescent="0.3">
      <c r="H823" s="147"/>
      <c r="I823" s="147"/>
      <c r="J823" s="147"/>
      <c r="K823" s="14"/>
      <c r="L823" s="14"/>
      <c r="M823" s="14"/>
      <c r="N823" s="14"/>
      <c r="O823" s="14"/>
      <c r="P823" s="14"/>
      <c r="Q823" s="14"/>
      <c r="R823" s="14"/>
      <c r="S823" s="14"/>
    </row>
    <row r="824" spans="8:19" x14ac:dyDescent="0.3">
      <c r="H824" s="148"/>
      <c r="I824" s="148"/>
      <c r="J824" s="148"/>
      <c r="K824" s="14"/>
      <c r="L824" s="14"/>
      <c r="M824" s="14"/>
      <c r="N824" s="14"/>
      <c r="O824" s="14"/>
      <c r="P824" s="14"/>
      <c r="Q824" s="14"/>
      <c r="R824" s="14"/>
      <c r="S824" s="14"/>
    </row>
    <row r="825" spans="8:19" x14ac:dyDescent="0.3">
      <c r="H825" s="148"/>
      <c r="I825" s="148"/>
      <c r="J825" s="148"/>
      <c r="K825" s="14"/>
      <c r="L825" s="14"/>
      <c r="M825" s="14"/>
      <c r="N825" s="14"/>
      <c r="O825" s="14"/>
      <c r="P825" s="14"/>
      <c r="Q825" s="14"/>
      <c r="R825" s="14"/>
      <c r="S825" s="14"/>
    </row>
    <row r="826" spans="8:19" x14ac:dyDescent="0.3">
      <c r="H826" s="148"/>
      <c r="I826" s="148"/>
      <c r="J826" s="148"/>
      <c r="K826" s="14"/>
      <c r="L826" s="14"/>
      <c r="M826" s="14"/>
      <c r="N826" s="14"/>
      <c r="O826" s="14"/>
      <c r="P826" s="14"/>
      <c r="Q826" s="14"/>
      <c r="R826" s="14"/>
      <c r="S826" s="14"/>
    </row>
    <row r="827" spans="8:19" x14ac:dyDescent="0.3">
      <c r="H827" s="148"/>
      <c r="I827" s="148"/>
      <c r="J827" s="148"/>
      <c r="K827" s="14"/>
      <c r="L827" s="14"/>
      <c r="M827" s="14"/>
      <c r="N827" s="14"/>
      <c r="O827" s="14"/>
      <c r="P827" s="14"/>
      <c r="Q827" s="14"/>
      <c r="R827" s="14"/>
      <c r="S827" s="14"/>
    </row>
    <row r="828" spans="8:19" x14ac:dyDescent="0.3">
      <c r="H828" s="148"/>
      <c r="I828" s="148"/>
      <c r="J828" s="148"/>
      <c r="K828" s="14"/>
      <c r="L828" s="14"/>
      <c r="M828" s="14"/>
      <c r="N828" s="14"/>
      <c r="O828" s="14"/>
      <c r="P828" s="14"/>
      <c r="Q828" s="14"/>
      <c r="R828" s="14"/>
      <c r="S828" s="14"/>
    </row>
    <row r="829" spans="8:19" x14ac:dyDescent="0.3">
      <c r="H829" s="148"/>
      <c r="I829" s="148"/>
      <c r="J829" s="148"/>
      <c r="K829" s="14"/>
      <c r="L829" s="14"/>
      <c r="M829" s="14"/>
      <c r="N829" s="14"/>
      <c r="O829" s="14"/>
      <c r="P829" s="14"/>
      <c r="Q829" s="14"/>
      <c r="R829" s="14"/>
      <c r="S829" s="14"/>
    </row>
    <row r="830" spans="8:19" x14ac:dyDescent="0.3">
      <c r="H830" s="148"/>
      <c r="I830" s="148"/>
      <c r="J830" s="148"/>
      <c r="K830" s="14"/>
      <c r="L830" s="14"/>
      <c r="M830" s="14"/>
      <c r="N830" s="14"/>
      <c r="O830" s="14"/>
      <c r="P830" s="14"/>
      <c r="Q830" s="14"/>
      <c r="R830" s="14"/>
      <c r="S830" s="14"/>
    </row>
    <row r="831" spans="8:19" x14ac:dyDescent="0.3">
      <c r="H831" s="148"/>
      <c r="I831" s="148"/>
      <c r="J831" s="148"/>
      <c r="K831" s="14"/>
      <c r="L831" s="14"/>
      <c r="M831" s="14"/>
      <c r="N831" s="14"/>
      <c r="O831" s="14"/>
      <c r="P831" s="14"/>
      <c r="Q831" s="14"/>
      <c r="R831" s="14"/>
      <c r="S831" s="14"/>
    </row>
    <row r="832" spans="8:19" x14ac:dyDescent="0.3">
      <c r="H832" s="148"/>
      <c r="I832" s="148"/>
      <c r="J832" s="148"/>
      <c r="K832" s="14"/>
      <c r="L832" s="14"/>
      <c r="M832" s="14"/>
      <c r="N832" s="14"/>
      <c r="O832" s="14"/>
      <c r="P832" s="14"/>
      <c r="Q832" s="14"/>
      <c r="R832" s="14"/>
      <c r="S832" s="14"/>
    </row>
    <row r="833" spans="8:19" x14ac:dyDescent="0.3">
      <c r="H833" s="148"/>
      <c r="I833" s="148"/>
      <c r="J833" s="148"/>
      <c r="K833" s="14"/>
      <c r="L833" s="14"/>
      <c r="M833" s="14"/>
      <c r="N833" s="14"/>
      <c r="O833" s="14"/>
      <c r="P833" s="14"/>
      <c r="Q833" s="14"/>
      <c r="R833" s="14"/>
      <c r="S833" s="14"/>
    </row>
    <row r="834" spans="8:19" x14ac:dyDescent="0.3">
      <c r="H834" s="148"/>
      <c r="I834" s="148"/>
      <c r="J834" s="148"/>
      <c r="K834" s="14"/>
      <c r="L834" s="14"/>
      <c r="M834" s="14"/>
      <c r="N834" s="14"/>
      <c r="O834" s="14"/>
      <c r="P834" s="14"/>
      <c r="Q834" s="14"/>
      <c r="R834" s="14"/>
      <c r="S834" s="14"/>
    </row>
    <row r="835" spans="8:19" x14ac:dyDescent="0.3">
      <c r="H835" s="148"/>
      <c r="I835" s="148"/>
      <c r="J835" s="148"/>
      <c r="K835" s="14"/>
      <c r="L835" s="14"/>
      <c r="M835" s="14"/>
      <c r="N835" s="14"/>
      <c r="O835" s="14"/>
      <c r="P835" s="14"/>
      <c r="Q835" s="14"/>
      <c r="R835" s="14"/>
      <c r="S835" s="14"/>
    </row>
    <row r="836" spans="8:19" x14ac:dyDescent="0.3">
      <c r="H836" s="148"/>
      <c r="I836" s="148"/>
      <c r="J836" s="148"/>
      <c r="K836" s="14"/>
      <c r="L836" s="14"/>
      <c r="M836" s="14"/>
      <c r="N836" s="14"/>
      <c r="O836" s="14"/>
      <c r="P836" s="14"/>
      <c r="Q836" s="14"/>
      <c r="R836" s="14"/>
      <c r="S836" s="14"/>
    </row>
    <row r="837" spans="8:19" x14ac:dyDescent="0.3">
      <c r="H837" s="148"/>
      <c r="I837" s="148"/>
      <c r="J837" s="148"/>
      <c r="K837" s="14"/>
      <c r="L837" s="14"/>
      <c r="M837" s="14"/>
      <c r="N837" s="14"/>
      <c r="O837" s="14"/>
      <c r="P837" s="14"/>
      <c r="Q837" s="14"/>
      <c r="R837" s="14"/>
      <c r="S837" s="14"/>
    </row>
    <row r="838" spans="8:19" x14ac:dyDescent="0.3">
      <c r="H838" s="148"/>
      <c r="I838" s="148"/>
      <c r="J838" s="148"/>
      <c r="K838" s="14"/>
      <c r="L838" s="14"/>
      <c r="M838" s="14"/>
      <c r="N838" s="14"/>
      <c r="O838" s="14"/>
      <c r="P838" s="14"/>
      <c r="Q838" s="14"/>
      <c r="R838" s="14"/>
      <c r="S838" s="14"/>
    </row>
    <row r="839" spans="8:19" x14ac:dyDescent="0.3">
      <c r="H839" s="148"/>
      <c r="I839" s="148"/>
      <c r="J839" s="148"/>
      <c r="K839" s="14"/>
      <c r="L839" s="14"/>
      <c r="M839" s="14"/>
      <c r="N839" s="14"/>
      <c r="O839" s="14"/>
      <c r="P839" s="14"/>
      <c r="Q839" s="14"/>
      <c r="R839" s="14"/>
      <c r="S839" s="14"/>
    </row>
    <row r="840" spans="8:19" x14ac:dyDescent="0.3">
      <c r="H840" s="148"/>
      <c r="I840" s="148"/>
      <c r="J840" s="148"/>
      <c r="K840" s="14"/>
      <c r="L840" s="14"/>
      <c r="M840" s="14"/>
      <c r="N840" s="14"/>
      <c r="O840" s="14"/>
      <c r="P840" s="14"/>
      <c r="Q840" s="14"/>
      <c r="R840" s="14"/>
      <c r="S840" s="14"/>
    </row>
    <row r="841" spans="8:19" x14ac:dyDescent="0.3">
      <c r="H841" s="147"/>
      <c r="I841" s="147"/>
      <c r="J841" s="147"/>
      <c r="K841" s="14"/>
      <c r="L841" s="14"/>
      <c r="M841" s="14"/>
      <c r="N841" s="14"/>
      <c r="O841" s="14"/>
      <c r="P841" s="14"/>
      <c r="Q841" s="14"/>
      <c r="R841" s="14"/>
      <c r="S841" s="14"/>
    </row>
    <row r="842" spans="8:19" x14ac:dyDescent="0.3">
      <c r="H842" s="148"/>
      <c r="I842" s="148"/>
      <c r="J842" s="148"/>
      <c r="K842" s="14"/>
      <c r="L842" s="14"/>
      <c r="M842" s="14"/>
      <c r="N842" s="14"/>
      <c r="O842" s="14"/>
      <c r="P842" s="14"/>
      <c r="Q842" s="14"/>
      <c r="R842" s="14"/>
      <c r="S842" s="14"/>
    </row>
    <row r="843" spans="8:19" x14ac:dyDescent="0.3">
      <c r="H843" s="148"/>
      <c r="I843" s="148"/>
      <c r="J843" s="148"/>
      <c r="K843" s="14"/>
      <c r="L843" s="14"/>
      <c r="M843" s="14"/>
      <c r="N843" s="14"/>
      <c r="O843" s="14"/>
      <c r="P843" s="14"/>
      <c r="Q843" s="14"/>
      <c r="R843" s="14"/>
      <c r="S843" s="14"/>
    </row>
    <row r="844" spans="8:19" x14ac:dyDescent="0.3">
      <c r="H844" s="148"/>
      <c r="I844" s="148"/>
      <c r="J844" s="148"/>
      <c r="K844" s="14"/>
      <c r="L844" s="14"/>
      <c r="M844" s="14"/>
      <c r="N844" s="14"/>
      <c r="O844" s="14"/>
      <c r="P844" s="14"/>
      <c r="Q844" s="14"/>
      <c r="R844" s="14"/>
      <c r="S844" s="14"/>
    </row>
    <row r="845" spans="8:19" x14ac:dyDescent="0.3">
      <c r="H845" s="148"/>
      <c r="I845" s="148"/>
      <c r="J845" s="148"/>
      <c r="K845" s="14"/>
      <c r="L845" s="14"/>
      <c r="M845" s="14"/>
      <c r="N845" s="14"/>
      <c r="O845" s="14"/>
      <c r="P845" s="14"/>
      <c r="Q845" s="14"/>
      <c r="R845" s="14"/>
      <c r="S845" s="14"/>
    </row>
    <row r="846" spans="8:19" x14ac:dyDescent="0.3">
      <c r="H846" s="148"/>
      <c r="I846" s="148"/>
      <c r="J846" s="148"/>
      <c r="K846" s="14"/>
      <c r="L846" s="14"/>
      <c r="M846" s="14"/>
      <c r="N846" s="14"/>
      <c r="O846" s="14"/>
      <c r="P846" s="14"/>
      <c r="Q846" s="14"/>
      <c r="R846" s="14"/>
      <c r="S846" s="14"/>
    </row>
    <row r="847" spans="8:19" x14ac:dyDescent="0.3">
      <c r="H847" s="148"/>
      <c r="I847" s="148"/>
      <c r="J847" s="148"/>
      <c r="K847" s="14"/>
      <c r="L847" s="14"/>
      <c r="M847" s="14"/>
      <c r="N847" s="14"/>
      <c r="O847" s="14"/>
      <c r="P847" s="14"/>
      <c r="Q847" s="14"/>
      <c r="R847" s="14"/>
      <c r="S847" s="14"/>
    </row>
    <row r="848" spans="8:19" x14ac:dyDescent="0.3">
      <c r="H848" s="148"/>
      <c r="I848" s="148"/>
      <c r="J848" s="148"/>
      <c r="K848" s="14"/>
      <c r="L848" s="14"/>
      <c r="M848" s="14"/>
      <c r="N848" s="14"/>
      <c r="O848" s="14"/>
      <c r="P848" s="14"/>
      <c r="Q848" s="14"/>
      <c r="R848" s="14"/>
      <c r="S848" s="14"/>
    </row>
    <row r="849" spans="8:19" x14ac:dyDescent="0.3">
      <c r="H849" s="148"/>
      <c r="I849" s="148"/>
      <c r="J849" s="148"/>
      <c r="K849" s="14"/>
      <c r="L849" s="14"/>
      <c r="M849" s="14"/>
      <c r="N849" s="14"/>
      <c r="O849" s="14"/>
      <c r="P849" s="14"/>
      <c r="Q849" s="14"/>
      <c r="R849" s="14"/>
      <c r="S849" s="14"/>
    </row>
    <row r="850" spans="8:19" x14ac:dyDescent="0.3">
      <c r="H850" s="148"/>
      <c r="I850" s="148"/>
      <c r="J850" s="148"/>
      <c r="K850" s="14"/>
      <c r="L850" s="14"/>
      <c r="M850" s="14"/>
      <c r="N850" s="14"/>
      <c r="O850" s="14"/>
      <c r="P850" s="14"/>
      <c r="Q850" s="14"/>
      <c r="R850" s="14"/>
      <c r="S850" s="14"/>
    </row>
    <row r="851" spans="8:19" x14ac:dyDescent="0.3">
      <c r="H851" s="148"/>
      <c r="I851" s="148"/>
      <c r="J851" s="148"/>
      <c r="K851" s="14"/>
      <c r="L851" s="14"/>
      <c r="M851" s="14"/>
      <c r="N851" s="14"/>
      <c r="O851" s="14"/>
      <c r="P851" s="14"/>
      <c r="Q851" s="14"/>
      <c r="R851" s="14"/>
      <c r="S851" s="14"/>
    </row>
    <row r="852" spans="8:19" x14ac:dyDescent="0.3">
      <c r="H852" s="148"/>
      <c r="I852" s="148"/>
      <c r="J852" s="148"/>
      <c r="K852" s="14"/>
      <c r="L852" s="14"/>
      <c r="M852" s="14"/>
      <c r="N852" s="14"/>
      <c r="O852" s="14"/>
      <c r="P852" s="14"/>
      <c r="Q852" s="14"/>
      <c r="R852" s="14"/>
      <c r="S852" s="14"/>
    </row>
    <row r="853" spans="8:19" x14ac:dyDescent="0.3">
      <c r="H853" s="148"/>
      <c r="I853" s="148"/>
      <c r="J853" s="148"/>
      <c r="K853" s="14"/>
      <c r="L853" s="14"/>
      <c r="M853" s="14"/>
      <c r="N853" s="14"/>
      <c r="O853" s="14"/>
      <c r="P853" s="14"/>
      <c r="Q853" s="14"/>
      <c r="R853" s="14"/>
      <c r="S853" s="14"/>
    </row>
    <row r="854" spans="8:19" x14ac:dyDescent="0.3">
      <c r="H854" s="148"/>
      <c r="I854" s="148"/>
      <c r="J854" s="148"/>
      <c r="K854" s="14"/>
      <c r="L854" s="14"/>
      <c r="M854" s="14"/>
      <c r="N854" s="14"/>
      <c r="O854" s="14"/>
      <c r="P854" s="14"/>
      <c r="Q854" s="14"/>
      <c r="R854" s="14"/>
      <c r="S854" s="14"/>
    </row>
    <row r="855" spans="8:19" x14ac:dyDescent="0.3">
      <c r="H855" s="148"/>
      <c r="I855" s="148"/>
      <c r="J855" s="148"/>
      <c r="K855" s="14"/>
      <c r="L855" s="14"/>
      <c r="M855" s="14"/>
      <c r="N855" s="14"/>
      <c r="O855" s="14"/>
      <c r="P855" s="14"/>
      <c r="Q855" s="14"/>
      <c r="R855" s="14"/>
      <c r="S855" s="14"/>
    </row>
    <row r="856" spans="8:19" x14ac:dyDescent="0.3">
      <c r="H856" s="148"/>
      <c r="I856" s="148"/>
      <c r="J856" s="148"/>
      <c r="K856" s="14"/>
      <c r="L856" s="14"/>
      <c r="M856" s="14"/>
      <c r="N856" s="14"/>
      <c r="O856" s="14"/>
      <c r="P856" s="14"/>
      <c r="Q856" s="14"/>
      <c r="R856" s="14"/>
      <c r="S856" s="14"/>
    </row>
    <row r="857" spans="8:19" x14ac:dyDescent="0.3">
      <c r="H857" s="148"/>
      <c r="I857" s="148"/>
      <c r="J857" s="148"/>
      <c r="K857" s="14"/>
      <c r="L857" s="14"/>
      <c r="M857" s="14"/>
      <c r="N857" s="14"/>
      <c r="O857" s="14"/>
      <c r="P857" s="14"/>
      <c r="Q857" s="14"/>
      <c r="R857" s="14"/>
      <c r="S857" s="14"/>
    </row>
    <row r="858" spans="8:19" x14ac:dyDescent="0.3">
      <c r="H858" s="148"/>
      <c r="I858" s="148"/>
      <c r="J858" s="148"/>
      <c r="K858" s="14"/>
      <c r="L858" s="14"/>
      <c r="M858" s="14"/>
      <c r="N858" s="14"/>
      <c r="O858" s="14"/>
      <c r="P858" s="14"/>
      <c r="Q858" s="14"/>
      <c r="R858" s="14"/>
      <c r="S858" s="14"/>
    </row>
    <row r="859" spans="8:19" x14ac:dyDescent="0.3">
      <c r="H859" s="148"/>
      <c r="I859" s="148"/>
      <c r="J859" s="148"/>
      <c r="K859" s="14"/>
      <c r="L859" s="14"/>
      <c r="M859" s="14"/>
      <c r="N859" s="14"/>
      <c r="O859" s="14"/>
      <c r="P859" s="14"/>
      <c r="Q859" s="14"/>
      <c r="R859" s="14"/>
      <c r="S859" s="14"/>
    </row>
    <row r="860" spans="8:19" x14ac:dyDescent="0.3">
      <c r="H860" s="148"/>
      <c r="I860" s="148"/>
      <c r="J860" s="148"/>
      <c r="K860" s="14"/>
      <c r="L860" s="14"/>
      <c r="M860" s="14"/>
      <c r="N860" s="14"/>
      <c r="O860" s="14"/>
      <c r="P860" s="14"/>
      <c r="Q860" s="14"/>
      <c r="R860" s="14"/>
      <c r="S860" s="14"/>
    </row>
    <row r="861" spans="8:19" x14ac:dyDescent="0.3">
      <c r="H861" s="148"/>
      <c r="I861" s="148"/>
      <c r="J861" s="148"/>
      <c r="K861" s="14"/>
      <c r="L861" s="14"/>
      <c r="M861" s="14"/>
      <c r="N861" s="14"/>
      <c r="O861" s="14"/>
      <c r="P861" s="14"/>
      <c r="Q861" s="14"/>
      <c r="R861" s="14"/>
      <c r="S861" s="14"/>
    </row>
    <row r="862" spans="8:19" x14ac:dyDescent="0.3">
      <c r="H862" s="148"/>
      <c r="I862" s="148"/>
      <c r="J862" s="148"/>
      <c r="K862" s="14"/>
      <c r="L862" s="14"/>
      <c r="M862" s="14"/>
      <c r="N862" s="14"/>
      <c r="O862" s="14"/>
      <c r="P862" s="14"/>
      <c r="Q862" s="14"/>
      <c r="R862" s="14"/>
      <c r="S862" s="14"/>
    </row>
    <row r="863" spans="8:19" x14ac:dyDescent="0.3">
      <c r="H863" s="148"/>
      <c r="I863" s="148"/>
      <c r="J863" s="148"/>
      <c r="K863" s="14"/>
      <c r="L863" s="14"/>
      <c r="M863" s="14"/>
      <c r="N863" s="14"/>
      <c r="O863" s="14"/>
      <c r="P863" s="14"/>
      <c r="Q863" s="14"/>
      <c r="R863" s="14"/>
      <c r="S863" s="14"/>
    </row>
    <row r="864" spans="8:19" x14ac:dyDescent="0.3">
      <c r="H864" s="148"/>
      <c r="I864" s="148"/>
      <c r="J864" s="148"/>
      <c r="K864" s="14"/>
      <c r="L864" s="14"/>
      <c r="M864" s="14"/>
      <c r="N864" s="14"/>
      <c r="O864" s="14"/>
      <c r="P864" s="14"/>
      <c r="Q864" s="14"/>
      <c r="R864" s="14"/>
      <c r="S864" s="14"/>
    </row>
    <row r="865" spans="8:19" x14ac:dyDescent="0.3">
      <c r="H865" s="148"/>
      <c r="I865" s="148"/>
      <c r="J865" s="148"/>
      <c r="K865" s="14"/>
      <c r="L865" s="14"/>
      <c r="M865" s="14"/>
      <c r="N865" s="14"/>
      <c r="O865" s="14"/>
      <c r="P865" s="14"/>
      <c r="Q865" s="14"/>
      <c r="R865" s="14"/>
      <c r="S865" s="14"/>
    </row>
    <row r="866" spans="8:19" x14ac:dyDescent="0.3">
      <c r="H866" s="148"/>
      <c r="I866" s="148"/>
      <c r="J866" s="148"/>
      <c r="K866" s="14"/>
      <c r="L866" s="14"/>
      <c r="M866" s="14"/>
      <c r="N866" s="14"/>
      <c r="O866" s="14"/>
      <c r="P866" s="14"/>
      <c r="Q866" s="14"/>
      <c r="R866" s="14"/>
      <c r="S866" s="14"/>
    </row>
    <row r="867" spans="8:19" x14ac:dyDescent="0.3">
      <c r="H867" s="148"/>
      <c r="I867" s="148"/>
      <c r="J867" s="148"/>
      <c r="K867" s="14"/>
      <c r="L867" s="14"/>
      <c r="M867" s="14"/>
      <c r="N867" s="14"/>
      <c r="O867" s="14"/>
      <c r="P867" s="14"/>
      <c r="Q867" s="14"/>
      <c r="R867" s="14"/>
      <c r="S867" s="14"/>
    </row>
    <row r="868" spans="8:19" x14ac:dyDescent="0.3">
      <c r="H868" s="148"/>
      <c r="I868" s="148"/>
      <c r="J868" s="148"/>
      <c r="K868" s="14"/>
      <c r="L868" s="14"/>
      <c r="M868" s="14"/>
      <c r="N868" s="14"/>
      <c r="O868" s="14"/>
      <c r="P868" s="14"/>
      <c r="Q868" s="14"/>
      <c r="R868" s="14"/>
      <c r="S868" s="14"/>
    </row>
    <row r="869" spans="8:19" x14ac:dyDescent="0.3">
      <c r="H869" s="148"/>
      <c r="I869" s="148"/>
      <c r="J869" s="148"/>
      <c r="K869" s="14"/>
      <c r="L869" s="14"/>
      <c r="M869" s="14"/>
      <c r="N869" s="14"/>
      <c r="O869" s="14"/>
      <c r="P869" s="14"/>
      <c r="Q869" s="14"/>
      <c r="R869" s="14"/>
      <c r="S869" s="14"/>
    </row>
    <row r="870" spans="8:19" x14ac:dyDescent="0.3">
      <c r="H870" s="148"/>
      <c r="I870" s="148"/>
      <c r="J870" s="148"/>
      <c r="K870" s="14"/>
      <c r="L870" s="14"/>
      <c r="M870" s="14"/>
      <c r="N870" s="14"/>
      <c r="O870" s="14"/>
      <c r="P870" s="14"/>
      <c r="Q870" s="14"/>
      <c r="R870" s="14"/>
      <c r="S870" s="14"/>
    </row>
    <row r="871" spans="8:19" x14ac:dyDescent="0.3">
      <c r="H871" s="148"/>
      <c r="I871" s="148"/>
      <c r="J871" s="148"/>
      <c r="K871" s="14"/>
      <c r="L871" s="14"/>
      <c r="M871" s="14"/>
      <c r="N871" s="14"/>
      <c r="O871" s="14"/>
      <c r="P871" s="14"/>
      <c r="Q871" s="14"/>
      <c r="R871" s="14"/>
      <c r="S871" s="14"/>
    </row>
    <row r="872" spans="8:19" x14ac:dyDescent="0.3">
      <c r="H872" s="148"/>
      <c r="I872" s="148"/>
      <c r="J872" s="148"/>
      <c r="K872" s="14"/>
      <c r="L872" s="14"/>
      <c r="M872" s="14"/>
      <c r="N872" s="14"/>
      <c r="O872" s="14"/>
      <c r="P872" s="14"/>
      <c r="Q872" s="14"/>
      <c r="R872" s="14"/>
      <c r="S872" s="14"/>
    </row>
    <row r="873" spans="8:19" x14ac:dyDescent="0.3">
      <c r="H873" s="148"/>
      <c r="I873" s="148"/>
      <c r="J873" s="148"/>
      <c r="K873" s="14"/>
      <c r="L873" s="14"/>
      <c r="M873" s="14"/>
      <c r="N873" s="14"/>
      <c r="O873" s="14"/>
      <c r="P873" s="14"/>
      <c r="Q873" s="14"/>
      <c r="R873" s="14"/>
      <c r="S873" s="14"/>
    </row>
    <row r="874" spans="8:19" x14ac:dyDescent="0.3">
      <c r="H874" s="148"/>
      <c r="I874" s="148"/>
      <c r="J874" s="148"/>
      <c r="K874" s="14"/>
      <c r="L874" s="14"/>
      <c r="M874" s="14"/>
      <c r="N874" s="14"/>
      <c r="O874" s="14"/>
      <c r="P874" s="14"/>
      <c r="Q874" s="14"/>
      <c r="R874" s="14"/>
      <c r="S874" s="14"/>
    </row>
    <row r="875" spans="8:19" x14ac:dyDescent="0.3">
      <c r="H875" s="148"/>
      <c r="I875" s="148"/>
      <c r="J875" s="148"/>
      <c r="K875" s="14"/>
      <c r="L875" s="14"/>
      <c r="M875" s="14"/>
      <c r="N875" s="14"/>
      <c r="O875" s="14"/>
      <c r="P875" s="14"/>
      <c r="Q875" s="14"/>
      <c r="R875" s="14"/>
      <c r="S875" s="14"/>
    </row>
    <row r="876" spans="8:19" x14ac:dyDescent="0.3">
      <c r="H876" s="148"/>
      <c r="I876" s="148"/>
      <c r="J876" s="148"/>
      <c r="K876" s="14"/>
      <c r="L876" s="14"/>
      <c r="M876" s="14"/>
      <c r="N876" s="14"/>
      <c r="O876" s="14"/>
      <c r="P876" s="14"/>
      <c r="Q876" s="14"/>
      <c r="R876" s="14"/>
      <c r="S876" s="14"/>
    </row>
    <row r="877" spans="8:19" x14ac:dyDescent="0.3">
      <c r="H877" s="148"/>
      <c r="I877" s="148"/>
      <c r="J877" s="148"/>
      <c r="K877" s="14"/>
      <c r="L877" s="14"/>
      <c r="M877" s="14"/>
      <c r="N877" s="14"/>
      <c r="O877" s="14"/>
      <c r="P877" s="14"/>
      <c r="Q877" s="14"/>
      <c r="R877" s="14"/>
      <c r="S877" s="14"/>
    </row>
    <row r="878" spans="8:19" x14ac:dyDescent="0.3">
      <c r="H878" s="148"/>
      <c r="I878" s="148"/>
      <c r="J878" s="148"/>
      <c r="K878" s="14"/>
      <c r="L878" s="14"/>
      <c r="M878" s="14"/>
      <c r="N878" s="14"/>
      <c r="O878" s="14"/>
      <c r="P878" s="14"/>
      <c r="Q878" s="14"/>
      <c r="R878" s="14"/>
      <c r="S878" s="14"/>
    </row>
    <row r="879" spans="8:19" x14ac:dyDescent="0.3">
      <c r="H879" s="148"/>
      <c r="I879" s="148"/>
      <c r="J879" s="148"/>
      <c r="K879" s="14"/>
      <c r="L879" s="14"/>
      <c r="M879" s="14"/>
      <c r="N879" s="14"/>
      <c r="O879" s="14"/>
      <c r="P879" s="14"/>
      <c r="Q879" s="14"/>
      <c r="R879" s="14"/>
      <c r="S879" s="14"/>
    </row>
    <row r="880" spans="8:19" x14ac:dyDescent="0.3">
      <c r="H880" s="148"/>
      <c r="I880" s="148"/>
      <c r="J880" s="148"/>
      <c r="K880" s="14"/>
      <c r="L880" s="14"/>
      <c r="M880" s="14"/>
      <c r="N880" s="14"/>
      <c r="O880" s="14"/>
      <c r="P880" s="14"/>
      <c r="Q880" s="14"/>
      <c r="R880" s="14"/>
      <c r="S880" s="14"/>
    </row>
    <row r="881" spans="8:19" x14ac:dyDescent="0.3">
      <c r="H881" s="148"/>
      <c r="I881" s="148"/>
      <c r="J881" s="148"/>
      <c r="K881" s="14"/>
      <c r="L881" s="14"/>
      <c r="M881" s="14"/>
      <c r="N881" s="14"/>
      <c r="O881" s="14"/>
      <c r="P881" s="14"/>
      <c r="Q881" s="14"/>
      <c r="R881" s="14"/>
      <c r="S881" s="14"/>
    </row>
    <row r="882" spans="8:19" x14ac:dyDescent="0.3">
      <c r="H882" s="148"/>
      <c r="I882" s="148"/>
      <c r="J882" s="148"/>
      <c r="K882" s="14"/>
      <c r="L882" s="14"/>
      <c r="M882" s="14"/>
      <c r="N882" s="14"/>
      <c r="O882" s="14"/>
      <c r="P882" s="14"/>
      <c r="Q882" s="14"/>
      <c r="R882" s="14"/>
      <c r="S882" s="14"/>
    </row>
    <row r="883" spans="8:19" x14ac:dyDescent="0.3">
      <c r="H883" s="148"/>
      <c r="I883" s="148"/>
      <c r="J883" s="148"/>
      <c r="K883" s="14"/>
      <c r="L883" s="14"/>
      <c r="M883" s="14"/>
      <c r="N883" s="14"/>
      <c r="O883" s="14"/>
      <c r="P883" s="14"/>
      <c r="Q883" s="14"/>
      <c r="R883" s="14"/>
      <c r="S883" s="14"/>
    </row>
    <row r="884" spans="8:19" x14ac:dyDescent="0.3">
      <c r="H884" s="148"/>
      <c r="I884" s="148"/>
      <c r="J884" s="148"/>
      <c r="K884" s="14"/>
      <c r="L884" s="14"/>
      <c r="M884" s="14"/>
      <c r="N884" s="14"/>
      <c r="O884" s="14"/>
      <c r="P884" s="14"/>
      <c r="Q884" s="14"/>
      <c r="R884" s="14"/>
      <c r="S884" s="14"/>
    </row>
    <row r="885" spans="8:19" x14ac:dyDescent="0.3">
      <c r="H885" s="148"/>
      <c r="I885" s="148"/>
      <c r="J885" s="148"/>
      <c r="K885" s="14"/>
      <c r="L885" s="14"/>
      <c r="M885" s="14"/>
      <c r="N885" s="14"/>
      <c r="O885" s="14"/>
      <c r="P885" s="14"/>
      <c r="Q885" s="14"/>
      <c r="R885" s="14"/>
      <c r="S885" s="14"/>
    </row>
    <row r="886" spans="8:19" x14ac:dyDescent="0.3">
      <c r="H886" s="148"/>
      <c r="I886" s="148"/>
      <c r="J886" s="148"/>
      <c r="K886" s="14"/>
      <c r="L886" s="14"/>
      <c r="M886" s="14"/>
      <c r="N886" s="14"/>
      <c r="O886" s="14"/>
      <c r="P886" s="14"/>
      <c r="Q886" s="14"/>
      <c r="R886" s="14"/>
      <c r="S886" s="14"/>
    </row>
    <row r="887" spans="8:19" x14ac:dyDescent="0.3">
      <c r="H887" s="148"/>
      <c r="I887" s="148"/>
      <c r="J887" s="148"/>
      <c r="K887" s="14"/>
      <c r="L887" s="14"/>
      <c r="M887" s="14"/>
      <c r="N887" s="14"/>
      <c r="O887" s="14"/>
      <c r="P887" s="14"/>
      <c r="Q887" s="14"/>
      <c r="R887" s="14"/>
      <c r="S887" s="14"/>
    </row>
    <row r="888" spans="8:19" x14ac:dyDescent="0.3">
      <c r="H888" s="148"/>
      <c r="I888" s="148"/>
      <c r="J888" s="148"/>
      <c r="K888" s="14"/>
      <c r="L888" s="14"/>
      <c r="M888" s="14"/>
      <c r="N888" s="14"/>
      <c r="O888" s="14"/>
      <c r="P888" s="14"/>
      <c r="Q888" s="14"/>
      <c r="R888" s="14"/>
      <c r="S888" s="14"/>
    </row>
    <row r="889" spans="8:19" x14ac:dyDescent="0.3">
      <c r="H889" s="147"/>
      <c r="I889" s="147"/>
      <c r="J889" s="147"/>
      <c r="K889" s="14"/>
      <c r="L889" s="14"/>
      <c r="M889" s="14"/>
      <c r="N889" s="14"/>
      <c r="O889" s="14"/>
      <c r="P889" s="14"/>
      <c r="Q889" s="14"/>
      <c r="R889" s="14"/>
      <c r="S889" s="14"/>
    </row>
    <row r="890" spans="8:19" x14ac:dyDescent="0.3">
      <c r="H890" s="148"/>
      <c r="I890" s="148"/>
      <c r="J890" s="148"/>
      <c r="K890" s="14"/>
      <c r="L890" s="14"/>
      <c r="M890" s="14"/>
      <c r="N890" s="14"/>
      <c r="O890" s="14"/>
      <c r="P890" s="14"/>
      <c r="Q890" s="14"/>
      <c r="R890" s="14"/>
      <c r="S890" s="14"/>
    </row>
    <row r="891" spans="8:19" x14ac:dyDescent="0.3">
      <c r="H891" s="148"/>
      <c r="I891" s="148"/>
      <c r="J891" s="148"/>
      <c r="K891" s="14"/>
      <c r="L891" s="14"/>
      <c r="M891" s="14"/>
      <c r="N891" s="14"/>
      <c r="O891" s="14"/>
      <c r="P891" s="14"/>
      <c r="Q891" s="14"/>
      <c r="R891" s="14"/>
      <c r="S891" s="14"/>
    </row>
    <row r="892" spans="8:19" x14ac:dyDescent="0.3">
      <c r="H892" s="148"/>
      <c r="I892" s="148"/>
      <c r="J892" s="148"/>
      <c r="K892" s="14"/>
      <c r="L892" s="14"/>
      <c r="M892" s="14"/>
      <c r="N892" s="14"/>
      <c r="O892" s="14"/>
      <c r="P892" s="14"/>
      <c r="Q892" s="14"/>
      <c r="R892" s="14"/>
      <c r="S892" s="14"/>
    </row>
    <row r="893" spans="8:19" x14ac:dyDescent="0.3">
      <c r="H893" s="148"/>
      <c r="I893" s="148"/>
      <c r="J893" s="148"/>
      <c r="K893" s="14"/>
      <c r="L893" s="14"/>
      <c r="M893" s="14"/>
      <c r="N893" s="14"/>
      <c r="O893" s="14"/>
      <c r="P893" s="14"/>
      <c r="Q893" s="14"/>
      <c r="R893" s="14"/>
      <c r="S893" s="14"/>
    </row>
    <row r="894" spans="8:19" x14ac:dyDescent="0.3">
      <c r="H894" s="148"/>
      <c r="I894" s="148"/>
      <c r="J894" s="148"/>
      <c r="K894" s="14"/>
      <c r="L894" s="14"/>
      <c r="M894" s="14"/>
      <c r="N894" s="14"/>
      <c r="O894" s="14"/>
      <c r="P894" s="14"/>
      <c r="Q894" s="14"/>
      <c r="R894" s="14"/>
      <c r="S894" s="14"/>
    </row>
    <row r="895" spans="8:19" x14ac:dyDescent="0.3">
      <c r="H895" s="148"/>
      <c r="I895" s="148"/>
      <c r="J895" s="148"/>
      <c r="K895" s="14"/>
      <c r="L895" s="14"/>
      <c r="M895" s="14"/>
      <c r="N895" s="14"/>
      <c r="O895" s="14"/>
      <c r="P895" s="14"/>
      <c r="Q895" s="14"/>
      <c r="R895" s="14"/>
      <c r="S895" s="14"/>
    </row>
    <row r="896" spans="8:19" x14ac:dyDescent="0.3">
      <c r="H896" s="148"/>
      <c r="I896" s="148"/>
      <c r="J896" s="148"/>
      <c r="K896" s="14"/>
      <c r="L896" s="14"/>
      <c r="M896" s="14"/>
      <c r="N896" s="14"/>
      <c r="O896" s="14"/>
      <c r="P896" s="14"/>
      <c r="Q896" s="14"/>
      <c r="R896" s="14"/>
      <c r="S896" s="14"/>
    </row>
    <row r="897" spans="8:19" x14ac:dyDescent="0.3">
      <c r="H897" s="148"/>
      <c r="I897" s="148"/>
      <c r="J897" s="148"/>
      <c r="K897" s="14"/>
      <c r="L897" s="14"/>
      <c r="M897" s="14"/>
      <c r="N897" s="14"/>
      <c r="O897" s="14"/>
      <c r="P897" s="14"/>
      <c r="Q897" s="14"/>
      <c r="R897" s="14"/>
      <c r="S897" s="14"/>
    </row>
    <row r="898" spans="8:19" x14ac:dyDescent="0.3">
      <c r="H898" s="148"/>
      <c r="I898" s="148"/>
      <c r="J898" s="148"/>
      <c r="K898" s="14"/>
      <c r="L898" s="14"/>
      <c r="M898" s="14"/>
      <c r="N898" s="14"/>
      <c r="O898" s="14"/>
      <c r="P898" s="14"/>
      <c r="Q898" s="14"/>
      <c r="R898" s="14"/>
      <c r="S898" s="14"/>
    </row>
    <row r="899" spans="8:19" x14ac:dyDescent="0.3">
      <c r="H899" s="148"/>
      <c r="I899" s="148"/>
      <c r="J899" s="148"/>
      <c r="K899" s="14"/>
      <c r="L899" s="15" t="s">
        <v>707</v>
      </c>
      <c r="M899" s="131">
        <f>((2+14.81)/2)*6.84</f>
        <v>57.490200000000009</v>
      </c>
      <c r="N899" s="15" t="s">
        <v>708</v>
      </c>
      <c r="O899" s="130">
        <f>(13.21*7)/2</f>
        <v>46.234999999999999</v>
      </c>
      <c r="P899" s="14"/>
      <c r="Q899" s="14"/>
      <c r="R899" s="14"/>
      <c r="S899" s="14"/>
    </row>
    <row r="900" spans="8:19" x14ac:dyDescent="0.3">
      <c r="H900" s="147"/>
      <c r="I900" s="147"/>
      <c r="J900" s="147"/>
      <c r="K900" s="14"/>
      <c r="L900" s="129" t="s">
        <v>654</v>
      </c>
      <c r="M900" s="132">
        <f>M899*2</f>
        <v>114.98040000000002</v>
      </c>
      <c r="N900" s="129" t="s">
        <v>654</v>
      </c>
      <c r="O900" s="133">
        <f>O899*2</f>
        <v>92.47</v>
      </c>
      <c r="P900" s="14"/>
      <c r="Q900" s="14"/>
      <c r="R900" s="14"/>
      <c r="S900" s="14"/>
    </row>
    <row r="901" spans="8:19" x14ac:dyDescent="0.3">
      <c r="H901" s="148"/>
      <c r="I901" s="148"/>
      <c r="J901" s="148"/>
      <c r="K901" s="14"/>
      <c r="L901" s="14"/>
      <c r="M901" s="14"/>
      <c r="N901" s="14"/>
      <c r="O901" s="14"/>
      <c r="P901" s="14"/>
      <c r="Q901" s="14"/>
      <c r="R901" s="14"/>
      <c r="S901" s="14"/>
    </row>
    <row r="902" spans="8:19" x14ac:dyDescent="0.3">
      <c r="H902" s="148"/>
      <c r="I902" s="148"/>
      <c r="J902" s="148"/>
      <c r="K902" s="14"/>
      <c r="L902" s="14"/>
      <c r="M902" s="14"/>
      <c r="N902" s="14"/>
      <c r="O902" s="14"/>
      <c r="P902" s="14"/>
      <c r="Q902" s="14"/>
      <c r="R902" s="14"/>
      <c r="S902" s="14"/>
    </row>
    <row r="903" spans="8:19" x14ac:dyDescent="0.3">
      <c r="H903" s="148"/>
      <c r="I903" s="148"/>
      <c r="J903" s="148"/>
      <c r="K903" s="14"/>
      <c r="L903" s="14"/>
      <c r="M903" s="14"/>
      <c r="N903" s="14"/>
      <c r="O903" s="14"/>
      <c r="P903" s="14"/>
      <c r="Q903" s="14"/>
      <c r="R903" s="14"/>
      <c r="S903" s="14"/>
    </row>
    <row r="904" spans="8:19" ht="20.399999999999999" x14ac:dyDescent="0.3">
      <c r="H904" s="148"/>
      <c r="I904" s="148"/>
      <c r="J904" s="148"/>
      <c r="K904" s="14"/>
      <c r="L904" s="14"/>
      <c r="M904" s="134" t="s">
        <v>709</v>
      </c>
      <c r="N904" s="135">
        <f>M900+O900</f>
        <v>207.4504</v>
      </c>
      <c r="O904" s="14"/>
      <c r="P904" s="14"/>
      <c r="Q904" s="14"/>
      <c r="R904" s="14"/>
      <c r="S904" s="14"/>
    </row>
    <row r="905" spans="8:19" x14ac:dyDescent="0.3">
      <c r="H905" s="148"/>
      <c r="I905" s="148"/>
      <c r="J905" s="148"/>
      <c r="K905" s="14"/>
      <c r="L905" s="14"/>
      <c r="M905" s="14"/>
      <c r="N905" s="14"/>
      <c r="O905" s="14"/>
      <c r="P905" s="14"/>
      <c r="Q905" s="14"/>
      <c r="R905" s="14"/>
      <c r="S905" s="14"/>
    </row>
    <row r="906" spans="8:19" x14ac:dyDescent="0.3">
      <c r="H906" s="148"/>
      <c r="I906" s="148"/>
      <c r="J906" s="148"/>
      <c r="K906" s="14"/>
      <c r="L906" s="14"/>
      <c r="M906" s="14"/>
      <c r="N906" s="14"/>
      <c r="O906" s="14"/>
      <c r="P906" s="14"/>
      <c r="Q906" s="14"/>
      <c r="R906" s="14"/>
      <c r="S906" s="14"/>
    </row>
    <row r="907" spans="8:19" x14ac:dyDescent="0.3">
      <c r="H907" s="148"/>
      <c r="I907" s="148"/>
      <c r="J907" s="148"/>
      <c r="K907" s="14"/>
      <c r="L907" s="14"/>
      <c r="M907" s="14"/>
      <c r="N907" s="14"/>
      <c r="O907" s="14"/>
      <c r="P907" s="14"/>
      <c r="Q907" s="14"/>
      <c r="R907" s="14"/>
      <c r="S907" s="14"/>
    </row>
    <row r="908" spans="8:19" x14ac:dyDescent="0.3">
      <c r="H908" s="148"/>
      <c r="I908" s="148"/>
      <c r="J908" s="148"/>
      <c r="K908" s="14"/>
      <c r="L908" s="14"/>
      <c r="M908" s="14"/>
      <c r="N908" s="14"/>
      <c r="O908" s="14"/>
      <c r="P908" s="14"/>
      <c r="Q908" s="14"/>
      <c r="R908" s="14"/>
      <c r="S908" s="14"/>
    </row>
    <row r="909" spans="8:19" x14ac:dyDescent="0.3">
      <c r="H909" s="148"/>
      <c r="I909" s="148"/>
      <c r="J909" s="148"/>
      <c r="K909" s="14"/>
      <c r="L909" s="14"/>
      <c r="M909" s="14"/>
      <c r="N909" s="14"/>
      <c r="O909" s="14"/>
      <c r="P909" s="14"/>
      <c r="Q909" s="14"/>
      <c r="R909" s="14"/>
      <c r="S909" s="14"/>
    </row>
    <row r="910" spans="8:19" x14ac:dyDescent="0.3">
      <c r="H910" s="148"/>
      <c r="I910" s="148"/>
      <c r="J910" s="148"/>
      <c r="K910" s="14"/>
      <c r="L910" s="14"/>
      <c r="M910" s="14"/>
      <c r="N910" s="14"/>
      <c r="O910" s="14"/>
      <c r="P910" s="14"/>
      <c r="Q910" s="14"/>
      <c r="R910" s="14"/>
      <c r="S910" s="14"/>
    </row>
    <row r="911" spans="8:19" x14ac:dyDescent="0.3">
      <c r="H911" s="148"/>
      <c r="I911" s="148"/>
      <c r="J911" s="148"/>
      <c r="K911" s="14"/>
      <c r="L911" s="14"/>
      <c r="M911" s="14"/>
      <c r="N911" s="14"/>
      <c r="O911" s="14"/>
      <c r="P911" s="14"/>
      <c r="Q911" s="14"/>
      <c r="R911" s="14"/>
      <c r="S911" s="14"/>
    </row>
    <row r="912" spans="8:19" x14ac:dyDescent="0.3">
      <c r="H912" s="148"/>
      <c r="I912" s="148"/>
      <c r="J912" s="148"/>
      <c r="K912" s="14"/>
      <c r="L912" s="14"/>
      <c r="M912" s="14"/>
      <c r="N912" s="14"/>
      <c r="O912" s="14"/>
      <c r="P912" s="14"/>
      <c r="Q912" s="14"/>
      <c r="R912" s="14"/>
      <c r="S912" s="14"/>
    </row>
    <row r="913" spans="8:19" x14ac:dyDescent="0.3">
      <c r="H913" s="148"/>
      <c r="I913" s="148"/>
      <c r="J913" s="148"/>
      <c r="K913" s="14"/>
      <c r="L913" s="14"/>
      <c r="M913" s="14"/>
      <c r="N913" s="14"/>
      <c r="O913" s="14"/>
      <c r="P913" s="14"/>
      <c r="Q913" s="14"/>
      <c r="R913" s="14"/>
      <c r="S913" s="14"/>
    </row>
    <row r="914" spans="8:19" x14ac:dyDescent="0.3">
      <c r="H914" s="148"/>
      <c r="I914" s="148"/>
      <c r="J914" s="148"/>
      <c r="K914" s="14"/>
      <c r="L914" s="14"/>
      <c r="M914" s="14"/>
      <c r="N914" s="14"/>
      <c r="O914" s="14"/>
      <c r="P914" s="14"/>
      <c r="Q914" s="14"/>
      <c r="R914" s="14"/>
      <c r="S914" s="14"/>
    </row>
    <row r="915" spans="8:19" x14ac:dyDescent="0.3">
      <c r="H915" s="147"/>
      <c r="I915" s="147"/>
      <c r="J915" s="147"/>
      <c r="K915" s="14"/>
      <c r="L915" s="354" t="s">
        <v>717</v>
      </c>
      <c r="M915" s="354"/>
      <c r="N915" s="354"/>
      <c r="O915" s="354"/>
      <c r="P915" s="14"/>
      <c r="Q915" s="14"/>
      <c r="R915" s="14"/>
      <c r="S915" s="14"/>
    </row>
    <row r="916" spans="8:19" x14ac:dyDescent="0.3">
      <c r="H916" s="148"/>
      <c r="I916" s="148"/>
      <c r="J916" s="148"/>
      <c r="K916" s="14"/>
      <c r="L916" s="14"/>
      <c r="M916" s="14"/>
      <c r="N916" s="14"/>
      <c r="O916" s="14"/>
      <c r="P916" s="14"/>
      <c r="Q916" s="14"/>
      <c r="R916" s="14"/>
      <c r="S916" s="14"/>
    </row>
    <row r="917" spans="8:19" x14ac:dyDescent="0.3">
      <c r="H917" s="148"/>
      <c r="I917" s="148"/>
      <c r="J917" s="148"/>
      <c r="K917" s="14"/>
      <c r="L917" s="14"/>
      <c r="M917" s="14"/>
      <c r="N917" s="14"/>
      <c r="O917" s="14"/>
      <c r="P917" s="14"/>
      <c r="Q917" s="14"/>
      <c r="R917" s="14"/>
      <c r="S917" s="14"/>
    </row>
    <row r="918" spans="8:19" x14ac:dyDescent="0.3">
      <c r="H918" s="148"/>
      <c r="I918" s="148"/>
      <c r="J918" s="148"/>
      <c r="K918" s="14"/>
      <c r="L918" s="14"/>
      <c r="M918" s="14"/>
      <c r="N918" s="14"/>
      <c r="O918" s="14"/>
      <c r="P918" s="14"/>
      <c r="Q918" s="14"/>
      <c r="R918" s="14"/>
      <c r="S918" s="14"/>
    </row>
    <row r="919" spans="8:19" x14ac:dyDescent="0.3">
      <c r="H919" s="148"/>
      <c r="I919" s="148"/>
      <c r="J919" s="148"/>
      <c r="K919" s="14"/>
      <c r="L919" s="14"/>
      <c r="M919" s="14"/>
      <c r="N919" s="14"/>
      <c r="O919" s="14"/>
      <c r="P919" s="14"/>
      <c r="Q919" s="14"/>
      <c r="R919" s="14"/>
      <c r="S919" s="14"/>
    </row>
    <row r="920" spans="8:19" x14ac:dyDescent="0.3">
      <c r="H920" s="148"/>
      <c r="I920" s="148"/>
      <c r="J920" s="148"/>
      <c r="K920" s="14"/>
      <c r="L920" s="14"/>
      <c r="M920" s="14"/>
      <c r="N920" s="14"/>
      <c r="O920" s="14"/>
      <c r="P920" s="14"/>
      <c r="Q920" s="14"/>
      <c r="R920" s="14"/>
      <c r="S920" s="14"/>
    </row>
    <row r="921" spans="8:19" x14ac:dyDescent="0.3">
      <c r="H921" s="148"/>
      <c r="I921" s="148"/>
      <c r="J921" s="148"/>
      <c r="K921" s="14"/>
      <c r="L921" s="14"/>
      <c r="M921" s="14"/>
      <c r="N921" s="14"/>
      <c r="O921" s="14"/>
      <c r="P921" s="14"/>
      <c r="Q921" s="14"/>
      <c r="R921" s="14"/>
      <c r="S921" s="14"/>
    </row>
    <row r="922" spans="8:19" x14ac:dyDescent="0.3">
      <c r="H922" s="148"/>
      <c r="I922" s="148"/>
      <c r="J922" s="148"/>
      <c r="K922" s="14"/>
      <c r="L922" s="14"/>
      <c r="M922" s="14"/>
      <c r="N922" s="14"/>
      <c r="O922" s="14"/>
      <c r="P922" s="14"/>
      <c r="Q922" s="14"/>
      <c r="R922" s="14"/>
      <c r="S922" s="14"/>
    </row>
    <row r="923" spans="8:19" x14ac:dyDescent="0.3">
      <c r="H923" s="148"/>
      <c r="I923" s="148"/>
      <c r="J923" s="148"/>
      <c r="K923" s="14"/>
      <c r="L923" s="14"/>
      <c r="M923" s="14"/>
      <c r="N923" s="14"/>
      <c r="O923" s="14"/>
      <c r="P923" s="14"/>
      <c r="Q923" s="14"/>
      <c r="R923" s="14"/>
      <c r="S923" s="14"/>
    </row>
    <row r="924" spans="8:19" x14ac:dyDescent="0.3">
      <c r="H924" s="148"/>
      <c r="I924" s="148"/>
      <c r="J924" s="148"/>
      <c r="K924" s="14"/>
      <c r="L924" s="14"/>
      <c r="M924" s="14"/>
      <c r="N924" s="14"/>
      <c r="O924" s="14"/>
      <c r="P924" s="14"/>
      <c r="Q924" s="14"/>
      <c r="R924" s="14"/>
      <c r="S924" s="14"/>
    </row>
    <row r="925" spans="8:19" x14ac:dyDescent="0.3">
      <c r="H925" s="148"/>
      <c r="I925" s="148"/>
      <c r="J925" s="148"/>
      <c r="K925" s="14"/>
      <c r="L925" s="14"/>
      <c r="M925" s="14"/>
      <c r="N925" s="14"/>
      <c r="O925" s="14"/>
      <c r="P925" s="14"/>
      <c r="Q925" s="14"/>
      <c r="R925" s="14"/>
      <c r="S925" s="14"/>
    </row>
    <row r="926" spans="8:19" x14ac:dyDescent="0.3">
      <c r="H926" s="148"/>
      <c r="I926" s="148"/>
      <c r="J926" s="148"/>
      <c r="K926" s="14"/>
      <c r="L926" s="15" t="s">
        <v>650</v>
      </c>
      <c r="M926" s="15" t="s">
        <v>711</v>
      </c>
      <c r="N926" s="15" t="s">
        <v>712</v>
      </c>
      <c r="O926" s="15"/>
      <c r="P926" s="14"/>
      <c r="Q926" s="14"/>
      <c r="R926" s="14"/>
      <c r="S926" s="14"/>
    </row>
    <row r="927" spans="8:19" x14ac:dyDescent="0.3">
      <c r="H927" s="148"/>
      <c r="I927" s="148"/>
      <c r="J927" s="148"/>
      <c r="K927" s="14"/>
      <c r="L927" s="15"/>
      <c r="M927" s="15"/>
      <c r="N927" s="15"/>
      <c r="O927" s="15"/>
      <c r="P927" s="14"/>
      <c r="Q927" s="14"/>
      <c r="R927" s="14"/>
      <c r="S927" s="14"/>
    </row>
    <row r="928" spans="8:19" x14ac:dyDescent="0.3">
      <c r="H928" s="148"/>
      <c r="I928" s="148"/>
      <c r="J928" s="148"/>
      <c r="K928" s="14"/>
      <c r="L928" s="15">
        <v>3.3</v>
      </c>
      <c r="M928" s="15">
        <v>13.3</v>
      </c>
      <c r="N928" s="15">
        <v>0.7</v>
      </c>
      <c r="O928" s="15">
        <f>L928*M928*N928</f>
        <v>30.722999999999999</v>
      </c>
      <c r="P928" s="14"/>
      <c r="Q928" s="14"/>
      <c r="R928" s="14"/>
      <c r="S928" s="14"/>
    </row>
    <row r="929" spans="8:19" x14ac:dyDescent="0.3">
      <c r="H929" s="148"/>
      <c r="I929" s="148"/>
      <c r="J929" s="148"/>
      <c r="K929" s="14"/>
      <c r="L929" s="15"/>
      <c r="M929" s="15"/>
      <c r="N929" s="15"/>
      <c r="O929" s="15">
        <f t="shared" ref="O929:O930" si="27">L929*M929*N929</f>
        <v>0</v>
      </c>
      <c r="P929" s="14"/>
      <c r="Q929" s="14"/>
      <c r="R929" s="14"/>
      <c r="S929" s="14"/>
    </row>
    <row r="930" spans="8:19" x14ac:dyDescent="0.3">
      <c r="H930" s="147"/>
      <c r="I930" s="147"/>
      <c r="J930" s="147"/>
      <c r="K930" s="14"/>
      <c r="L930" s="15">
        <v>3.5</v>
      </c>
      <c r="M930" s="15">
        <v>2.8</v>
      </c>
      <c r="N930" s="15">
        <v>0.7</v>
      </c>
      <c r="O930" s="15">
        <f t="shared" si="27"/>
        <v>6.8599999999999985</v>
      </c>
      <c r="P930" s="14"/>
      <c r="Q930" s="14"/>
      <c r="R930" s="14"/>
      <c r="S930" s="14"/>
    </row>
    <row r="931" spans="8:19" x14ac:dyDescent="0.3">
      <c r="H931" s="148"/>
      <c r="I931" s="148"/>
      <c r="J931" s="148"/>
      <c r="K931" s="14"/>
      <c r="L931" s="15"/>
      <c r="M931" s="15"/>
      <c r="N931" s="15"/>
      <c r="O931" s="15"/>
      <c r="P931" s="14"/>
      <c r="Q931" s="14"/>
      <c r="R931" s="14"/>
      <c r="S931" s="14"/>
    </row>
    <row r="932" spans="8:19" x14ac:dyDescent="0.3">
      <c r="H932" s="148"/>
      <c r="I932" s="148"/>
      <c r="J932" s="148"/>
      <c r="K932" s="14"/>
      <c r="L932" s="15"/>
      <c r="M932" s="15"/>
      <c r="N932" s="15"/>
      <c r="O932" s="15"/>
      <c r="P932" s="14"/>
      <c r="Q932" s="14"/>
      <c r="R932" s="14"/>
      <c r="S932" s="14"/>
    </row>
    <row r="933" spans="8:19" x14ac:dyDescent="0.3">
      <c r="H933" s="148"/>
      <c r="I933" s="148"/>
      <c r="J933" s="148"/>
      <c r="K933" s="14"/>
      <c r="L933" s="15"/>
      <c r="M933" s="15"/>
      <c r="N933" s="15"/>
      <c r="O933" s="15"/>
      <c r="P933" s="14"/>
      <c r="Q933" s="14"/>
      <c r="R933" s="14"/>
      <c r="S933" s="14"/>
    </row>
    <row r="934" spans="8:19" x14ac:dyDescent="0.3">
      <c r="H934" s="148"/>
      <c r="I934" s="148"/>
      <c r="J934" s="148"/>
      <c r="K934" s="14"/>
      <c r="L934" s="15"/>
      <c r="M934" s="15"/>
      <c r="N934" s="15"/>
      <c r="O934" s="15"/>
      <c r="P934" s="14"/>
      <c r="Q934" s="14"/>
      <c r="R934" s="14"/>
      <c r="S934" s="14"/>
    </row>
    <row r="935" spans="8:19" x14ac:dyDescent="0.3">
      <c r="H935" s="148"/>
      <c r="I935" s="148"/>
      <c r="J935" s="148"/>
      <c r="K935" s="14"/>
      <c r="L935" s="15"/>
      <c r="M935" s="15"/>
      <c r="N935" s="15"/>
      <c r="O935" s="15"/>
      <c r="P935" s="14"/>
      <c r="Q935" s="14"/>
      <c r="R935" s="14"/>
      <c r="S935" s="14"/>
    </row>
    <row r="936" spans="8:19" x14ac:dyDescent="0.3">
      <c r="H936" s="148"/>
      <c r="I936" s="148"/>
      <c r="J936" s="148"/>
      <c r="K936" s="14"/>
      <c r="L936" s="15"/>
      <c r="M936" s="15"/>
      <c r="N936" s="15"/>
      <c r="O936" s="15"/>
      <c r="P936" s="14"/>
      <c r="Q936" s="14"/>
      <c r="R936" s="14"/>
      <c r="S936" s="14"/>
    </row>
    <row r="937" spans="8:19" x14ac:dyDescent="0.3">
      <c r="H937" s="148"/>
      <c r="I937" s="148"/>
      <c r="J937" s="148"/>
      <c r="K937" s="14"/>
      <c r="L937" s="15"/>
      <c r="M937" s="15"/>
      <c r="N937" s="15"/>
      <c r="O937" s="15"/>
      <c r="P937" s="14"/>
      <c r="Q937" s="14"/>
      <c r="R937" s="14"/>
      <c r="S937" s="14"/>
    </row>
    <row r="938" spans="8:19" x14ac:dyDescent="0.3">
      <c r="H938" s="148"/>
      <c r="I938" s="148"/>
      <c r="J938" s="148"/>
      <c r="K938" s="14"/>
      <c r="L938" s="15"/>
      <c r="M938" s="15"/>
      <c r="N938" s="15"/>
      <c r="O938" s="15"/>
      <c r="P938" s="14"/>
      <c r="Q938" s="14"/>
      <c r="R938" s="14"/>
      <c r="S938" s="14"/>
    </row>
    <row r="939" spans="8:19" x14ac:dyDescent="0.3">
      <c r="H939" s="148"/>
      <c r="I939" s="148"/>
      <c r="J939" s="148"/>
      <c r="K939" s="14"/>
      <c r="L939" s="15"/>
      <c r="M939" s="15"/>
      <c r="N939" s="15"/>
      <c r="O939" s="15"/>
      <c r="P939" s="14"/>
      <c r="Q939" s="14"/>
      <c r="R939" s="14"/>
      <c r="S939" s="14"/>
    </row>
    <row r="940" spans="8:19" x14ac:dyDescent="0.3">
      <c r="H940" s="148"/>
      <c r="I940" s="148"/>
      <c r="J940" s="148"/>
      <c r="K940" s="14"/>
      <c r="L940" s="15"/>
      <c r="M940" s="15"/>
      <c r="N940" s="15"/>
      <c r="O940" s="15"/>
      <c r="P940" s="14"/>
      <c r="Q940" s="14"/>
      <c r="R940" s="14"/>
      <c r="S940" s="14"/>
    </row>
    <row r="941" spans="8:19" x14ac:dyDescent="0.3">
      <c r="H941" s="148"/>
      <c r="I941" s="148"/>
      <c r="J941" s="148"/>
      <c r="K941" s="14"/>
      <c r="L941" s="15"/>
      <c r="M941" s="15"/>
      <c r="N941" s="15"/>
      <c r="O941" s="15"/>
      <c r="P941" s="14"/>
      <c r="Q941" s="14"/>
      <c r="R941" s="14"/>
      <c r="S941" s="14"/>
    </row>
    <row r="942" spans="8:19" x14ac:dyDescent="0.3">
      <c r="H942" s="148"/>
      <c r="I942" s="148"/>
      <c r="J942" s="148"/>
      <c r="K942" s="14"/>
      <c r="L942" s="15"/>
      <c r="M942" s="15"/>
      <c r="N942" s="15"/>
      <c r="O942" s="15"/>
      <c r="P942" s="14"/>
      <c r="Q942" s="14"/>
      <c r="R942" s="14"/>
      <c r="S942" s="14"/>
    </row>
    <row r="943" spans="8:19" x14ac:dyDescent="0.3">
      <c r="H943" s="148"/>
      <c r="I943" s="148"/>
      <c r="J943" s="148"/>
      <c r="K943" s="14"/>
      <c r="L943" s="15"/>
      <c r="M943" s="15"/>
      <c r="N943" s="15"/>
      <c r="O943" s="15"/>
      <c r="P943" s="14"/>
      <c r="Q943" s="14"/>
      <c r="R943" s="14"/>
      <c r="S943" s="14"/>
    </row>
    <row r="944" spans="8:19" x14ac:dyDescent="0.3">
      <c r="H944" s="148"/>
      <c r="I944" s="148"/>
      <c r="J944" s="148"/>
      <c r="K944" s="14"/>
      <c r="L944" s="15"/>
      <c r="M944" s="15"/>
      <c r="N944" s="15"/>
      <c r="O944" s="15"/>
      <c r="P944" s="14"/>
      <c r="Q944" s="14"/>
      <c r="R944" s="14"/>
      <c r="S944" s="14"/>
    </row>
    <row r="945" spans="8:19" x14ac:dyDescent="0.3">
      <c r="H945" s="148"/>
      <c r="I945" s="148"/>
      <c r="J945" s="148"/>
      <c r="K945" s="14"/>
      <c r="L945" s="15"/>
      <c r="M945" s="15"/>
      <c r="N945" s="15"/>
      <c r="O945" s="15"/>
      <c r="P945" s="14"/>
      <c r="Q945" s="14"/>
      <c r="R945" s="14"/>
      <c r="S945" s="14"/>
    </row>
    <row r="946" spans="8:19" x14ac:dyDescent="0.3">
      <c r="H946" s="148"/>
      <c r="I946" s="148"/>
      <c r="J946" s="148"/>
      <c r="K946" s="14"/>
      <c r="L946" s="15"/>
      <c r="M946" s="15"/>
      <c r="N946" s="15"/>
      <c r="O946" s="15"/>
      <c r="P946" s="14"/>
      <c r="Q946" s="14"/>
      <c r="R946" s="14"/>
      <c r="S946" s="14"/>
    </row>
    <row r="947" spans="8:19" x14ac:dyDescent="0.3">
      <c r="H947" s="148"/>
      <c r="I947" s="148"/>
      <c r="J947" s="148"/>
      <c r="K947" s="14"/>
      <c r="L947" s="15"/>
      <c r="M947" s="15"/>
      <c r="N947" s="15"/>
      <c r="O947" s="15"/>
      <c r="P947" s="14"/>
      <c r="Q947" s="14"/>
      <c r="R947" s="14"/>
      <c r="S947" s="14"/>
    </row>
    <row r="948" spans="8:19" x14ac:dyDescent="0.3">
      <c r="H948" s="148"/>
      <c r="I948" s="148"/>
      <c r="J948" s="148"/>
      <c r="K948" s="14"/>
      <c r="L948" s="15"/>
      <c r="M948" s="15"/>
      <c r="N948" s="15"/>
      <c r="O948" s="15"/>
      <c r="P948" s="14"/>
      <c r="Q948" s="14"/>
      <c r="R948" s="14"/>
      <c r="S948" s="14"/>
    </row>
    <row r="949" spans="8:19" x14ac:dyDescent="0.3">
      <c r="H949" s="148"/>
      <c r="I949" s="148"/>
      <c r="J949" s="148"/>
      <c r="K949" s="14"/>
      <c r="L949" s="15"/>
      <c r="M949" s="15"/>
      <c r="N949" s="15"/>
      <c r="O949" s="15"/>
      <c r="P949" s="14"/>
      <c r="Q949" s="14"/>
      <c r="R949" s="14"/>
      <c r="S949" s="14"/>
    </row>
    <row r="950" spans="8:19" x14ac:dyDescent="0.3">
      <c r="H950" s="148"/>
      <c r="I950" s="148"/>
      <c r="J950" s="148"/>
      <c r="K950" s="14"/>
      <c r="L950" s="15"/>
      <c r="M950" s="15"/>
      <c r="N950" s="15"/>
      <c r="O950" s="15"/>
      <c r="P950" s="14"/>
      <c r="Q950" s="14"/>
      <c r="R950" s="14"/>
      <c r="S950" s="14"/>
    </row>
    <row r="951" spans="8:19" x14ac:dyDescent="0.3">
      <c r="H951" s="148"/>
      <c r="I951" s="148"/>
      <c r="J951" s="148"/>
      <c r="K951" s="14"/>
      <c r="L951" s="15"/>
      <c r="M951" s="15"/>
      <c r="N951" s="15"/>
      <c r="O951" s="15"/>
      <c r="P951" s="14"/>
      <c r="Q951" s="14"/>
      <c r="R951" s="14"/>
      <c r="S951" s="14"/>
    </row>
    <row r="952" spans="8:19" x14ac:dyDescent="0.3">
      <c r="H952" s="148"/>
      <c r="I952" s="148"/>
      <c r="J952" s="148"/>
      <c r="K952" s="14"/>
      <c r="L952" s="15"/>
      <c r="M952" s="15"/>
      <c r="N952" s="15"/>
      <c r="O952" s="130"/>
      <c r="P952" s="14"/>
      <c r="Q952" s="14"/>
      <c r="R952" s="14"/>
      <c r="S952" s="14"/>
    </row>
    <row r="953" spans="8:19" x14ac:dyDescent="0.3">
      <c r="H953" s="148"/>
      <c r="I953" s="148"/>
      <c r="J953" s="148"/>
    </row>
    <row r="954" spans="8:19" x14ac:dyDescent="0.3">
      <c r="H954" s="148"/>
      <c r="I954" s="148"/>
      <c r="J954" s="148"/>
      <c r="K954" s="14"/>
      <c r="L954" s="15"/>
      <c r="M954" s="15"/>
      <c r="N954" s="129"/>
      <c r="O954" s="141">
        <f>SUM(O928:O930)</f>
        <v>37.582999999999998</v>
      </c>
      <c r="P954" s="14"/>
      <c r="Q954" s="14"/>
      <c r="R954" s="14"/>
      <c r="S954" s="14"/>
    </row>
    <row r="955" spans="8:19" x14ac:dyDescent="0.3">
      <c r="H955" s="148"/>
      <c r="I955" s="148"/>
      <c r="J955" s="148"/>
      <c r="K955" s="14"/>
      <c r="L955" s="14"/>
      <c r="M955" s="14"/>
      <c r="N955" s="14"/>
      <c r="O955" s="14"/>
      <c r="P955" s="14"/>
      <c r="Q955" s="14"/>
      <c r="R955" s="14"/>
      <c r="S955" s="14"/>
    </row>
    <row r="956" spans="8:19" x14ac:dyDescent="0.3">
      <c r="H956" s="148"/>
      <c r="I956" s="148"/>
      <c r="J956" s="148"/>
      <c r="K956" s="14"/>
      <c r="L956" s="14"/>
      <c r="M956" s="14"/>
      <c r="N956" s="14"/>
      <c r="O956" s="14"/>
      <c r="P956" s="14"/>
      <c r="Q956" s="14"/>
      <c r="R956" s="14"/>
      <c r="S956" s="14"/>
    </row>
    <row r="957" spans="8:19" x14ac:dyDescent="0.3">
      <c r="H957" s="148"/>
      <c r="I957" s="148"/>
      <c r="J957" s="148"/>
      <c r="K957" s="14"/>
      <c r="L957" s="14"/>
      <c r="M957" s="14"/>
      <c r="N957" s="14"/>
      <c r="O957" s="14"/>
      <c r="P957" s="14"/>
      <c r="Q957" s="14"/>
      <c r="R957" s="14"/>
      <c r="S957" s="14"/>
    </row>
    <row r="958" spans="8:19" x14ac:dyDescent="0.3">
      <c r="H958" s="148"/>
      <c r="I958" s="148"/>
      <c r="J958" s="148"/>
      <c r="K958" s="14"/>
      <c r="L958" s="14"/>
      <c r="M958" s="14"/>
      <c r="N958" s="14"/>
      <c r="O958" s="14"/>
      <c r="P958" s="14"/>
      <c r="Q958" s="14"/>
      <c r="R958" s="14"/>
      <c r="S958" s="14"/>
    </row>
    <row r="959" spans="8:19" x14ac:dyDescent="0.3">
      <c r="H959" s="148"/>
      <c r="I959" s="148"/>
      <c r="J959" s="148"/>
      <c r="K959" s="14"/>
      <c r="L959" s="14"/>
      <c r="M959" s="14"/>
      <c r="N959" s="14"/>
      <c r="O959" s="14"/>
      <c r="P959" s="14"/>
      <c r="Q959" s="14"/>
      <c r="R959" s="14"/>
      <c r="S959" s="14"/>
    </row>
    <row r="960" spans="8:19" x14ac:dyDescent="0.3">
      <c r="H960" s="147"/>
      <c r="I960" s="147"/>
      <c r="J960" s="147"/>
      <c r="K960" s="14"/>
      <c r="L960" s="14"/>
      <c r="M960" s="14"/>
      <c r="N960" s="14"/>
      <c r="O960" s="14"/>
      <c r="P960" s="14"/>
      <c r="Q960" s="14"/>
      <c r="R960" s="14"/>
      <c r="S960" s="14"/>
    </row>
    <row r="961" spans="8:19" x14ac:dyDescent="0.3">
      <c r="H961" s="148"/>
      <c r="I961" s="148"/>
      <c r="J961" s="148"/>
      <c r="K961" s="14"/>
      <c r="L961" s="14"/>
      <c r="M961" s="14"/>
      <c r="N961" s="14"/>
      <c r="O961" s="14"/>
      <c r="P961" s="14"/>
      <c r="Q961" s="14"/>
      <c r="R961" s="14"/>
      <c r="S961" s="14"/>
    </row>
    <row r="962" spans="8:19" x14ac:dyDescent="0.3">
      <c r="H962" s="148"/>
      <c r="I962" s="148"/>
      <c r="J962" s="148"/>
      <c r="K962" s="14"/>
      <c r="L962" s="14"/>
      <c r="M962" s="14"/>
      <c r="N962" s="14"/>
      <c r="O962" s="14"/>
      <c r="P962" s="14"/>
      <c r="Q962" s="14"/>
      <c r="R962" s="14"/>
      <c r="S962" s="14"/>
    </row>
    <row r="963" spans="8:19" x14ac:dyDescent="0.3">
      <c r="H963" s="148"/>
      <c r="I963" s="148"/>
      <c r="J963" s="148"/>
      <c r="K963" s="14"/>
      <c r="L963" s="14"/>
      <c r="M963" s="14"/>
      <c r="N963" s="14"/>
      <c r="O963" s="14"/>
      <c r="P963" s="14"/>
      <c r="Q963" s="14"/>
      <c r="R963" s="14"/>
      <c r="S963" s="14"/>
    </row>
    <row r="964" spans="8:19" x14ac:dyDescent="0.3">
      <c r="H964" s="148"/>
      <c r="I964" s="148"/>
      <c r="J964" s="148"/>
      <c r="K964" s="14"/>
      <c r="L964" s="14"/>
      <c r="M964" s="14"/>
      <c r="N964" s="14"/>
      <c r="O964" s="14"/>
      <c r="P964" s="14"/>
      <c r="Q964" s="14"/>
      <c r="R964" s="14"/>
      <c r="S964" s="14"/>
    </row>
    <row r="965" spans="8:19" x14ac:dyDescent="0.3">
      <c r="H965" s="148"/>
      <c r="I965" s="148"/>
      <c r="J965" s="148"/>
      <c r="K965" s="14"/>
      <c r="L965" s="14"/>
      <c r="M965" s="14"/>
      <c r="N965" s="14"/>
      <c r="O965" s="14"/>
      <c r="P965" s="14"/>
      <c r="Q965" s="14"/>
      <c r="R965" s="14"/>
      <c r="S965" s="14"/>
    </row>
    <row r="966" spans="8:19" x14ac:dyDescent="0.3">
      <c r="H966" s="148"/>
      <c r="I966" s="148"/>
      <c r="J966" s="148"/>
      <c r="K966" s="14"/>
      <c r="L966" s="14"/>
      <c r="M966" s="14"/>
      <c r="N966" s="14"/>
      <c r="O966" s="14"/>
      <c r="P966" s="14"/>
      <c r="Q966" s="14"/>
      <c r="R966" s="14"/>
      <c r="S966" s="14"/>
    </row>
    <row r="967" spans="8:19" x14ac:dyDescent="0.3">
      <c r="H967" s="148"/>
      <c r="I967" s="148"/>
      <c r="J967" s="148"/>
      <c r="K967" s="14"/>
      <c r="L967" s="14"/>
      <c r="M967" s="14"/>
      <c r="N967" s="14"/>
      <c r="O967" s="14"/>
      <c r="P967" s="14"/>
      <c r="Q967" s="14"/>
      <c r="R967" s="14"/>
      <c r="S967" s="14"/>
    </row>
    <row r="968" spans="8:19" x14ac:dyDescent="0.3">
      <c r="H968" s="148"/>
      <c r="I968" s="148"/>
      <c r="J968" s="148"/>
      <c r="K968" s="14"/>
      <c r="L968" s="14"/>
      <c r="M968" s="14"/>
      <c r="N968" s="14"/>
      <c r="O968" s="14"/>
      <c r="P968" s="14"/>
      <c r="Q968" s="14"/>
      <c r="R968" s="14"/>
      <c r="S968" s="14"/>
    </row>
    <row r="969" spans="8:19" x14ac:dyDescent="0.3">
      <c r="H969" s="148"/>
      <c r="I969" s="148"/>
      <c r="J969" s="148"/>
      <c r="K969" s="14"/>
      <c r="L969" s="14"/>
      <c r="M969" s="14"/>
      <c r="N969" s="14"/>
      <c r="O969" s="14"/>
      <c r="P969" s="14"/>
      <c r="Q969" s="14"/>
      <c r="R969" s="14"/>
      <c r="S969" s="14"/>
    </row>
    <row r="970" spans="8:19" x14ac:dyDescent="0.3">
      <c r="H970" s="148"/>
      <c r="I970" s="148"/>
      <c r="J970" s="148"/>
      <c r="K970" s="14"/>
      <c r="L970" s="14"/>
      <c r="M970" s="14"/>
      <c r="N970" s="14"/>
      <c r="O970" s="14"/>
      <c r="P970" s="14"/>
      <c r="Q970" s="14"/>
      <c r="R970" s="14"/>
      <c r="S970" s="14"/>
    </row>
    <row r="971" spans="8:19" x14ac:dyDescent="0.3">
      <c r="H971" s="148"/>
      <c r="I971" s="148"/>
      <c r="J971" s="148"/>
      <c r="K971" s="14"/>
      <c r="L971" s="14"/>
      <c r="M971" s="14"/>
      <c r="N971" s="14"/>
      <c r="O971" s="14"/>
      <c r="P971" s="14"/>
      <c r="Q971" s="14"/>
      <c r="R971" s="14"/>
      <c r="S971" s="14"/>
    </row>
    <row r="972" spans="8:19" x14ac:dyDescent="0.3">
      <c r="H972" s="147"/>
      <c r="I972" s="147"/>
      <c r="J972" s="147"/>
      <c r="K972" s="14"/>
      <c r="L972" s="14"/>
      <c r="M972" s="14"/>
      <c r="N972" s="14"/>
      <c r="O972" s="14"/>
      <c r="P972" s="14"/>
      <c r="Q972" s="14"/>
      <c r="R972" s="14"/>
      <c r="S972" s="14"/>
    </row>
    <row r="973" spans="8:19" x14ac:dyDescent="0.3">
      <c r="H973" s="148"/>
      <c r="I973" s="148"/>
      <c r="J973" s="148"/>
      <c r="K973" s="14"/>
      <c r="L973" s="14"/>
      <c r="M973" s="14"/>
      <c r="N973" s="14"/>
      <c r="O973" s="14"/>
      <c r="P973" s="14"/>
      <c r="Q973" s="14"/>
      <c r="R973" s="14"/>
      <c r="S973" s="14"/>
    </row>
    <row r="974" spans="8:19" x14ac:dyDescent="0.3">
      <c r="H974" s="148"/>
      <c r="I974" s="148"/>
      <c r="J974" s="148"/>
      <c r="K974" s="14"/>
      <c r="L974" s="14"/>
      <c r="M974" s="14"/>
      <c r="N974" s="14"/>
      <c r="O974" s="14"/>
      <c r="P974" s="14"/>
      <c r="Q974" s="14"/>
      <c r="R974" s="14"/>
      <c r="S974" s="14"/>
    </row>
    <row r="975" spans="8:19" x14ac:dyDescent="0.3">
      <c r="H975" s="148"/>
      <c r="I975" s="148"/>
      <c r="J975" s="148"/>
      <c r="K975" s="14"/>
      <c r="L975" s="14"/>
      <c r="M975" s="14"/>
      <c r="N975" s="14"/>
      <c r="O975" s="14"/>
      <c r="P975" s="14"/>
      <c r="Q975" s="14"/>
      <c r="R975" s="14"/>
      <c r="S975" s="14"/>
    </row>
    <row r="976" spans="8:19" x14ac:dyDescent="0.3">
      <c r="H976" s="148"/>
      <c r="I976" s="148"/>
      <c r="J976" s="148"/>
      <c r="K976" s="14"/>
      <c r="L976" s="14"/>
      <c r="M976" s="14"/>
      <c r="N976" s="14"/>
      <c r="O976" s="14"/>
      <c r="P976" s="14"/>
      <c r="Q976" s="14"/>
      <c r="R976" s="14"/>
      <c r="S976" s="14"/>
    </row>
    <row r="977" spans="8:19" x14ac:dyDescent="0.3">
      <c r="H977" s="148"/>
      <c r="I977" s="148"/>
      <c r="J977" s="148"/>
      <c r="K977" s="14"/>
      <c r="L977" s="14"/>
      <c r="M977" s="14"/>
      <c r="N977" s="14"/>
      <c r="O977" s="14"/>
      <c r="P977" s="14"/>
      <c r="Q977" s="14"/>
      <c r="R977" s="14"/>
      <c r="S977" s="14"/>
    </row>
    <row r="978" spans="8:19" x14ac:dyDescent="0.3">
      <c r="H978" s="148"/>
      <c r="I978" s="148"/>
      <c r="J978" s="148"/>
      <c r="K978" s="14"/>
      <c r="L978" s="14"/>
      <c r="M978" s="14"/>
      <c r="N978" s="14"/>
      <c r="O978" s="14"/>
      <c r="P978" s="14"/>
      <c r="Q978" s="14"/>
      <c r="R978" s="14"/>
      <c r="S978" s="14"/>
    </row>
    <row r="979" spans="8:19" x14ac:dyDescent="0.3">
      <c r="H979" s="148"/>
      <c r="I979" s="148"/>
      <c r="J979" s="148"/>
      <c r="K979" s="14"/>
      <c r="L979" s="14"/>
      <c r="M979" s="14"/>
      <c r="N979" s="14"/>
      <c r="O979" s="14"/>
      <c r="P979" s="14"/>
      <c r="Q979" s="14"/>
      <c r="R979" s="14"/>
      <c r="S979" s="14"/>
    </row>
    <row r="980" spans="8:19" x14ac:dyDescent="0.3">
      <c r="H980" s="148"/>
      <c r="I980" s="148"/>
      <c r="J980" s="148"/>
      <c r="K980" s="14"/>
      <c r="L980" s="14"/>
      <c r="M980" s="14"/>
      <c r="N980" s="14"/>
      <c r="O980" s="14"/>
      <c r="P980" s="14"/>
      <c r="Q980" s="14"/>
      <c r="R980" s="14"/>
      <c r="S980" s="14"/>
    </row>
    <row r="981" spans="8:19" x14ac:dyDescent="0.3">
      <c r="H981" s="148"/>
      <c r="I981" s="148"/>
      <c r="J981" s="148"/>
      <c r="K981" s="14"/>
      <c r="L981" s="14"/>
      <c r="M981" s="14"/>
      <c r="N981" s="14"/>
      <c r="O981" s="14"/>
      <c r="P981" s="14"/>
      <c r="Q981" s="14"/>
      <c r="R981" s="14"/>
      <c r="S981" s="14"/>
    </row>
    <row r="982" spans="8:19" x14ac:dyDescent="0.3">
      <c r="H982" s="148"/>
      <c r="I982" s="148"/>
      <c r="J982" s="148"/>
      <c r="K982" s="14"/>
      <c r="L982" s="14"/>
      <c r="M982" s="14"/>
      <c r="N982" s="14"/>
      <c r="O982" s="14"/>
      <c r="P982" s="14"/>
      <c r="Q982" s="14"/>
      <c r="R982" s="14"/>
      <c r="S982" s="14"/>
    </row>
    <row r="983" spans="8:19" x14ac:dyDescent="0.3">
      <c r="H983" s="148"/>
      <c r="I983" s="148"/>
      <c r="J983" s="148"/>
      <c r="K983" s="14"/>
      <c r="L983" s="14"/>
      <c r="M983" s="14"/>
      <c r="N983" s="14"/>
      <c r="O983" s="14"/>
      <c r="P983" s="14"/>
      <c r="Q983" s="14"/>
      <c r="R983" s="14"/>
      <c r="S983" s="14"/>
    </row>
    <row r="984" spans="8:19" x14ac:dyDescent="0.3">
      <c r="H984" s="148"/>
      <c r="I984" s="148"/>
      <c r="J984" s="148"/>
      <c r="K984" s="14"/>
      <c r="L984" s="14"/>
      <c r="M984" s="14"/>
      <c r="N984" s="14"/>
      <c r="O984" s="14"/>
      <c r="P984" s="14"/>
      <c r="Q984" s="14"/>
      <c r="R984" s="14"/>
      <c r="S984" s="14"/>
    </row>
    <row r="985" spans="8:19" x14ac:dyDescent="0.3">
      <c r="H985" s="148"/>
      <c r="I985" s="148"/>
      <c r="J985" s="148"/>
      <c r="K985" s="14"/>
      <c r="L985" s="14"/>
      <c r="M985" s="14"/>
      <c r="N985" s="14"/>
      <c r="O985" s="14"/>
      <c r="P985" s="14"/>
      <c r="Q985" s="14"/>
      <c r="R985" s="14"/>
      <c r="S985" s="14"/>
    </row>
    <row r="986" spans="8:19" x14ac:dyDescent="0.3">
      <c r="H986" s="148"/>
      <c r="I986" s="148"/>
      <c r="J986" s="148"/>
      <c r="K986" s="14"/>
      <c r="L986" s="14"/>
      <c r="M986" s="14"/>
      <c r="N986" s="14"/>
      <c r="O986" s="14"/>
      <c r="P986" s="14"/>
      <c r="Q986" s="14"/>
      <c r="R986" s="14"/>
      <c r="S986" s="14"/>
    </row>
    <row r="987" spans="8:19" x14ac:dyDescent="0.3">
      <c r="H987" s="148"/>
      <c r="I987" s="148"/>
      <c r="J987" s="148"/>
      <c r="K987" s="14"/>
      <c r="L987" s="14"/>
      <c r="M987" s="14"/>
      <c r="N987" s="14"/>
      <c r="O987" s="14"/>
      <c r="P987" s="14"/>
      <c r="Q987" s="14"/>
      <c r="R987" s="14"/>
      <c r="S987" s="14"/>
    </row>
    <row r="988" spans="8:19" x14ac:dyDescent="0.3">
      <c r="H988" s="148"/>
      <c r="I988" s="148"/>
      <c r="J988" s="148"/>
      <c r="K988" s="14"/>
      <c r="L988" s="14"/>
      <c r="M988" s="14"/>
      <c r="N988" s="14"/>
      <c r="O988" s="14"/>
      <c r="P988" s="14"/>
      <c r="Q988" s="14"/>
      <c r="R988" s="14"/>
      <c r="S988" s="14"/>
    </row>
    <row r="989" spans="8:19" x14ac:dyDescent="0.3">
      <c r="H989" s="148"/>
      <c r="I989" s="148"/>
      <c r="J989" s="148"/>
      <c r="K989" s="14"/>
      <c r="L989" s="14"/>
      <c r="M989" s="14"/>
      <c r="N989" s="14"/>
      <c r="O989" s="14"/>
      <c r="P989" s="14"/>
      <c r="Q989" s="14"/>
      <c r="R989" s="14"/>
      <c r="S989" s="14"/>
    </row>
    <row r="990" spans="8:19" x14ac:dyDescent="0.3">
      <c r="H990" s="148"/>
      <c r="I990" s="148"/>
      <c r="J990" s="148"/>
      <c r="K990" s="14"/>
      <c r="L990" s="14"/>
      <c r="M990" s="14"/>
      <c r="N990" s="14"/>
      <c r="O990" s="14"/>
      <c r="P990" s="14"/>
      <c r="Q990" s="14"/>
      <c r="R990" s="14"/>
      <c r="S990" s="14"/>
    </row>
    <row r="991" spans="8:19" x14ac:dyDescent="0.3">
      <c r="H991" s="148"/>
      <c r="I991" s="148"/>
      <c r="J991" s="148"/>
      <c r="K991" s="14"/>
      <c r="L991" s="14"/>
      <c r="M991" s="14"/>
      <c r="N991" s="14"/>
      <c r="O991" s="14"/>
      <c r="P991" s="14"/>
      <c r="Q991" s="14"/>
      <c r="R991" s="14"/>
      <c r="S991" s="14"/>
    </row>
    <row r="992" spans="8:19" x14ac:dyDescent="0.3">
      <c r="H992" s="148"/>
      <c r="I992" s="148"/>
      <c r="J992" s="148"/>
      <c r="K992" s="14"/>
      <c r="L992" s="14"/>
      <c r="M992" s="14"/>
      <c r="N992" s="14"/>
      <c r="O992" s="14"/>
      <c r="P992" s="14"/>
      <c r="Q992" s="14"/>
      <c r="R992" s="14"/>
      <c r="S992" s="14"/>
    </row>
    <row r="993" spans="8:19" x14ac:dyDescent="0.3">
      <c r="H993" s="148"/>
      <c r="I993" s="148"/>
      <c r="J993" s="148"/>
      <c r="K993" s="14"/>
      <c r="L993" s="14"/>
      <c r="M993" s="14"/>
      <c r="N993" s="14"/>
      <c r="O993" s="14"/>
      <c r="P993" s="14"/>
      <c r="Q993" s="14"/>
      <c r="R993" s="14"/>
      <c r="S993" s="14"/>
    </row>
    <row r="994" spans="8:19" x14ac:dyDescent="0.3">
      <c r="H994" s="148"/>
      <c r="I994" s="148"/>
      <c r="J994" s="148"/>
      <c r="K994" s="14"/>
      <c r="L994" s="14"/>
      <c r="M994" s="14"/>
      <c r="N994" s="14"/>
      <c r="O994" s="14"/>
      <c r="P994" s="14"/>
      <c r="Q994" s="14"/>
      <c r="R994" s="14"/>
      <c r="S994" s="14"/>
    </row>
    <row r="995" spans="8:19" x14ac:dyDescent="0.3">
      <c r="H995" s="148"/>
      <c r="I995" s="148"/>
      <c r="J995" s="148"/>
      <c r="K995" s="14"/>
      <c r="L995" s="14"/>
      <c r="M995" s="14"/>
      <c r="N995" s="14"/>
      <c r="O995" s="14"/>
      <c r="P995" s="14"/>
      <c r="Q995" s="14"/>
      <c r="R995" s="14"/>
      <c r="S995" s="14"/>
    </row>
    <row r="996" spans="8:19" x14ac:dyDescent="0.3">
      <c r="H996" s="148"/>
      <c r="I996" s="148"/>
      <c r="J996" s="148"/>
      <c r="K996" s="14"/>
      <c r="L996" s="14"/>
      <c r="M996" s="14"/>
      <c r="N996" s="14"/>
      <c r="O996" s="14"/>
      <c r="P996" s="14"/>
      <c r="Q996" s="14"/>
      <c r="R996" s="14"/>
      <c r="S996" s="14"/>
    </row>
    <row r="997" spans="8:19" x14ac:dyDescent="0.3">
      <c r="H997" s="148"/>
      <c r="I997" s="148"/>
      <c r="J997" s="148"/>
      <c r="K997" s="14"/>
      <c r="L997" s="14"/>
      <c r="M997" s="14"/>
      <c r="N997" s="14"/>
      <c r="O997" s="14"/>
      <c r="P997" s="14"/>
      <c r="Q997" s="14"/>
      <c r="R997" s="14"/>
      <c r="S997" s="14"/>
    </row>
    <row r="998" spans="8:19" x14ac:dyDescent="0.3">
      <c r="H998" s="148"/>
      <c r="I998" s="148"/>
      <c r="J998" s="148"/>
      <c r="K998" s="14"/>
      <c r="L998" s="14"/>
      <c r="M998" s="14"/>
      <c r="N998" s="14"/>
      <c r="O998" s="14"/>
      <c r="P998" s="14"/>
      <c r="Q998" s="14"/>
      <c r="R998" s="14"/>
      <c r="S998" s="14"/>
    </row>
    <row r="999" spans="8:19" x14ac:dyDescent="0.3">
      <c r="H999" s="148"/>
      <c r="I999" s="148"/>
      <c r="J999" s="148"/>
      <c r="K999" s="14"/>
      <c r="L999" s="14"/>
      <c r="M999" s="14"/>
      <c r="N999" s="14"/>
      <c r="O999" s="14"/>
      <c r="P999" s="14"/>
      <c r="Q999" s="14"/>
      <c r="R999" s="14"/>
      <c r="S999" s="14"/>
    </row>
    <row r="1000" spans="8:19" x14ac:dyDescent="0.3">
      <c r="H1000" s="148"/>
      <c r="I1000" s="148"/>
      <c r="J1000" s="148"/>
      <c r="K1000" s="14"/>
      <c r="L1000" s="14"/>
      <c r="M1000" s="14"/>
      <c r="N1000" s="14"/>
      <c r="O1000" s="14"/>
      <c r="P1000" s="14"/>
      <c r="Q1000" s="14"/>
      <c r="R1000" s="14"/>
      <c r="S1000" s="14"/>
    </row>
    <row r="1001" spans="8:19" x14ac:dyDescent="0.3">
      <c r="H1001" s="148"/>
      <c r="I1001" s="148"/>
      <c r="J1001" s="148"/>
      <c r="K1001" s="14"/>
      <c r="L1001" s="14"/>
      <c r="M1001" s="14"/>
      <c r="N1001" s="14"/>
      <c r="O1001" s="14"/>
      <c r="P1001" s="14"/>
      <c r="Q1001" s="14"/>
      <c r="R1001" s="14"/>
      <c r="S1001" s="14"/>
    </row>
    <row r="1002" spans="8:19" x14ac:dyDescent="0.3">
      <c r="H1002" s="148"/>
      <c r="I1002" s="148"/>
      <c r="J1002" s="148"/>
      <c r="K1002" s="14"/>
      <c r="L1002" s="14"/>
      <c r="M1002" s="14"/>
      <c r="N1002" s="14"/>
      <c r="O1002" s="14"/>
      <c r="P1002" s="14"/>
      <c r="Q1002" s="14"/>
      <c r="R1002" s="14"/>
      <c r="S1002" s="14"/>
    </row>
    <row r="1003" spans="8:19" x14ac:dyDescent="0.3">
      <c r="H1003" s="148"/>
      <c r="I1003" s="148"/>
      <c r="J1003" s="148"/>
      <c r="K1003" s="14"/>
      <c r="L1003" s="14"/>
      <c r="M1003" s="14"/>
      <c r="N1003" s="14"/>
      <c r="O1003" s="14"/>
      <c r="P1003" s="14"/>
      <c r="Q1003" s="14"/>
      <c r="R1003" s="14"/>
      <c r="S1003" s="14"/>
    </row>
    <row r="1004" spans="8:19" x14ac:dyDescent="0.3">
      <c r="H1004" s="148"/>
      <c r="I1004" s="148"/>
      <c r="J1004" s="148"/>
      <c r="K1004" s="14"/>
      <c r="L1004" s="14"/>
      <c r="M1004" s="14"/>
      <c r="N1004" s="14"/>
      <c r="O1004" s="14"/>
      <c r="P1004" s="14"/>
      <c r="Q1004" s="14"/>
      <c r="R1004" s="14"/>
      <c r="S1004" s="14"/>
    </row>
    <row r="1005" spans="8:19" x14ac:dyDescent="0.3">
      <c r="H1005" s="148"/>
      <c r="I1005" s="148"/>
      <c r="J1005" s="148"/>
      <c r="K1005" s="14"/>
      <c r="L1005" s="14"/>
      <c r="M1005" s="14"/>
      <c r="N1005" s="14"/>
      <c r="O1005" s="14"/>
      <c r="P1005" s="14"/>
      <c r="Q1005" s="14"/>
      <c r="R1005" s="14"/>
      <c r="S1005" s="14"/>
    </row>
    <row r="1006" spans="8:19" x14ac:dyDescent="0.3">
      <c r="H1006" s="148"/>
      <c r="I1006" s="148"/>
      <c r="J1006" s="148"/>
      <c r="K1006" s="14"/>
      <c r="L1006" s="14"/>
      <c r="M1006" s="14"/>
      <c r="N1006" s="14"/>
      <c r="O1006" s="14"/>
      <c r="P1006" s="14"/>
      <c r="Q1006" s="14"/>
      <c r="R1006" s="14"/>
      <c r="S1006" s="14"/>
    </row>
    <row r="1007" spans="8:19" x14ac:dyDescent="0.3">
      <c r="H1007" s="148"/>
      <c r="I1007" s="148"/>
      <c r="J1007" s="148"/>
      <c r="K1007" s="14"/>
      <c r="L1007" s="14"/>
      <c r="M1007" s="14"/>
      <c r="N1007" s="14"/>
      <c r="O1007" s="14"/>
      <c r="P1007" s="14"/>
      <c r="Q1007" s="14"/>
      <c r="R1007" s="14"/>
      <c r="S1007" s="14"/>
    </row>
    <row r="1008" spans="8:19" x14ac:dyDescent="0.3">
      <c r="H1008" s="148"/>
      <c r="I1008" s="148"/>
      <c r="J1008" s="148"/>
      <c r="K1008" s="14"/>
      <c r="L1008" s="14"/>
      <c r="M1008" s="14"/>
      <c r="N1008" s="14"/>
      <c r="O1008" s="14"/>
      <c r="P1008" s="14"/>
      <c r="Q1008" s="14"/>
      <c r="R1008" s="14"/>
      <c r="S1008" s="14"/>
    </row>
    <row r="1009" spans="8:19" x14ac:dyDescent="0.3">
      <c r="H1009" s="148"/>
      <c r="I1009" s="148"/>
      <c r="J1009" s="148"/>
      <c r="K1009" s="14"/>
      <c r="L1009" s="14"/>
      <c r="M1009" s="14"/>
      <c r="N1009" s="14"/>
      <c r="O1009" s="14"/>
      <c r="P1009" s="14"/>
      <c r="Q1009" s="14"/>
      <c r="R1009" s="14"/>
      <c r="S1009" s="14"/>
    </row>
    <row r="1010" spans="8:19" x14ac:dyDescent="0.3">
      <c r="H1010" s="148"/>
      <c r="I1010" s="148"/>
      <c r="J1010" s="148"/>
      <c r="K1010" s="14"/>
      <c r="L1010" s="14"/>
      <c r="M1010" s="14"/>
      <c r="N1010" s="14"/>
      <c r="O1010" s="14"/>
      <c r="P1010" s="14"/>
      <c r="Q1010" s="14"/>
      <c r="R1010" s="14"/>
      <c r="S1010" s="14"/>
    </row>
    <row r="1011" spans="8:19" x14ac:dyDescent="0.3">
      <c r="H1011" s="148"/>
      <c r="I1011" s="148"/>
      <c r="J1011" s="148"/>
      <c r="K1011" s="14"/>
      <c r="L1011" s="14"/>
      <c r="M1011" s="14"/>
      <c r="N1011" s="14"/>
      <c r="O1011" s="14"/>
      <c r="P1011" s="14"/>
      <c r="Q1011" s="14"/>
      <c r="R1011" s="14"/>
      <c r="S1011" s="14"/>
    </row>
    <row r="1012" spans="8:19" x14ac:dyDescent="0.3">
      <c r="H1012" s="148"/>
      <c r="I1012" s="148"/>
      <c r="J1012" s="148"/>
      <c r="K1012" s="14"/>
      <c r="L1012" s="14"/>
      <c r="M1012" s="14"/>
      <c r="N1012" s="14"/>
      <c r="O1012" s="14"/>
      <c r="P1012" s="14"/>
      <c r="Q1012" s="14"/>
      <c r="R1012" s="14"/>
      <c r="S1012" s="14"/>
    </row>
    <row r="1013" spans="8:19" x14ac:dyDescent="0.3">
      <c r="H1013" s="148"/>
      <c r="I1013" s="148"/>
      <c r="J1013" s="148"/>
      <c r="K1013" s="14"/>
      <c r="L1013" s="14"/>
      <c r="M1013" s="14"/>
      <c r="N1013" s="14"/>
      <c r="O1013" s="14"/>
      <c r="P1013" s="14"/>
      <c r="Q1013" s="14"/>
      <c r="R1013" s="14"/>
      <c r="S1013" s="14"/>
    </row>
    <row r="1014" spans="8:19" x14ac:dyDescent="0.3">
      <c r="H1014" s="148"/>
      <c r="I1014" s="148"/>
      <c r="J1014" s="148"/>
      <c r="K1014" s="14"/>
      <c r="L1014" s="14"/>
      <c r="M1014" s="14"/>
      <c r="N1014" s="14"/>
      <c r="O1014" s="14"/>
      <c r="P1014" s="14"/>
      <c r="Q1014" s="14"/>
      <c r="R1014" s="14"/>
      <c r="S1014" s="14"/>
    </row>
    <row r="1015" spans="8:19" x14ac:dyDescent="0.3">
      <c r="H1015" s="148"/>
      <c r="I1015" s="148"/>
      <c r="J1015" s="148"/>
      <c r="K1015" s="14"/>
      <c r="L1015" s="14"/>
      <c r="M1015" s="14"/>
      <c r="N1015" s="14"/>
      <c r="O1015" s="14"/>
      <c r="P1015" s="14"/>
      <c r="Q1015" s="14"/>
      <c r="R1015" s="14"/>
      <c r="S1015" s="14"/>
    </row>
    <row r="1016" spans="8:19" x14ac:dyDescent="0.3">
      <c r="H1016" s="148"/>
      <c r="I1016" s="148"/>
      <c r="J1016" s="148"/>
      <c r="K1016" s="14"/>
      <c r="L1016" s="14"/>
      <c r="M1016" s="14"/>
      <c r="N1016" s="14"/>
      <c r="O1016" s="14"/>
      <c r="P1016" s="14"/>
      <c r="Q1016" s="14"/>
      <c r="R1016" s="14"/>
      <c r="S1016" s="14"/>
    </row>
    <row r="1017" spans="8:19" x14ac:dyDescent="0.3">
      <c r="H1017" s="148"/>
      <c r="I1017" s="148"/>
      <c r="J1017" s="148"/>
      <c r="K1017" s="14"/>
      <c r="L1017" s="14"/>
      <c r="M1017" s="14"/>
      <c r="N1017" s="14"/>
      <c r="O1017" s="14"/>
      <c r="P1017" s="14"/>
      <c r="Q1017" s="14"/>
      <c r="R1017" s="14"/>
      <c r="S1017" s="14"/>
    </row>
    <row r="1018" spans="8:19" x14ac:dyDescent="0.3">
      <c r="H1018" s="148"/>
      <c r="I1018" s="148"/>
      <c r="J1018" s="148"/>
      <c r="K1018" s="14"/>
      <c r="L1018" s="14"/>
      <c r="M1018" s="14"/>
      <c r="N1018" s="14"/>
      <c r="O1018" s="14"/>
      <c r="P1018" s="14"/>
      <c r="Q1018" s="14"/>
      <c r="R1018" s="14"/>
      <c r="S1018" s="14"/>
    </row>
    <row r="1019" spans="8:19" x14ac:dyDescent="0.3">
      <c r="H1019" s="148"/>
      <c r="I1019" s="148"/>
      <c r="J1019" s="148"/>
      <c r="K1019" s="14"/>
      <c r="L1019" s="14"/>
      <c r="M1019" s="14"/>
      <c r="N1019" s="14"/>
      <c r="O1019" s="14"/>
      <c r="P1019" s="14"/>
      <c r="Q1019" s="14"/>
      <c r="R1019" s="14"/>
      <c r="S1019" s="14"/>
    </row>
    <row r="1020" spans="8:19" x14ac:dyDescent="0.3">
      <c r="H1020" s="148"/>
      <c r="I1020" s="148"/>
      <c r="J1020" s="148"/>
      <c r="K1020" s="14"/>
      <c r="L1020" s="14"/>
      <c r="M1020" s="14"/>
      <c r="N1020" s="14"/>
      <c r="O1020" s="14"/>
      <c r="P1020" s="14"/>
      <c r="Q1020" s="14"/>
      <c r="R1020" s="14"/>
      <c r="S1020" s="14"/>
    </row>
    <row r="1021" spans="8:19" x14ac:dyDescent="0.3">
      <c r="H1021" s="148"/>
      <c r="I1021" s="148"/>
      <c r="J1021" s="148"/>
      <c r="K1021" s="14"/>
      <c r="L1021" s="14"/>
      <c r="M1021" s="14"/>
      <c r="N1021" s="14"/>
      <c r="O1021" s="14"/>
      <c r="P1021" s="14"/>
      <c r="Q1021" s="14"/>
      <c r="R1021" s="14"/>
      <c r="S1021" s="14"/>
    </row>
    <row r="1022" spans="8:19" x14ac:dyDescent="0.3">
      <c r="H1022" s="148"/>
      <c r="I1022" s="148"/>
      <c r="J1022" s="148"/>
      <c r="K1022" s="14"/>
      <c r="L1022" s="14"/>
      <c r="M1022" s="14"/>
      <c r="N1022" s="14"/>
      <c r="O1022" s="14"/>
      <c r="P1022" s="14"/>
      <c r="Q1022" s="14"/>
      <c r="R1022" s="14"/>
      <c r="S1022" s="14"/>
    </row>
    <row r="1023" spans="8:19" x14ac:dyDescent="0.3">
      <c r="H1023" s="148"/>
      <c r="I1023" s="148"/>
      <c r="J1023" s="148"/>
      <c r="K1023" s="14"/>
      <c r="L1023" s="14"/>
      <c r="M1023" s="14"/>
      <c r="N1023" s="14"/>
      <c r="O1023" s="14"/>
      <c r="P1023" s="14"/>
      <c r="Q1023" s="14"/>
      <c r="R1023" s="14"/>
      <c r="S1023" s="14"/>
    </row>
    <row r="1024" spans="8:19" x14ac:dyDescent="0.3">
      <c r="H1024" s="148"/>
      <c r="I1024" s="148"/>
      <c r="J1024" s="148"/>
      <c r="K1024" s="14"/>
      <c r="L1024" s="14"/>
      <c r="M1024" s="14"/>
      <c r="N1024" s="14"/>
      <c r="O1024" s="14"/>
      <c r="P1024" s="14"/>
      <c r="Q1024" s="14"/>
      <c r="R1024" s="14"/>
      <c r="S1024" s="14"/>
    </row>
    <row r="1025" spans="8:19" x14ac:dyDescent="0.3">
      <c r="H1025" s="148"/>
      <c r="I1025" s="148"/>
      <c r="J1025" s="148"/>
      <c r="K1025" s="14"/>
      <c r="L1025" s="14"/>
      <c r="M1025" s="14"/>
      <c r="N1025" s="14"/>
      <c r="O1025" s="14"/>
      <c r="P1025" s="14"/>
      <c r="Q1025" s="14"/>
      <c r="R1025" s="14"/>
      <c r="S1025" s="14"/>
    </row>
    <row r="1026" spans="8:19" x14ac:dyDescent="0.3">
      <c r="H1026" s="148"/>
      <c r="I1026" s="148"/>
      <c r="J1026" s="148"/>
      <c r="K1026" s="14"/>
      <c r="L1026" s="14"/>
      <c r="M1026" s="14"/>
      <c r="N1026" s="14"/>
      <c r="O1026" s="14"/>
      <c r="P1026" s="14"/>
      <c r="Q1026" s="14"/>
      <c r="R1026" s="14"/>
      <c r="S1026" s="14"/>
    </row>
    <row r="1027" spans="8:19" x14ac:dyDescent="0.3">
      <c r="H1027" s="148"/>
      <c r="I1027" s="148"/>
      <c r="J1027" s="148"/>
      <c r="K1027" s="14"/>
      <c r="L1027" s="14"/>
      <c r="M1027" s="14"/>
      <c r="N1027" s="14"/>
      <c r="O1027" s="14"/>
      <c r="P1027" s="14"/>
      <c r="Q1027" s="14"/>
      <c r="R1027" s="14"/>
      <c r="S1027" s="14"/>
    </row>
    <row r="1028" spans="8:19" x14ac:dyDescent="0.3">
      <c r="H1028" s="148"/>
      <c r="I1028" s="148"/>
      <c r="J1028" s="148"/>
      <c r="K1028" s="14"/>
      <c r="L1028" s="14"/>
      <c r="M1028" s="14"/>
      <c r="N1028" s="14"/>
      <c r="O1028" s="14"/>
      <c r="P1028" s="14"/>
      <c r="Q1028" s="14"/>
      <c r="R1028" s="14"/>
      <c r="S1028" s="14"/>
    </row>
    <row r="1029" spans="8:19" x14ac:dyDescent="0.3">
      <c r="H1029" s="148"/>
      <c r="I1029" s="148"/>
      <c r="J1029" s="148"/>
      <c r="K1029" s="14"/>
      <c r="L1029" s="14"/>
      <c r="M1029" s="14"/>
      <c r="N1029" s="14"/>
      <c r="O1029" s="14"/>
      <c r="P1029" s="14"/>
      <c r="Q1029" s="14"/>
      <c r="R1029" s="14"/>
      <c r="S1029" s="14"/>
    </row>
    <row r="1030" spans="8:19" x14ac:dyDescent="0.3">
      <c r="H1030" s="148"/>
      <c r="I1030" s="148"/>
      <c r="J1030" s="148"/>
      <c r="K1030" s="14"/>
      <c r="L1030" s="14"/>
      <c r="M1030" s="14"/>
      <c r="N1030" s="14"/>
      <c r="O1030" s="14"/>
      <c r="P1030" s="14"/>
      <c r="Q1030" s="14"/>
      <c r="R1030" s="14"/>
      <c r="S1030" s="14"/>
    </row>
    <row r="1031" spans="8:19" x14ac:dyDescent="0.3">
      <c r="H1031" s="148"/>
      <c r="I1031" s="148"/>
      <c r="J1031" s="148"/>
      <c r="K1031" s="14"/>
      <c r="L1031" s="14"/>
      <c r="M1031" s="14"/>
      <c r="N1031" s="14"/>
      <c r="O1031" s="14"/>
      <c r="P1031" s="14"/>
      <c r="Q1031" s="14"/>
      <c r="R1031" s="14"/>
      <c r="S1031" s="14"/>
    </row>
    <row r="1032" spans="8:19" x14ac:dyDescent="0.3">
      <c r="H1032" s="148"/>
      <c r="I1032" s="148"/>
      <c r="J1032" s="148"/>
      <c r="K1032" s="14"/>
      <c r="L1032" s="14"/>
      <c r="M1032" s="14"/>
      <c r="N1032" s="14"/>
      <c r="O1032" s="14"/>
      <c r="P1032" s="14"/>
      <c r="Q1032" s="14"/>
      <c r="R1032" s="14"/>
      <c r="S1032" s="14"/>
    </row>
    <row r="1033" spans="8:19" x14ac:dyDescent="0.3">
      <c r="H1033" s="148"/>
      <c r="I1033" s="148"/>
      <c r="J1033" s="148"/>
      <c r="K1033" s="14"/>
      <c r="L1033" s="14"/>
      <c r="M1033" s="14"/>
      <c r="N1033" s="14"/>
      <c r="O1033" s="14"/>
      <c r="P1033" s="14"/>
      <c r="Q1033" s="14"/>
      <c r="R1033" s="14"/>
      <c r="S1033" s="14"/>
    </row>
    <row r="1034" spans="8:19" x14ac:dyDescent="0.3">
      <c r="H1034" s="148"/>
      <c r="I1034" s="148"/>
      <c r="J1034" s="148"/>
      <c r="K1034" s="14"/>
      <c r="L1034" s="14"/>
      <c r="M1034" s="14"/>
      <c r="N1034" s="14"/>
      <c r="O1034" s="14"/>
      <c r="P1034" s="14"/>
      <c r="Q1034" s="14"/>
      <c r="R1034" s="14"/>
      <c r="S1034" s="14"/>
    </row>
    <row r="1035" spans="8:19" x14ac:dyDescent="0.3">
      <c r="H1035" s="148"/>
      <c r="I1035" s="148"/>
      <c r="J1035" s="148"/>
      <c r="K1035" s="14"/>
      <c r="L1035" s="14"/>
      <c r="M1035" s="14"/>
      <c r="N1035" s="14"/>
      <c r="O1035" s="14"/>
      <c r="P1035" s="14"/>
      <c r="Q1035" s="14"/>
      <c r="R1035" s="14"/>
      <c r="S1035" s="14"/>
    </row>
    <row r="1036" spans="8:19" x14ac:dyDescent="0.3">
      <c r="H1036" s="148"/>
      <c r="I1036" s="148"/>
      <c r="J1036" s="148"/>
      <c r="K1036" s="14"/>
      <c r="L1036" s="14"/>
      <c r="M1036" s="14"/>
      <c r="N1036" s="14"/>
      <c r="O1036" s="14"/>
      <c r="P1036" s="14"/>
      <c r="Q1036" s="14"/>
      <c r="R1036" s="14"/>
      <c r="S1036" s="14"/>
    </row>
    <row r="1037" spans="8:19" x14ac:dyDescent="0.3">
      <c r="H1037" s="148"/>
      <c r="I1037" s="148"/>
      <c r="J1037" s="148"/>
      <c r="K1037" s="14"/>
      <c r="L1037" s="14"/>
      <c r="M1037" s="14"/>
      <c r="N1037" s="14"/>
      <c r="O1037" s="14"/>
      <c r="P1037" s="14"/>
      <c r="Q1037" s="14"/>
      <c r="R1037" s="14"/>
      <c r="S1037" s="14"/>
    </row>
    <row r="1038" spans="8:19" x14ac:dyDescent="0.3">
      <c r="H1038" s="148"/>
      <c r="I1038" s="148"/>
      <c r="J1038" s="148"/>
      <c r="K1038" s="14"/>
      <c r="L1038" s="14"/>
      <c r="M1038" s="14"/>
      <c r="N1038" s="14"/>
      <c r="O1038" s="14"/>
      <c r="P1038" s="14"/>
      <c r="Q1038" s="14"/>
      <c r="R1038" s="14"/>
      <c r="S1038" s="14"/>
    </row>
    <row r="1039" spans="8:19" x14ac:dyDescent="0.3">
      <c r="H1039" s="149"/>
      <c r="I1039" s="149"/>
      <c r="J1039" s="149"/>
      <c r="K1039" s="14"/>
      <c r="L1039" s="14"/>
      <c r="M1039" s="14"/>
      <c r="N1039" s="14"/>
      <c r="O1039" s="14"/>
      <c r="P1039" s="14"/>
      <c r="Q1039" s="14"/>
      <c r="R1039" s="14"/>
      <c r="S1039" s="14"/>
    </row>
    <row r="1040" spans="8:19" ht="13.2" x14ac:dyDescent="0.3">
      <c r="H1040" s="150"/>
      <c r="I1040" s="150"/>
      <c r="J1040" s="150"/>
    </row>
    <row r="1041" spans="8:13" ht="13.2" x14ac:dyDescent="0.3">
      <c r="H1041" s="150"/>
      <c r="I1041" s="150"/>
      <c r="J1041" s="150"/>
    </row>
    <row r="1042" spans="8:13" ht="13.2" x14ac:dyDescent="0.3">
      <c r="H1042" s="150"/>
      <c r="I1042" s="150"/>
      <c r="J1042" s="150"/>
    </row>
    <row r="1043" spans="8:13" x14ac:dyDescent="0.3">
      <c r="H1043" s="151"/>
      <c r="I1043" s="151"/>
      <c r="J1043" s="151"/>
    </row>
    <row r="1044" spans="8:13" x14ac:dyDescent="0.3">
      <c r="H1044" s="148" t="s">
        <v>781</v>
      </c>
      <c r="I1044" s="148"/>
      <c r="J1044" s="148"/>
    </row>
    <row r="1045" spans="8:13" x14ac:dyDescent="0.3">
      <c r="H1045" s="148" t="s">
        <v>781</v>
      </c>
      <c r="I1045" s="148"/>
      <c r="J1045" s="148"/>
    </row>
    <row r="1046" spans="8:13" x14ac:dyDescent="0.3">
      <c r="H1046" s="148" t="s">
        <v>781</v>
      </c>
      <c r="I1046" s="148"/>
      <c r="J1046" s="148"/>
    </row>
    <row r="1047" spans="8:13" x14ac:dyDescent="0.3">
      <c r="H1047" s="148" t="s">
        <v>781</v>
      </c>
      <c r="I1047" s="148"/>
      <c r="J1047" s="148"/>
    </row>
    <row r="1048" spans="8:13" x14ac:dyDescent="0.3">
      <c r="H1048" s="148" t="s">
        <v>781</v>
      </c>
      <c r="I1048" s="148"/>
      <c r="J1048" s="148"/>
    </row>
    <row r="1049" spans="8:13" x14ac:dyDescent="0.3">
      <c r="H1049" s="148" t="s">
        <v>782</v>
      </c>
      <c r="I1049" s="148"/>
      <c r="J1049" s="148"/>
    </row>
    <row r="1050" spans="8:13" x14ac:dyDescent="0.3">
      <c r="H1050" s="148" t="s">
        <v>783</v>
      </c>
      <c r="I1050" s="148"/>
      <c r="J1050" s="148"/>
    </row>
    <row r="1051" spans="8:13" x14ac:dyDescent="0.3">
      <c r="H1051" s="149"/>
      <c r="I1051" s="149"/>
      <c r="J1051" s="149"/>
    </row>
    <row r="1052" spans="8:13" ht="13.2" x14ac:dyDescent="0.3">
      <c r="H1052" s="150"/>
      <c r="I1052" s="150"/>
      <c r="J1052" s="150"/>
    </row>
    <row r="1053" spans="8:13" ht="13.2" x14ac:dyDescent="0.3">
      <c r="H1053" s="150"/>
      <c r="I1053" s="150"/>
      <c r="J1053" s="150"/>
    </row>
    <row r="1054" spans="8:13" ht="13.2" x14ac:dyDescent="0.3">
      <c r="H1054" s="150"/>
      <c r="I1054" s="150"/>
      <c r="J1054" s="150"/>
    </row>
    <row r="1056" spans="8:13" x14ac:dyDescent="0.3">
      <c r="L1056" s="137" t="s">
        <v>711</v>
      </c>
      <c r="M1056" s="137">
        <f>11.1+28.1+27.9+28+14.1+2.6</f>
        <v>111.79999999999998</v>
      </c>
    </row>
    <row r="1059" spans="12:19" x14ac:dyDescent="0.3">
      <c r="L1059" s="138" t="s">
        <v>715</v>
      </c>
      <c r="M1059" s="137" t="s">
        <v>711</v>
      </c>
      <c r="N1059" s="137" t="s">
        <v>712</v>
      </c>
      <c r="O1059" s="137" t="s">
        <v>654</v>
      </c>
      <c r="Q1059" s="403" t="s">
        <v>745</v>
      </c>
      <c r="R1059" s="404"/>
      <c r="S1059" s="405"/>
    </row>
    <row r="1060" spans="12:19" x14ac:dyDescent="0.3">
      <c r="L1060" s="138" t="s">
        <v>706</v>
      </c>
      <c r="M1060" s="137">
        <f>10.5+4.7+3.05+46.16</f>
        <v>64.41</v>
      </c>
      <c r="N1060" s="137">
        <v>2</v>
      </c>
      <c r="O1060" s="137">
        <f>M1060*N1060</f>
        <v>128.82</v>
      </c>
      <c r="Q1060" s="138" t="s">
        <v>650</v>
      </c>
      <c r="R1060" s="138" t="s">
        <v>712</v>
      </c>
      <c r="S1060" s="138" t="s">
        <v>654</v>
      </c>
    </row>
    <row r="1061" spans="12:19" x14ac:dyDescent="0.3">
      <c r="L1061" s="138" t="s">
        <v>713</v>
      </c>
      <c r="M1061" s="137">
        <f>1.86*2</f>
        <v>3.72</v>
      </c>
      <c r="N1061" s="137">
        <v>2.2999999999999998</v>
      </c>
      <c r="O1061" s="137">
        <f>M1061*N1061</f>
        <v>8.5559999999999992</v>
      </c>
      <c r="Q1061" s="138">
        <v>4.2300000000000004</v>
      </c>
      <c r="R1061" s="138">
        <v>1.5</v>
      </c>
      <c r="S1061" s="138">
        <f>Q1061*R1061</f>
        <v>6.3450000000000006</v>
      </c>
    </row>
    <row r="1062" spans="12:19" x14ac:dyDescent="0.3">
      <c r="L1062" s="138" t="s">
        <v>716</v>
      </c>
      <c r="M1062" s="137">
        <v>15</v>
      </c>
      <c r="N1062" s="137">
        <v>1.25</v>
      </c>
      <c r="O1062" s="137">
        <f>M1062*N1062</f>
        <v>18.75</v>
      </c>
    </row>
    <row r="1063" spans="12:19" x14ac:dyDescent="0.3">
      <c r="L1063" s="138" t="s">
        <v>714</v>
      </c>
      <c r="M1063" s="137">
        <v>1.85</v>
      </c>
      <c r="N1063" s="137">
        <v>1.4</v>
      </c>
      <c r="O1063" s="139">
        <f>M1063*N1063</f>
        <v>2.59</v>
      </c>
    </row>
    <row r="1064" spans="12:19" x14ac:dyDescent="0.3">
      <c r="L1064" s="144"/>
    </row>
    <row r="1065" spans="12:19" x14ac:dyDescent="0.3">
      <c r="L1065" s="144"/>
    </row>
    <row r="1066" spans="12:19" x14ac:dyDescent="0.3">
      <c r="L1066" s="144"/>
    </row>
    <row r="1067" spans="12:19" x14ac:dyDescent="0.3">
      <c r="O1067" s="140">
        <f>SUM(O1060:O1063)</f>
        <v>158.71600000000001</v>
      </c>
    </row>
    <row r="1069" spans="12:19" x14ac:dyDescent="0.3">
      <c r="L1069" s="37">
        <v>2509172980</v>
      </c>
      <c r="M1069" s="127"/>
      <c r="N1069" s="403" t="s">
        <v>719</v>
      </c>
      <c r="O1069" s="404"/>
      <c r="P1069" s="405"/>
    </row>
    <row r="1070" spans="12:19" x14ac:dyDescent="0.3">
      <c r="N1070" s="138" t="s">
        <v>711</v>
      </c>
      <c r="O1070" s="138" t="s">
        <v>704</v>
      </c>
      <c r="P1070" s="138" t="s">
        <v>654</v>
      </c>
    </row>
    <row r="1071" spans="12:19" x14ac:dyDescent="0.3">
      <c r="N1071" s="138">
        <f>1.34+1.97</f>
        <v>3.31</v>
      </c>
      <c r="O1071" s="138">
        <v>12</v>
      </c>
      <c r="P1071" s="138">
        <f>N1071*O1071</f>
        <v>39.72</v>
      </c>
    </row>
  </sheetData>
  <autoFilter ref="A5:G402" xr:uid="{29C93154-CFB8-44BF-8020-30321B454765}">
    <filterColumn colId="0" showButton="0"/>
  </autoFilter>
  <mergeCells count="417">
    <mergeCell ref="Q1059:S1059"/>
    <mergeCell ref="L915:O915"/>
    <mergeCell ref="N1069:P1069"/>
    <mergeCell ref="A401:D401"/>
    <mergeCell ref="A402:D402"/>
    <mergeCell ref="A301:B301"/>
    <mergeCell ref="A55:B55"/>
    <mergeCell ref="A386:B386"/>
    <mergeCell ref="A388:D388"/>
    <mergeCell ref="A389:D389"/>
    <mergeCell ref="A390:D390"/>
    <mergeCell ref="A391:G391"/>
    <mergeCell ref="A400:D400"/>
    <mergeCell ref="A392:B392"/>
    <mergeCell ref="A380:B380"/>
    <mergeCell ref="A381:B381"/>
    <mergeCell ref="A382:B382"/>
    <mergeCell ref="A383:B383"/>
    <mergeCell ref="A384:B384"/>
    <mergeCell ref="A385:B385"/>
    <mergeCell ref="A374:B374"/>
    <mergeCell ref="A375:B375"/>
    <mergeCell ref="A376:B376"/>
    <mergeCell ref="A377:B377"/>
    <mergeCell ref="A378:B378"/>
    <mergeCell ref="A379:B379"/>
    <mergeCell ref="A368:B368"/>
    <mergeCell ref="A369:B369"/>
    <mergeCell ref="A370:B370"/>
    <mergeCell ref="A371:B371"/>
    <mergeCell ref="A372:B372"/>
    <mergeCell ref="A373:B373"/>
    <mergeCell ref="A362:B362"/>
    <mergeCell ref="A363:B363"/>
    <mergeCell ref="A364:B364"/>
    <mergeCell ref="A365:B365"/>
    <mergeCell ref="A366:B366"/>
    <mergeCell ref="A367:B367"/>
    <mergeCell ref="A356:B356"/>
    <mergeCell ref="A357:B357"/>
    <mergeCell ref="A358:B358"/>
    <mergeCell ref="A359:B359"/>
    <mergeCell ref="A360:B360"/>
    <mergeCell ref="A361:B361"/>
    <mergeCell ref="A350:B350"/>
    <mergeCell ref="A351:B351"/>
    <mergeCell ref="A352:B352"/>
    <mergeCell ref="A353:B353"/>
    <mergeCell ref="A354:B354"/>
    <mergeCell ref="A355:B355"/>
    <mergeCell ref="A344:B344"/>
    <mergeCell ref="A345:B345"/>
    <mergeCell ref="A346:B346"/>
    <mergeCell ref="A347:B347"/>
    <mergeCell ref="A348:B348"/>
    <mergeCell ref="A349:B349"/>
    <mergeCell ref="A338:B338"/>
    <mergeCell ref="A339:B339"/>
    <mergeCell ref="A340:B340"/>
    <mergeCell ref="A341:B341"/>
    <mergeCell ref="A342:B342"/>
    <mergeCell ref="A343:B343"/>
    <mergeCell ref="A332:B332"/>
    <mergeCell ref="A333:B333"/>
    <mergeCell ref="A334:B334"/>
    <mergeCell ref="A335:B335"/>
    <mergeCell ref="A336:B336"/>
    <mergeCell ref="A337:B337"/>
    <mergeCell ref="A326:B326"/>
    <mergeCell ref="A327:B327"/>
    <mergeCell ref="A328:B328"/>
    <mergeCell ref="A329:B329"/>
    <mergeCell ref="A330:B330"/>
    <mergeCell ref="A331:B331"/>
    <mergeCell ref="C320:G320"/>
    <mergeCell ref="A321:B321"/>
    <mergeCell ref="A322:B322"/>
    <mergeCell ref="A323:B323"/>
    <mergeCell ref="A324:B324"/>
    <mergeCell ref="A325:B325"/>
    <mergeCell ref="A315:B315"/>
    <mergeCell ref="A316:B316"/>
    <mergeCell ref="A317:B317"/>
    <mergeCell ref="A318:B318"/>
    <mergeCell ref="A319:B319"/>
    <mergeCell ref="A320:B320"/>
    <mergeCell ref="A309:B309"/>
    <mergeCell ref="A310:B310"/>
    <mergeCell ref="A311:B311"/>
    <mergeCell ref="A312:B312"/>
    <mergeCell ref="A313:B313"/>
    <mergeCell ref="A314:B314"/>
    <mergeCell ref="A304:B304"/>
    <mergeCell ref="A305:B305"/>
    <mergeCell ref="A306:B306"/>
    <mergeCell ref="A307:B307"/>
    <mergeCell ref="A308:B308"/>
    <mergeCell ref="C308:G308"/>
    <mergeCell ref="A297:B297"/>
    <mergeCell ref="A298:B298"/>
    <mergeCell ref="A299:B299"/>
    <mergeCell ref="A300:B300"/>
    <mergeCell ref="A302:B302"/>
    <mergeCell ref="A303:B303"/>
    <mergeCell ref="A291:B291"/>
    <mergeCell ref="A292:B292"/>
    <mergeCell ref="A293:B293"/>
    <mergeCell ref="A294:B294"/>
    <mergeCell ref="A295:B295"/>
    <mergeCell ref="A296:B296"/>
    <mergeCell ref="A285:B285"/>
    <mergeCell ref="A286:B286"/>
    <mergeCell ref="A287:B287"/>
    <mergeCell ref="A288:B288"/>
    <mergeCell ref="A289:B289"/>
    <mergeCell ref="A290:B290"/>
    <mergeCell ref="A279:B279"/>
    <mergeCell ref="A280:B280"/>
    <mergeCell ref="A281:B281"/>
    <mergeCell ref="A282:B282"/>
    <mergeCell ref="A283:B283"/>
    <mergeCell ref="A284:B284"/>
    <mergeCell ref="A274:B274"/>
    <mergeCell ref="A275:B275"/>
    <mergeCell ref="A276:B276"/>
    <mergeCell ref="A277:B277"/>
    <mergeCell ref="A278:B278"/>
    <mergeCell ref="C278:G278"/>
    <mergeCell ref="A268:B268"/>
    <mergeCell ref="A269:B269"/>
    <mergeCell ref="A270:B270"/>
    <mergeCell ref="A271:B271"/>
    <mergeCell ref="A272:B272"/>
    <mergeCell ref="A273:B273"/>
    <mergeCell ref="A263:B263"/>
    <mergeCell ref="C263:G263"/>
    <mergeCell ref="A264:B264"/>
    <mergeCell ref="A265:B265"/>
    <mergeCell ref="A266:B266"/>
    <mergeCell ref="A267:B267"/>
    <mergeCell ref="A257:B257"/>
    <mergeCell ref="A258:B258"/>
    <mergeCell ref="A259:B259"/>
    <mergeCell ref="A260:B260"/>
    <mergeCell ref="A261:B261"/>
    <mergeCell ref="A262:B262"/>
    <mergeCell ref="A251:B251"/>
    <mergeCell ref="A252:B252"/>
    <mergeCell ref="A253:B253"/>
    <mergeCell ref="A254:B254"/>
    <mergeCell ref="A255:B255"/>
    <mergeCell ref="A256:B256"/>
    <mergeCell ref="A246:B246"/>
    <mergeCell ref="A247:B247"/>
    <mergeCell ref="A248:B248"/>
    <mergeCell ref="C248:G248"/>
    <mergeCell ref="A249:B249"/>
    <mergeCell ref="A250:B250"/>
    <mergeCell ref="A240:B240"/>
    <mergeCell ref="A241:B241"/>
    <mergeCell ref="A242:B242"/>
    <mergeCell ref="A243:B243"/>
    <mergeCell ref="A244:B244"/>
    <mergeCell ref="A245:B245"/>
    <mergeCell ref="A235:B235"/>
    <mergeCell ref="A236:B236"/>
    <mergeCell ref="A237:B237"/>
    <mergeCell ref="C237:G237"/>
    <mergeCell ref="A238:B238"/>
    <mergeCell ref="A239:B239"/>
    <mergeCell ref="A229:B229"/>
    <mergeCell ref="A230:B230"/>
    <mergeCell ref="A231:B231"/>
    <mergeCell ref="A232:B232"/>
    <mergeCell ref="A233:B233"/>
    <mergeCell ref="A234:B234"/>
    <mergeCell ref="A223:B223"/>
    <mergeCell ref="A224:B224"/>
    <mergeCell ref="A225:B225"/>
    <mergeCell ref="A226:B226"/>
    <mergeCell ref="A227:B227"/>
    <mergeCell ref="A228:B228"/>
    <mergeCell ref="A217:B217"/>
    <mergeCell ref="A218:B218"/>
    <mergeCell ref="A219:B219"/>
    <mergeCell ref="A220:B220"/>
    <mergeCell ref="A221:B221"/>
    <mergeCell ref="A222:B222"/>
    <mergeCell ref="A211:B211"/>
    <mergeCell ref="A212:B212"/>
    <mergeCell ref="A213:B213"/>
    <mergeCell ref="A214:B214"/>
    <mergeCell ref="A215:B215"/>
    <mergeCell ref="A216:B216"/>
    <mergeCell ref="A205:B205"/>
    <mergeCell ref="A206:B206"/>
    <mergeCell ref="A207:B207"/>
    <mergeCell ref="A208:B208"/>
    <mergeCell ref="A209:B209"/>
    <mergeCell ref="A210:B210"/>
    <mergeCell ref="A199:B199"/>
    <mergeCell ref="A200:B200"/>
    <mergeCell ref="A201:B201"/>
    <mergeCell ref="A202:B202"/>
    <mergeCell ref="A203:B203"/>
    <mergeCell ref="A204:B204"/>
    <mergeCell ref="A193:B193"/>
    <mergeCell ref="A194:B194"/>
    <mergeCell ref="A195:B195"/>
    <mergeCell ref="A196:B196"/>
    <mergeCell ref="A197:B197"/>
    <mergeCell ref="A198:B198"/>
    <mergeCell ref="A188:B188"/>
    <mergeCell ref="A189:B189"/>
    <mergeCell ref="C189:G189"/>
    <mergeCell ref="A190:B190"/>
    <mergeCell ref="A191:B191"/>
    <mergeCell ref="A192:B192"/>
    <mergeCell ref="A182:B182"/>
    <mergeCell ref="A183:B183"/>
    <mergeCell ref="A184:B184"/>
    <mergeCell ref="A185:B185"/>
    <mergeCell ref="A186:B186"/>
    <mergeCell ref="A187:B187"/>
    <mergeCell ref="A176:B176"/>
    <mergeCell ref="A177:B177"/>
    <mergeCell ref="A178:B178"/>
    <mergeCell ref="A179:B179"/>
    <mergeCell ref="A180:B180"/>
    <mergeCell ref="A181:B181"/>
    <mergeCell ref="A171:B171"/>
    <mergeCell ref="C171:G171"/>
    <mergeCell ref="A172:B172"/>
    <mergeCell ref="A173:B173"/>
    <mergeCell ref="A174:B174"/>
    <mergeCell ref="A175:B175"/>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41:B141"/>
    <mergeCell ref="A142:B142"/>
    <mergeCell ref="A143:B143"/>
    <mergeCell ref="A144:B144"/>
    <mergeCell ref="A145:B145"/>
    <mergeCell ref="A146:B146"/>
    <mergeCell ref="A136:B136"/>
    <mergeCell ref="A137:B137"/>
    <mergeCell ref="C137:G137"/>
    <mergeCell ref="A138:B138"/>
    <mergeCell ref="A139:B139"/>
    <mergeCell ref="A140:B140"/>
    <mergeCell ref="A130:B130"/>
    <mergeCell ref="A131:B131"/>
    <mergeCell ref="A132:B132"/>
    <mergeCell ref="A133:B133"/>
    <mergeCell ref="A134:B134"/>
    <mergeCell ref="A135:B135"/>
    <mergeCell ref="A124:B124"/>
    <mergeCell ref="A125:B125"/>
    <mergeCell ref="A126:B126"/>
    <mergeCell ref="A127:B127"/>
    <mergeCell ref="A128:B128"/>
    <mergeCell ref="A129:B129"/>
    <mergeCell ref="A118:B118"/>
    <mergeCell ref="A119:B119"/>
    <mergeCell ref="A120:B120"/>
    <mergeCell ref="A121:B121"/>
    <mergeCell ref="A122:B122"/>
    <mergeCell ref="A123:B123"/>
    <mergeCell ref="A112:B112"/>
    <mergeCell ref="A113:B113"/>
    <mergeCell ref="A114:B114"/>
    <mergeCell ref="A115:B115"/>
    <mergeCell ref="A116:B116"/>
    <mergeCell ref="A117:B117"/>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4:B94"/>
    <mergeCell ref="A95:B95"/>
    <mergeCell ref="A96:B96"/>
    <mergeCell ref="A97:B97"/>
    <mergeCell ref="A98:B98"/>
    <mergeCell ref="A99:B99"/>
    <mergeCell ref="A88:B88"/>
    <mergeCell ref="A89:B89"/>
    <mergeCell ref="A90:B90"/>
    <mergeCell ref="A91:B91"/>
    <mergeCell ref="A92:B92"/>
    <mergeCell ref="A93:B93"/>
    <mergeCell ref="A82:B82"/>
    <mergeCell ref="A83:B83"/>
    <mergeCell ref="A84:B84"/>
    <mergeCell ref="A85:B85"/>
    <mergeCell ref="A86:B86"/>
    <mergeCell ref="A87:B87"/>
    <mergeCell ref="A76:B76"/>
    <mergeCell ref="A77:B77"/>
    <mergeCell ref="A78:B78"/>
    <mergeCell ref="A79:B79"/>
    <mergeCell ref="A80:B80"/>
    <mergeCell ref="A81:B81"/>
    <mergeCell ref="A71:B71"/>
    <mergeCell ref="A72:B72"/>
    <mergeCell ref="A73:B73"/>
    <mergeCell ref="A74:B74"/>
    <mergeCell ref="A75:B75"/>
    <mergeCell ref="A64:B64"/>
    <mergeCell ref="A66:B66"/>
    <mergeCell ref="A67:B67"/>
    <mergeCell ref="A68:B68"/>
    <mergeCell ref="A69:B69"/>
    <mergeCell ref="A70:B70"/>
    <mergeCell ref="A58:B58"/>
    <mergeCell ref="A59:B59"/>
    <mergeCell ref="A60:B60"/>
    <mergeCell ref="A61:B61"/>
    <mergeCell ref="A62:B62"/>
    <mergeCell ref="A63:B63"/>
    <mergeCell ref="A56:B56"/>
    <mergeCell ref="A57:B57"/>
    <mergeCell ref="C70:G70"/>
    <mergeCell ref="A47:B47"/>
    <mergeCell ref="A45:B45"/>
    <mergeCell ref="C47:G47"/>
    <mergeCell ref="A48:B48"/>
    <mergeCell ref="A49:B49"/>
    <mergeCell ref="C49:G49"/>
    <mergeCell ref="A50:B50"/>
    <mergeCell ref="A51:B51"/>
    <mergeCell ref="A54:B54"/>
    <mergeCell ref="A52:B52"/>
    <mergeCell ref="C52:G52"/>
    <mergeCell ref="A53:B53"/>
    <mergeCell ref="A39:B39"/>
    <mergeCell ref="A40:B40"/>
    <mergeCell ref="A41:B41"/>
    <mergeCell ref="A38:B38"/>
    <mergeCell ref="C42:G42"/>
    <mergeCell ref="A42:B42"/>
    <mergeCell ref="A43:B43"/>
    <mergeCell ref="A44:B44"/>
    <mergeCell ref="A46:B46"/>
    <mergeCell ref="A28:B28"/>
    <mergeCell ref="A29:B29"/>
    <mergeCell ref="A30:B30"/>
    <mergeCell ref="A31:B31"/>
    <mergeCell ref="A32:B32"/>
    <mergeCell ref="A33:B33"/>
    <mergeCell ref="A37:B37"/>
    <mergeCell ref="A34:B34"/>
    <mergeCell ref="C34:G34"/>
    <mergeCell ref="A35:B35"/>
    <mergeCell ref="A36:B36"/>
    <mergeCell ref="A22:B22"/>
    <mergeCell ref="C19:G19"/>
    <mergeCell ref="A20:B20"/>
    <mergeCell ref="A21:B21"/>
    <mergeCell ref="A23:B23"/>
    <mergeCell ref="C23:G23"/>
    <mergeCell ref="A25:B25"/>
    <mergeCell ref="A27:B27"/>
    <mergeCell ref="C27:G27"/>
    <mergeCell ref="C16:G16"/>
    <mergeCell ref="N425:O425"/>
    <mergeCell ref="J427:M427"/>
    <mergeCell ref="A13:B13"/>
    <mergeCell ref="A14:B14"/>
    <mergeCell ref="A24:B24"/>
    <mergeCell ref="A1:G1"/>
    <mergeCell ref="B2:G2"/>
    <mergeCell ref="B3:G3"/>
    <mergeCell ref="A4:G4"/>
    <mergeCell ref="A5:B5"/>
    <mergeCell ref="A6:G6"/>
    <mergeCell ref="A10:B10"/>
    <mergeCell ref="A11:B11"/>
    <mergeCell ref="A12:B12"/>
    <mergeCell ref="A8:B8"/>
    <mergeCell ref="A9:B9"/>
    <mergeCell ref="A7:B7"/>
    <mergeCell ref="C7:G7"/>
    <mergeCell ref="A15:B15"/>
    <mergeCell ref="A16:B16"/>
    <mergeCell ref="A19:B19"/>
    <mergeCell ref="A17:B17"/>
    <mergeCell ref="A18:B18"/>
  </mergeCells>
  <phoneticPr fontId="37" type="noConversion"/>
  <printOptions horizontalCentered="1"/>
  <pageMargins left="0.59055118110236227" right="0.59055118110236227" top="0.78740157480314965" bottom="0.39370078740157483" header="0.31496062992125984" footer="0"/>
  <pageSetup scale="70" orientation="portrait" r:id="rId1"/>
  <rowBreaks count="1" manualBreakCount="1">
    <brk id="12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1D930-C734-4CB8-B439-76C60E6E96BC}">
  <dimension ref="A1:P163"/>
  <sheetViews>
    <sheetView showGridLines="0" topLeftCell="A117" zoomScale="87" zoomScaleNormal="100" zoomScaleSheetLayoutView="100" workbookViewId="0">
      <selection activeCell="F118" sqref="F118"/>
    </sheetView>
  </sheetViews>
  <sheetFormatPr baseColWidth="10" defaultColWidth="11.44140625" defaultRowHeight="13.8" x14ac:dyDescent="0.3"/>
  <cols>
    <col min="1" max="1" width="10.33203125" style="243" bestFit="1" customWidth="1"/>
    <col min="2" max="2" width="48.33203125" style="244" customWidth="1"/>
    <col min="3" max="3" width="11.6640625" style="245" bestFit="1" customWidth="1"/>
    <col min="4" max="4" width="17.109375" style="246" bestFit="1" customWidth="1"/>
    <col min="5" max="5" width="13" style="247" bestFit="1" customWidth="1"/>
    <col min="6" max="6" width="22.109375" style="246" bestFit="1" customWidth="1"/>
    <col min="7" max="8" width="22.109375" style="246" customWidth="1"/>
    <col min="9" max="9" width="15.88671875" style="246" customWidth="1"/>
    <col min="10" max="10" width="22.5546875" style="38" customWidth="1"/>
    <col min="11" max="11" width="12.5546875" style="38" bestFit="1" customWidth="1"/>
    <col min="12" max="12" width="13.88671875" style="38" bestFit="1" customWidth="1"/>
    <col min="13" max="13" width="14.109375" style="38" customWidth="1"/>
    <col min="14" max="16384" width="11.44140625" style="38"/>
  </cols>
  <sheetData>
    <row r="1" spans="1:16" ht="28.2" thickBot="1" x14ac:dyDescent="0.35">
      <c r="A1" s="342" t="s">
        <v>18</v>
      </c>
      <c r="B1" s="343"/>
      <c r="C1" s="343"/>
      <c r="D1" s="343"/>
      <c r="E1" s="343"/>
      <c r="F1" s="344"/>
      <c r="G1" s="218"/>
      <c r="H1" s="248"/>
      <c r="I1" s="248"/>
      <c r="J1" s="248"/>
      <c r="K1" s="38" t="s">
        <v>656</v>
      </c>
      <c r="L1" s="38" t="s">
        <v>658</v>
      </c>
    </row>
    <row r="2" spans="1:16" ht="27.6" x14ac:dyDescent="0.3">
      <c r="A2" s="281" t="s">
        <v>644</v>
      </c>
      <c r="B2" s="345" t="s">
        <v>19</v>
      </c>
      <c r="C2" s="345"/>
      <c r="D2" s="345"/>
      <c r="E2" s="345"/>
      <c r="F2" s="346"/>
      <c r="G2" s="219"/>
      <c r="H2" s="248"/>
      <c r="I2" s="248"/>
      <c r="J2" s="248"/>
      <c r="K2" s="38" t="s">
        <v>656</v>
      </c>
      <c r="L2" s="38" t="s">
        <v>658</v>
      </c>
      <c r="M2" s="38" t="s">
        <v>660</v>
      </c>
      <c r="N2" s="38" t="s">
        <v>720</v>
      </c>
      <c r="O2" s="38">
        <f>3.11*10.38</f>
        <v>32.281800000000004</v>
      </c>
    </row>
    <row r="3" spans="1:16" x14ac:dyDescent="0.3">
      <c r="A3" s="282" t="s">
        <v>0</v>
      </c>
      <c r="B3" s="347" t="s">
        <v>785</v>
      </c>
      <c r="C3" s="347"/>
      <c r="D3" s="347"/>
      <c r="E3" s="347"/>
      <c r="F3" s="348"/>
      <c r="G3" s="219"/>
      <c r="H3" s="248"/>
      <c r="I3" s="248"/>
      <c r="J3" s="248"/>
      <c r="L3" s="38" t="s">
        <v>657</v>
      </c>
      <c r="N3" s="233" t="s">
        <v>721</v>
      </c>
      <c r="O3" s="233">
        <f>2.24*9.26</f>
        <v>20.7424</v>
      </c>
    </row>
    <row r="4" spans="1:16" ht="14.4" thickBot="1" x14ac:dyDescent="0.35">
      <c r="A4" s="349"/>
      <c r="B4" s="350"/>
      <c r="C4" s="350"/>
      <c r="D4" s="350"/>
      <c r="E4" s="350"/>
      <c r="F4" s="351"/>
      <c r="G4" s="219"/>
      <c r="H4" s="248"/>
      <c r="I4" s="248"/>
      <c r="J4" s="248"/>
      <c r="L4" s="38" t="s">
        <v>657</v>
      </c>
    </row>
    <row r="5" spans="1:16" ht="14.4" thickBot="1" x14ac:dyDescent="0.35">
      <c r="A5" s="277" t="s">
        <v>1</v>
      </c>
      <c r="B5" s="278" t="s">
        <v>642</v>
      </c>
      <c r="C5" s="278" t="s">
        <v>2</v>
      </c>
      <c r="D5" s="279" t="s">
        <v>4</v>
      </c>
      <c r="E5" s="279" t="s">
        <v>3</v>
      </c>
      <c r="F5" s="280" t="s">
        <v>5</v>
      </c>
      <c r="G5" s="220"/>
      <c r="H5" s="248"/>
      <c r="I5" s="248"/>
      <c r="J5" s="248"/>
      <c r="N5" s="340" t="s">
        <v>722</v>
      </c>
      <c r="O5" s="341"/>
      <c r="P5" s="233"/>
    </row>
    <row r="6" spans="1:16" x14ac:dyDescent="0.3">
      <c r="A6" s="271">
        <v>1</v>
      </c>
      <c r="B6" s="272" t="s">
        <v>21</v>
      </c>
      <c r="C6" s="273"/>
      <c r="D6" s="274"/>
      <c r="E6" s="275"/>
      <c r="F6" s="276"/>
      <c r="G6" s="38"/>
      <c r="H6" s="248"/>
      <c r="I6" s="248"/>
      <c r="J6" s="248"/>
      <c r="N6" s="233" t="s">
        <v>723</v>
      </c>
      <c r="O6" s="233" t="s">
        <v>724</v>
      </c>
      <c r="P6" s="233" t="s">
        <v>725</v>
      </c>
    </row>
    <row r="7" spans="1:16" x14ac:dyDescent="0.3">
      <c r="A7" s="264">
        <v>1.9</v>
      </c>
      <c r="B7" s="227" t="s">
        <v>31</v>
      </c>
      <c r="C7" s="228" t="s">
        <v>9</v>
      </c>
      <c r="D7" s="225">
        <v>101530</v>
      </c>
      <c r="E7" s="229">
        <f>+'Memorias Termales'!I13</f>
        <v>2.61</v>
      </c>
      <c r="F7" s="263">
        <f t="shared" ref="F7:F15" si="0">+D7*E7</f>
        <v>264993.3</v>
      </c>
      <c r="G7" s="38"/>
      <c r="H7" s="249"/>
      <c r="I7" s="249"/>
      <c r="J7" s="412" t="s">
        <v>659</v>
      </c>
      <c r="K7" s="413"/>
      <c r="L7" s="413"/>
      <c r="M7" s="414"/>
      <c r="N7" s="250">
        <v>1.4</v>
      </c>
      <c r="O7" s="233">
        <v>1.2</v>
      </c>
      <c r="P7" s="233">
        <f>N7*O7</f>
        <v>1.68</v>
      </c>
    </row>
    <row r="8" spans="1:16" x14ac:dyDescent="0.3">
      <c r="A8" s="265">
        <v>1.1000000000000001</v>
      </c>
      <c r="B8" s="227" t="s">
        <v>32</v>
      </c>
      <c r="C8" s="228" t="s">
        <v>9</v>
      </c>
      <c r="D8" s="225">
        <v>13166</v>
      </c>
      <c r="E8" s="229">
        <f>+'Memorias Termales'!I22</f>
        <v>30</v>
      </c>
      <c r="F8" s="263">
        <f t="shared" si="0"/>
        <v>394980</v>
      </c>
      <c r="G8" s="38"/>
      <c r="H8" s="249"/>
      <c r="I8" s="249"/>
      <c r="J8" s="249"/>
      <c r="K8" s="226"/>
      <c r="L8" s="226"/>
      <c r="M8" s="226"/>
    </row>
    <row r="9" spans="1:16" x14ac:dyDescent="0.3">
      <c r="A9" s="265">
        <v>1.1200000000000001</v>
      </c>
      <c r="B9" s="227" t="s">
        <v>34</v>
      </c>
      <c r="C9" s="228" t="s">
        <v>9</v>
      </c>
      <c r="D9" s="225">
        <v>14116</v>
      </c>
      <c r="E9" s="229">
        <f>O3</f>
        <v>20.7424</v>
      </c>
      <c r="F9" s="263">
        <f t="shared" si="0"/>
        <v>292799.71840000001</v>
      </c>
      <c r="G9" s="38"/>
      <c r="H9" s="249"/>
      <c r="I9" s="249"/>
      <c r="J9" s="249"/>
      <c r="K9" s="226"/>
      <c r="L9" s="226"/>
      <c r="M9" s="226"/>
    </row>
    <row r="10" spans="1:16" x14ac:dyDescent="0.3">
      <c r="A10" s="265">
        <v>1.1399999999999999</v>
      </c>
      <c r="B10" s="230" t="s">
        <v>7</v>
      </c>
      <c r="C10" s="228" t="s">
        <v>9</v>
      </c>
      <c r="D10" s="225">
        <v>19539</v>
      </c>
      <c r="E10" s="229">
        <f>+'Memorias Termales'!I41</f>
        <v>74.400000000000006</v>
      </c>
      <c r="F10" s="263">
        <f t="shared" si="0"/>
        <v>1453701.6</v>
      </c>
      <c r="G10" s="38"/>
      <c r="H10" s="249"/>
      <c r="I10" s="249"/>
      <c r="J10" s="249"/>
      <c r="K10" s="226"/>
      <c r="L10" s="226"/>
      <c r="M10" s="226"/>
    </row>
    <row r="11" spans="1:16" x14ac:dyDescent="0.3">
      <c r="A11" s="265">
        <v>1.1599999999999999</v>
      </c>
      <c r="B11" s="230" t="s">
        <v>37</v>
      </c>
      <c r="C11" s="228" t="s">
        <v>9</v>
      </c>
      <c r="D11" s="225">
        <v>26178</v>
      </c>
      <c r="E11" s="229">
        <f>P7</f>
        <v>1.68</v>
      </c>
      <c r="F11" s="263">
        <f t="shared" si="0"/>
        <v>43979.040000000001</v>
      </c>
      <c r="G11" s="38"/>
      <c r="H11" s="249"/>
      <c r="I11" s="249"/>
      <c r="J11" s="249"/>
      <c r="K11" s="226"/>
      <c r="L11" s="226"/>
      <c r="M11" s="226"/>
    </row>
    <row r="12" spans="1:16" x14ac:dyDescent="0.3">
      <c r="A12" s="264">
        <v>1.17</v>
      </c>
      <c r="B12" s="230" t="s">
        <v>38</v>
      </c>
      <c r="C12" s="228" t="s">
        <v>9</v>
      </c>
      <c r="D12" s="225">
        <v>34942</v>
      </c>
      <c r="E12" s="229">
        <f>+'Memorias Termales'!I50</f>
        <v>18.240000000000002</v>
      </c>
      <c r="F12" s="263">
        <f t="shared" si="0"/>
        <v>637342.08000000007</v>
      </c>
      <c r="G12" s="38"/>
      <c r="H12" s="249"/>
      <c r="I12" s="249"/>
      <c r="J12" s="249"/>
      <c r="K12" s="226"/>
      <c r="L12" s="226"/>
      <c r="M12" s="226"/>
    </row>
    <row r="13" spans="1:16" x14ac:dyDescent="0.3">
      <c r="A13" s="265">
        <v>1.32</v>
      </c>
      <c r="B13" s="231" t="s">
        <v>54</v>
      </c>
      <c r="C13" s="228" t="s">
        <v>23</v>
      </c>
      <c r="D13" s="225">
        <v>40253</v>
      </c>
      <c r="E13" s="229">
        <f>+'Memorias Termales'!I59</f>
        <v>19</v>
      </c>
      <c r="F13" s="263">
        <f t="shared" ref="F13:F14" si="1">+D13*E13</f>
        <v>764807</v>
      </c>
      <c r="G13" s="38"/>
      <c r="H13" s="249"/>
      <c r="I13" s="249"/>
      <c r="J13" s="249"/>
      <c r="K13" s="226"/>
      <c r="L13" s="226"/>
      <c r="M13" s="226"/>
    </row>
    <row r="14" spans="1:16" x14ac:dyDescent="0.3">
      <c r="A14" s="301" t="s">
        <v>806</v>
      </c>
      <c r="B14" s="231" t="s">
        <v>807</v>
      </c>
      <c r="C14" s="228" t="s">
        <v>9</v>
      </c>
      <c r="D14" s="225">
        <v>2120</v>
      </c>
      <c r="E14" s="229">
        <v>120</v>
      </c>
      <c r="F14" s="263">
        <f t="shared" si="1"/>
        <v>254400</v>
      </c>
      <c r="G14" s="38"/>
      <c r="H14" s="249"/>
      <c r="I14" s="249"/>
      <c r="J14" s="249"/>
      <c r="K14" s="226"/>
      <c r="L14" s="226"/>
      <c r="M14" s="226"/>
    </row>
    <row r="15" spans="1:16" x14ac:dyDescent="0.3">
      <c r="A15" s="301" t="s">
        <v>801</v>
      </c>
      <c r="B15" s="231" t="s">
        <v>802</v>
      </c>
      <c r="C15" s="228" t="s">
        <v>9</v>
      </c>
      <c r="D15" s="225">
        <v>22500</v>
      </c>
      <c r="E15" s="229">
        <v>28.36</v>
      </c>
      <c r="F15" s="263">
        <f t="shared" si="0"/>
        <v>638100</v>
      </c>
      <c r="G15" s="38"/>
      <c r="H15" s="249"/>
      <c r="I15" s="249"/>
      <c r="J15" s="249"/>
      <c r="K15" s="226"/>
      <c r="L15" s="226"/>
      <c r="M15" s="226"/>
    </row>
    <row r="16" spans="1:16" ht="27.6" x14ac:dyDescent="0.3">
      <c r="A16" s="262">
        <v>2</v>
      </c>
      <c r="B16" s="221" t="s">
        <v>69</v>
      </c>
      <c r="C16" s="222"/>
      <c r="D16" s="223"/>
      <c r="E16" s="224"/>
      <c r="F16" s="263"/>
      <c r="G16" s="38"/>
      <c r="H16" s="249"/>
      <c r="I16" s="249"/>
      <c r="J16" s="249"/>
      <c r="K16" s="226"/>
      <c r="L16" s="226" t="s">
        <v>658</v>
      </c>
      <c r="M16" s="226"/>
    </row>
    <row r="17" spans="1:16" x14ac:dyDescent="0.3">
      <c r="A17" s="264">
        <v>2.7</v>
      </c>
      <c r="B17" s="231" t="s">
        <v>76</v>
      </c>
      <c r="C17" s="228" t="s">
        <v>51</v>
      </c>
      <c r="D17" s="225">
        <v>974310</v>
      </c>
      <c r="E17" s="229">
        <v>3.5</v>
      </c>
      <c r="F17" s="263">
        <f t="shared" ref="F17:F18" si="2">+D17*E17</f>
        <v>3410085</v>
      </c>
      <c r="G17" s="38"/>
      <c r="H17" s="249"/>
      <c r="I17" s="249"/>
      <c r="J17" s="249"/>
      <c r="K17" s="226"/>
      <c r="L17" s="226"/>
      <c r="M17" s="226"/>
    </row>
    <row r="18" spans="1:16" x14ac:dyDescent="0.3">
      <c r="A18" s="264">
        <v>2.8</v>
      </c>
      <c r="B18" s="231" t="s">
        <v>77</v>
      </c>
      <c r="C18" s="228" t="s">
        <v>51</v>
      </c>
      <c r="D18" s="225">
        <v>885987</v>
      </c>
      <c r="E18" s="229">
        <v>4</v>
      </c>
      <c r="F18" s="263">
        <f t="shared" si="2"/>
        <v>3543948</v>
      </c>
      <c r="G18" s="38"/>
      <c r="H18" s="249"/>
      <c r="I18" s="249"/>
      <c r="J18" s="249"/>
      <c r="K18" s="226"/>
      <c r="L18" s="226"/>
      <c r="M18" s="226"/>
    </row>
    <row r="19" spans="1:16" x14ac:dyDescent="0.3">
      <c r="A19" s="262">
        <v>3</v>
      </c>
      <c r="B19" s="221" t="s">
        <v>87</v>
      </c>
      <c r="C19" s="222"/>
      <c r="D19" s="223"/>
      <c r="E19" s="224"/>
      <c r="F19" s="263"/>
      <c r="G19" s="38"/>
      <c r="H19" s="249"/>
      <c r="I19" s="249"/>
      <c r="J19" s="249"/>
      <c r="K19" s="226"/>
      <c r="L19" s="226"/>
      <c r="M19" s="226"/>
    </row>
    <row r="20" spans="1:16" x14ac:dyDescent="0.3">
      <c r="A20" s="264">
        <v>3.1</v>
      </c>
      <c r="B20" s="231" t="s">
        <v>88</v>
      </c>
      <c r="C20" s="232" t="s">
        <v>23</v>
      </c>
      <c r="D20" s="225">
        <v>61823</v>
      </c>
      <c r="E20" s="229">
        <f>+'Memorias Termales'!R13</f>
        <v>7</v>
      </c>
      <c r="F20" s="263">
        <f t="shared" ref="F20:F22" si="3">+D20*E20</f>
        <v>432761</v>
      </c>
      <c r="G20" s="38"/>
      <c r="H20" s="249"/>
      <c r="I20" s="249"/>
      <c r="J20" s="249"/>
      <c r="K20" s="226"/>
      <c r="L20" s="226"/>
      <c r="M20" s="226"/>
    </row>
    <row r="21" spans="1:16" x14ac:dyDescent="0.3">
      <c r="A21" s="264">
        <v>3.5</v>
      </c>
      <c r="B21" s="233" t="s">
        <v>92</v>
      </c>
      <c r="C21" s="232" t="s">
        <v>23</v>
      </c>
      <c r="D21" s="225">
        <v>350322</v>
      </c>
      <c r="E21" s="229">
        <f>+'Memorias Termales'!R22</f>
        <v>2</v>
      </c>
      <c r="F21" s="263">
        <f t="shared" si="3"/>
        <v>700644</v>
      </c>
      <c r="G21" s="38"/>
      <c r="H21" s="249"/>
      <c r="I21" s="249"/>
      <c r="J21" s="249"/>
      <c r="K21" s="226"/>
      <c r="L21" s="226"/>
      <c r="M21" s="226"/>
    </row>
    <row r="22" spans="1:16" x14ac:dyDescent="0.3">
      <c r="A22" s="264">
        <v>3.11</v>
      </c>
      <c r="B22" s="233" t="s">
        <v>98</v>
      </c>
      <c r="C22" s="232" t="s">
        <v>17</v>
      </c>
      <c r="D22" s="225">
        <v>33857</v>
      </c>
      <c r="E22" s="229">
        <f>+'Memorias Termales'!R31</f>
        <v>23</v>
      </c>
      <c r="F22" s="263">
        <f t="shared" si="3"/>
        <v>778711</v>
      </c>
      <c r="G22" s="38"/>
      <c r="H22" s="249"/>
      <c r="I22" s="249"/>
      <c r="J22" s="251" t="s">
        <v>726</v>
      </c>
      <c r="K22" s="226" t="s">
        <v>650</v>
      </c>
      <c r="L22" s="226" t="s">
        <v>711</v>
      </c>
      <c r="M22" s="226" t="s">
        <v>654</v>
      </c>
    </row>
    <row r="23" spans="1:16" x14ac:dyDescent="0.3">
      <c r="A23" s="262">
        <v>4</v>
      </c>
      <c r="B23" s="221" t="s">
        <v>106</v>
      </c>
      <c r="C23" s="222"/>
      <c r="D23" s="223"/>
      <c r="E23" s="224"/>
      <c r="F23" s="263"/>
      <c r="G23" s="38"/>
      <c r="H23" s="248"/>
      <c r="I23" s="248"/>
      <c r="J23" s="248" t="s">
        <v>727</v>
      </c>
      <c r="K23" s="38">
        <v>0.8</v>
      </c>
      <c r="L23" s="38">
        <v>13.3</v>
      </c>
      <c r="M23" s="38">
        <f>K23*L23</f>
        <v>10.64</v>
      </c>
    </row>
    <row r="24" spans="1:16" ht="27.6" x14ac:dyDescent="0.3">
      <c r="A24" s="264">
        <v>4.1900000000000102</v>
      </c>
      <c r="B24" s="231" t="s">
        <v>125</v>
      </c>
      <c r="C24" s="228" t="s">
        <v>23</v>
      </c>
      <c r="D24" s="225">
        <v>93495</v>
      </c>
      <c r="E24" s="229">
        <f>+'Memorias Termales'!R41</f>
        <v>18</v>
      </c>
      <c r="F24" s="263">
        <f t="shared" ref="F24:F26" si="4">+D24*E24</f>
        <v>1682910</v>
      </c>
      <c r="G24" s="38"/>
      <c r="H24" s="248"/>
      <c r="I24" s="248"/>
      <c r="J24" s="248" t="s">
        <v>728</v>
      </c>
      <c r="M24" s="38">
        <f t="shared" ref="M24:M47" si="5">K24*L24</f>
        <v>0</v>
      </c>
    </row>
    <row r="25" spans="1:16" x14ac:dyDescent="0.3">
      <c r="A25" s="264">
        <v>4.2300000000000102</v>
      </c>
      <c r="B25" s="231" t="s">
        <v>130</v>
      </c>
      <c r="C25" s="234" t="s">
        <v>128</v>
      </c>
      <c r="D25" s="225">
        <v>10980</v>
      </c>
      <c r="E25" s="239">
        <f>+'Memorias Termales'!R50</f>
        <v>348.82</v>
      </c>
      <c r="F25" s="263">
        <f t="shared" si="4"/>
        <v>3830043.6</v>
      </c>
      <c r="G25" s="38"/>
      <c r="H25" s="248"/>
      <c r="I25" s="248"/>
      <c r="J25" s="248" t="s">
        <v>729</v>
      </c>
      <c r="M25" s="38">
        <f t="shared" si="5"/>
        <v>0</v>
      </c>
    </row>
    <row r="26" spans="1:16" x14ac:dyDescent="0.3">
      <c r="A26" s="264">
        <v>4.22</v>
      </c>
      <c r="B26" s="231" t="s">
        <v>129</v>
      </c>
      <c r="C26" s="234" t="s">
        <v>128</v>
      </c>
      <c r="D26" s="225">
        <v>8378</v>
      </c>
      <c r="E26" s="229">
        <v>136</v>
      </c>
      <c r="F26" s="263">
        <f t="shared" si="4"/>
        <v>1139408</v>
      </c>
      <c r="G26" s="38"/>
      <c r="H26" s="248"/>
      <c r="I26" s="248"/>
      <c r="J26" s="248"/>
    </row>
    <row r="27" spans="1:16" x14ac:dyDescent="0.3">
      <c r="A27" s="300" t="s">
        <v>791</v>
      </c>
      <c r="B27" s="235" t="s">
        <v>718</v>
      </c>
      <c r="C27" s="236" t="s">
        <v>17</v>
      </c>
      <c r="D27" s="237">
        <v>78686.55</v>
      </c>
      <c r="E27" s="238">
        <f>L162</f>
        <v>39.72</v>
      </c>
      <c r="F27" s="263">
        <f>+D27*E27</f>
        <v>3125429.7659999998</v>
      </c>
      <c r="G27" s="38"/>
      <c r="H27" s="248"/>
      <c r="I27" s="248"/>
      <c r="J27" s="248" t="s">
        <v>730</v>
      </c>
      <c r="M27" s="38">
        <f t="shared" si="5"/>
        <v>0</v>
      </c>
    </row>
    <row r="28" spans="1:16" x14ac:dyDescent="0.3">
      <c r="A28" s="262">
        <v>5</v>
      </c>
      <c r="B28" s="221" t="s">
        <v>137</v>
      </c>
      <c r="C28" s="222"/>
      <c r="D28" s="223"/>
      <c r="E28" s="224"/>
      <c r="F28" s="263"/>
      <c r="G28" s="38"/>
      <c r="H28" s="248"/>
      <c r="I28" s="248"/>
      <c r="J28" s="248" t="s">
        <v>731</v>
      </c>
      <c r="M28" s="38">
        <f t="shared" si="5"/>
        <v>0</v>
      </c>
    </row>
    <row r="29" spans="1:16" x14ac:dyDescent="0.3">
      <c r="A29" s="264">
        <v>5.8</v>
      </c>
      <c r="B29" s="231" t="s">
        <v>145</v>
      </c>
      <c r="C29" s="228" t="s">
        <v>9</v>
      </c>
      <c r="D29" s="225">
        <v>152916</v>
      </c>
      <c r="E29" s="229">
        <f>+'Memorias Termales'!R54</f>
        <v>8.68</v>
      </c>
      <c r="F29" s="263">
        <f t="shared" ref="F29:F35" si="6">+D29*E29</f>
        <v>1327310.8799999999</v>
      </c>
      <c r="G29" s="38"/>
      <c r="H29" s="248"/>
      <c r="I29" s="248"/>
      <c r="J29" s="248" t="s">
        <v>732</v>
      </c>
      <c r="M29" s="38">
        <f t="shared" si="5"/>
        <v>0</v>
      </c>
    </row>
    <row r="30" spans="1:16" x14ac:dyDescent="0.3">
      <c r="A30" s="264">
        <v>5.17</v>
      </c>
      <c r="B30" s="231" t="s">
        <v>154</v>
      </c>
      <c r="C30" s="228" t="s">
        <v>9</v>
      </c>
      <c r="D30" s="225">
        <v>63051</v>
      </c>
      <c r="E30" s="229">
        <f>+'Memorias Termales'!AA31</f>
        <v>58.790000000000006</v>
      </c>
      <c r="F30" s="263">
        <f t="shared" si="6"/>
        <v>3706768.2900000005</v>
      </c>
      <c r="G30" s="38"/>
      <c r="H30" s="248"/>
      <c r="I30" s="248"/>
      <c r="J30" s="248" t="s">
        <v>733</v>
      </c>
      <c r="M30" s="38">
        <f t="shared" si="5"/>
        <v>0</v>
      </c>
    </row>
    <row r="31" spans="1:16" x14ac:dyDescent="0.3">
      <c r="A31" s="265">
        <v>5.1800000000000104</v>
      </c>
      <c r="B31" s="231" t="s">
        <v>155</v>
      </c>
      <c r="C31" s="228" t="s">
        <v>17</v>
      </c>
      <c r="D31" s="225">
        <v>40263</v>
      </c>
      <c r="E31" s="229">
        <f>+'Memorias Termales'!AA22</f>
        <v>47.599999999999994</v>
      </c>
      <c r="F31" s="263">
        <f t="shared" si="6"/>
        <v>1916518.7999999998</v>
      </c>
      <c r="G31" s="38"/>
      <c r="H31" s="248"/>
      <c r="I31" s="248"/>
      <c r="J31" s="248" t="s">
        <v>734</v>
      </c>
      <c r="M31" s="38">
        <f t="shared" si="5"/>
        <v>0</v>
      </c>
    </row>
    <row r="32" spans="1:16" x14ac:dyDescent="0.3">
      <c r="A32" s="264">
        <v>5.3700000000000196</v>
      </c>
      <c r="B32" s="231" t="s">
        <v>174</v>
      </c>
      <c r="C32" s="228" t="s">
        <v>9</v>
      </c>
      <c r="D32" s="225">
        <v>56307</v>
      </c>
      <c r="E32" s="229">
        <f>+'Memorias Termales'!AA31</f>
        <v>58.790000000000006</v>
      </c>
      <c r="F32" s="263">
        <f t="shared" si="6"/>
        <v>3310288.5300000003</v>
      </c>
      <c r="G32" s="38"/>
      <c r="H32" s="252"/>
      <c r="I32" s="252"/>
      <c r="J32" s="248" t="s">
        <v>735</v>
      </c>
      <c r="K32" s="253"/>
      <c r="L32" s="253"/>
      <c r="M32" s="38">
        <f t="shared" si="5"/>
        <v>0</v>
      </c>
      <c r="N32" s="253"/>
      <c r="O32" s="253"/>
      <c r="P32" s="253"/>
    </row>
    <row r="33" spans="1:16" x14ac:dyDescent="0.3">
      <c r="A33" s="265">
        <v>5.3800000000000203</v>
      </c>
      <c r="B33" s="231" t="s">
        <v>175</v>
      </c>
      <c r="C33" s="228" t="s">
        <v>17</v>
      </c>
      <c r="D33" s="225">
        <v>36380</v>
      </c>
      <c r="E33" s="229">
        <f>+'Memorias Termales'!AA41</f>
        <v>59.599999999999994</v>
      </c>
      <c r="F33" s="263">
        <f t="shared" si="6"/>
        <v>2168248</v>
      </c>
      <c r="G33" s="38"/>
      <c r="H33" s="252"/>
      <c r="I33" s="252"/>
      <c r="J33" s="248" t="s">
        <v>736</v>
      </c>
      <c r="K33" s="253"/>
      <c r="L33" s="253"/>
      <c r="M33" s="38">
        <f t="shared" si="5"/>
        <v>0</v>
      </c>
      <c r="N33" s="253"/>
      <c r="O33" s="253"/>
      <c r="P33" s="253"/>
    </row>
    <row r="34" spans="1:16" x14ac:dyDescent="0.3">
      <c r="A34" s="265">
        <v>5.54</v>
      </c>
      <c r="B34" s="231" t="s">
        <v>804</v>
      </c>
      <c r="C34" s="228" t="s">
        <v>23</v>
      </c>
      <c r="D34" s="225">
        <v>20531</v>
      </c>
      <c r="E34" s="239">
        <f>12*4</f>
        <v>48</v>
      </c>
      <c r="F34" s="263">
        <f t="shared" si="6"/>
        <v>985488</v>
      </c>
      <c r="G34" s="38"/>
      <c r="H34" s="252"/>
      <c r="I34" s="252"/>
      <c r="J34" s="248"/>
      <c r="K34" s="253"/>
      <c r="L34" s="253"/>
      <c r="N34" s="253"/>
      <c r="O34" s="253"/>
      <c r="P34" s="253"/>
    </row>
    <row r="35" spans="1:16" x14ac:dyDescent="0.3">
      <c r="A35" s="265">
        <v>5.5200000000000298</v>
      </c>
      <c r="B35" s="231" t="s">
        <v>189</v>
      </c>
      <c r="C35" s="228" t="s">
        <v>17</v>
      </c>
      <c r="D35" s="225">
        <v>9040</v>
      </c>
      <c r="E35" s="229">
        <f>+'Memorias Termales'!AA50</f>
        <v>42</v>
      </c>
      <c r="F35" s="263">
        <f t="shared" si="6"/>
        <v>379680</v>
      </c>
      <c r="G35" s="38"/>
      <c r="H35" s="252"/>
      <c r="I35" s="252"/>
      <c r="J35" s="248" t="s">
        <v>737</v>
      </c>
      <c r="K35" s="253"/>
      <c r="L35" s="253"/>
      <c r="M35" s="38">
        <f t="shared" si="5"/>
        <v>0</v>
      </c>
      <c r="N35" s="253"/>
      <c r="O35" s="253"/>
      <c r="P35" s="253"/>
    </row>
    <row r="36" spans="1:16" x14ac:dyDescent="0.3">
      <c r="A36" s="262">
        <v>6</v>
      </c>
      <c r="B36" s="221" t="s">
        <v>195</v>
      </c>
      <c r="C36" s="222"/>
      <c r="D36" s="223"/>
      <c r="E36" s="224"/>
      <c r="F36" s="263"/>
      <c r="G36" s="38"/>
      <c r="H36" s="252"/>
      <c r="I36" s="252"/>
      <c r="J36" s="248" t="s">
        <v>738</v>
      </c>
      <c r="K36" s="253"/>
      <c r="L36" s="253"/>
      <c r="M36" s="38">
        <f t="shared" si="5"/>
        <v>0</v>
      </c>
      <c r="N36" s="253"/>
      <c r="O36" s="253"/>
      <c r="P36" s="253"/>
    </row>
    <row r="37" spans="1:16" x14ac:dyDescent="0.3">
      <c r="A37" s="264">
        <v>6.1</v>
      </c>
      <c r="B37" s="233" t="s">
        <v>196</v>
      </c>
      <c r="C37" s="228" t="s">
        <v>9</v>
      </c>
      <c r="D37" s="225">
        <v>34131</v>
      </c>
      <c r="E37" s="229">
        <f>+'Memorias Termales'!AA59</f>
        <v>36</v>
      </c>
      <c r="F37" s="263">
        <f t="shared" ref="F37:F43" si="7">+D37*E37</f>
        <v>1228716</v>
      </c>
      <c r="G37" s="310"/>
      <c r="H37" s="252"/>
      <c r="I37" s="252"/>
      <c r="J37" s="248" t="s">
        <v>739</v>
      </c>
      <c r="K37" s="253"/>
      <c r="L37" s="253"/>
      <c r="M37" s="38">
        <f t="shared" si="5"/>
        <v>0</v>
      </c>
      <c r="N37" s="253"/>
      <c r="O37" s="253"/>
      <c r="P37" s="253"/>
    </row>
    <row r="38" spans="1:16" x14ac:dyDescent="0.3">
      <c r="A38" s="264">
        <v>6.2</v>
      </c>
      <c r="B38" s="231" t="s">
        <v>197</v>
      </c>
      <c r="C38" s="228" t="s">
        <v>17</v>
      </c>
      <c r="D38" s="225">
        <v>7688</v>
      </c>
      <c r="E38" s="229">
        <f>+'Memorias Termales'!AJ13</f>
        <v>13</v>
      </c>
      <c r="F38" s="263">
        <f t="shared" si="7"/>
        <v>99944</v>
      </c>
      <c r="G38" s="38"/>
      <c r="H38" s="252"/>
      <c r="I38" s="252"/>
      <c r="J38" s="248" t="s">
        <v>740</v>
      </c>
      <c r="K38" s="253"/>
      <c r="L38" s="253"/>
      <c r="M38" s="38">
        <f t="shared" si="5"/>
        <v>0</v>
      </c>
      <c r="N38" s="253"/>
      <c r="O38" s="253"/>
      <c r="P38" s="253"/>
    </row>
    <row r="39" spans="1:16" x14ac:dyDescent="0.3">
      <c r="A39" s="264">
        <v>6.6</v>
      </c>
      <c r="B39" s="231" t="s">
        <v>201</v>
      </c>
      <c r="C39" s="228" t="s">
        <v>9</v>
      </c>
      <c r="D39" s="225">
        <v>18314</v>
      </c>
      <c r="E39" s="229">
        <f>+'Memorias Termales'!AJ31</f>
        <v>36</v>
      </c>
      <c r="F39" s="263">
        <f t="shared" si="7"/>
        <v>659304</v>
      </c>
      <c r="G39" s="310"/>
      <c r="H39" s="252"/>
      <c r="I39" s="252"/>
      <c r="J39" s="248" t="s">
        <v>741</v>
      </c>
      <c r="K39" s="253"/>
      <c r="L39" s="253"/>
      <c r="M39" s="38">
        <f t="shared" si="5"/>
        <v>0</v>
      </c>
      <c r="N39" s="253"/>
      <c r="O39" s="253"/>
      <c r="P39" s="253"/>
    </row>
    <row r="40" spans="1:16" x14ac:dyDescent="0.3">
      <c r="A40" s="264">
        <v>6.15</v>
      </c>
      <c r="B40" s="231" t="s">
        <v>210</v>
      </c>
      <c r="C40" s="228" t="s">
        <v>9</v>
      </c>
      <c r="D40" s="225">
        <v>33310</v>
      </c>
      <c r="E40" s="229">
        <f>+'Memorias Termales'!AJ41</f>
        <v>72</v>
      </c>
      <c r="F40" s="263">
        <f t="shared" si="7"/>
        <v>2398320</v>
      </c>
      <c r="G40" s="38"/>
      <c r="H40" s="296"/>
      <c r="I40" s="296"/>
      <c r="J40" s="248" t="s">
        <v>728</v>
      </c>
      <c r="K40" s="38">
        <v>0.8</v>
      </c>
      <c r="L40" s="38">
        <v>2.7</v>
      </c>
      <c r="M40" s="38">
        <f t="shared" si="5"/>
        <v>2.16</v>
      </c>
    </row>
    <row r="41" spans="1:16" ht="27.6" x14ac:dyDescent="0.3">
      <c r="A41" s="265">
        <v>6.16</v>
      </c>
      <c r="B41" s="231" t="s">
        <v>211</v>
      </c>
      <c r="C41" s="228" t="s">
        <v>17</v>
      </c>
      <c r="D41" s="225">
        <v>22875</v>
      </c>
      <c r="E41" s="229">
        <f>+(1.5+2)*12</f>
        <v>42</v>
      </c>
      <c r="F41" s="263">
        <f t="shared" si="7"/>
        <v>960750</v>
      </c>
      <c r="G41" s="38"/>
      <c r="H41" s="248"/>
      <c r="I41" s="248"/>
      <c r="J41" s="248"/>
      <c r="M41" s="38">
        <f t="shared" si="5"/>
        <v>0</v>
      </c>
    </row>
    <row r="42" spans="1:16" x14ac:dyDescent="0.3">
      <c r="A42" s="264">
        <v>6.17</v>
      </c>
      <c r="B42" s="231" t="s">
        <v>212</v>
      </c>
      <c r="C42" s="228" t="s">
        <v>9</v>
      </c>
      <c r="D42" s="225">
        <v>27939</v>
      </c>
      <c r="E42" s="229">
        <f>+'Memorias Termales'!AJ50</f>
        <v>129.19999999999999</v>
      </c>
      <c r="F42" s="263">
        <f t="shared" si="7"/>
        <v>3609718.8</v>
      </c>
      <c r="G42" s="38"/>
      <c r="H42" s="248"/>
      <c r="I42" s="248"/>
      <c r="J42" s="248"/>
      <c r="M42" s="38">
        <f t="shared" si="5"/>
        <v>0</v>
      </c>
    </row>
    <row r="43" spans="1:16" x14ac:dyDescent="0.3">
      <c r="A43" s="265">
        <v>6.1800000000000104</v>
      </c>
      <c r="B43" s="231" t="s">
        <v>213</v>
      </c>
      <c r="C43" s="228" t="s">
        <v>17</v>
      </c>
      <c r="D43" s="225">
        <v>18412</v>
      </c>
      <c r="E43" s="229">
        <v>20</v>
      </c>
      <c r="F43" s="263">
        <f t="shared" si="7"/>
        <v>368240</v>
      </c>
      <c r="G43" s="38"/>
      <c r="H43" s="248"/>
      <c r="I43" s="248"/>
      <c r="J43" s="248"/>
      <c r="M43" s="38">
        <f t="shared" si="5"/>
        <v>0</v>
      </c>
    </row>
    <row r="44" spans="1:16" x14ac:dyDescent="0.3">
      <c r="A44" s="262">
        <v>7</v>
      </c>
      <c r="B44" s="221" t="s">
        <v>224</v>
      </c>
      <c r="C44" s="222"/>
      <c r="D44" s="223"/>
      <c r="E44" s="224"/>
      <c r="F44" s="263"/>
      <c r="G44" s="38"/>
      <c r="H44" s="248"/>
      <c r="I44" s="248"/>
      <c r="J44" s="248"/>
      <c r="M44" s="38">
        <f t="shared" si="5"/>
        <v>0</v>
      </c>
    </row>
    <row r="45" spans="1:16" x14ac:dyDescent="0.3">
      <c r="A45" s="265">
        <v>7.2000000000000099</v>
      </c>
      <c r="B45" s="233" t="s">
        <v>243</v>
      </c>
      <c r="C45" s="228" t="s">
        <v>9</v>
      </c>
      <c r="D45" s="225">
        <v>77837</v>
      </c>
      <c r="E45" s="229">
        <f>+'Memorias Termales'!AS22</f>
        <v>72</v>
      </c>
      <c r="F45" s="263">
        <f t="shared" ref="F45:F48" si="8">+D45*E45</f>
        <v>5604264</v>
      </c>
      <c r="G45" s="310"/>
      <c r="H45" s="302"/>
      <c r="I45" s="248"/>
      <c r="J45" s="248"/>
      <c r="M45" s="38">
        <f t="shared" si="5"/>
        <v>0</v>
      </c>
    </row>
    <row r="46" spans="1:16" ht="27.6" x14ac:dyDescent="0.3">
      <c r="A46" s="265">
        <v>7.3200000000000101</v>
      </c>
      <c r="B46" s="231" t="s">
        <v>254</v>
      </c>
      <c r="C46" s="228" t="s">
        <v>9</v>
      </c>
      <c r="D46" s="225">
        <v>92924</v>
      </c>
      <c r="E46" s="229">
        <f>+'Memorias Termales'!AS31</f>
        <v>72</v>
      </c>
      <c r="F46" s="263">
        <f t="shared" si="8"/>
        <v>6690528</v>
      </c>
      <c r="G46" s="38"/>
      <c r="H46" s="248"/>
      <c r="I46" s="248"/>
      <c r="J46" s="248" t="s">
        <v>742</v>
      </c>
      <c r="K46" s="38">
        <v>0.8</v>
      </c>
      <c r="L46" s="38">
        <v>3.5</v>
      </c>
      <c r="M46" s="38">
        <f t="shared" si="5"/>
        <v>2.8000000000000003</v>
      </c>
    </row>
    <row r="47" spans="1:16" x14ac:dyDescent="0.3">
      <c r="A47" s="265">
        <v>7.4000000000000199</v>
      </c>
      <c r="B47" s="231" t="s">
        <v>262</v>
      </c>
      <c r="C47" s="228" t="s">
        <v>9</v>
      </c>
      <c r="D47" s="225">
        <v>205605</v>
      </c>
      <c r="E47" s="229">
        <f>+'Memorias Termales'!AS41</f>
        <v>72</v>
      </c>
      <c r="F47" s="263">
        <f t="shared" si="8"/>
        <v>14803560</v>
      </c>
      <c r="G47" s="38"/>
      <c r="H47" s="248"/>
      <c r="I47" s="248"/>
      <c r="J47" s="248" t="s">
        <v>743</v>
      </c>
      <c r="K47" s="38">
        <v>0.8</v>
      </c>
      <c r="L47" s="38">
        <v>2.8</v>
      </c>
      <c r="M47" s="38">
        <f t="shared" si="5"/>
        <v>2.2399999999999998</v>
      </c>
    </row>
    <row r="48" spans="1:16" x14ac:dyDescent="0.3">
      <c r="A48" s="264">
        <v>7.4100000000000197</v>
      </c>
      <c r="B48" s="231" t="s">
        <v>263</v>
      </c>
      <c r="C48" s="228" t="s">
        <v>9</v>
      </c>
      <c r="D48" s="225">
        <v>403908</v>
      </c>
      <c r="E48" s="229">
        <f>+'Memorias Termales'!AS50</f>
        <v>75</v>
      </c>
      <c r="F48" s="263">
        <f t="shared" si="8"/>
        <v>30293100</v>
      </c>
      <c r="G48" s="38"/>
      <c r="H48" s="248"/>
      <c r="I48" s="248"/>
      <c r="J48" s="248"/>
      <c r="M48" s="38">
        <f>SUM(M23:M47)</f>
        <v>17.84</v>
      </c>
    </row>
    <row r="49" spans="1:12" x14ac:dyDescent="0.3">
      <c r="A49" s="262">
        <v>8</v>
      </c>
      <c r="B49" s="221" t="s">
        <v>268</v>
      </c>
      <c r="C49" s="222"/>
      <c r="D49" s="223"/>
      <c r="E49" s="224"/>
      <c r="F49" s="263"/>
      <c r="G49" s="38"/>
      <c r="H49" s="248"/>
      <c r="I49" s="248"/>
      <c r="J49" s="248"/>
    </row>
    <row r="50" spans="1:12" x14ac:dyDescent="0.3">
      <c r="A50" s="267">
        <v>8.4</v>
      </c>
      <c r="B50" s="233" t="s">
        <v>272</v>
      </c>
      <c r="C50" s="228" t="s">
        <v>51</v>
      </c>
      <c r="D50" s="225">
        <v>432513</v>
      </c>
      <c r="E50" s="229">
        <f>+'Memorias Termales'!AS59</f>
        <v>3.6000000000000005</v>
      </c>
      <c r="F50" s="263">
        <f t="shared" ref="F50" si="9">+D50*E50</f>
        <v>1557046.8000000003</v>
      </c>
      <c r="G50" s="310"/>
      <c r="H50" s="248"/>
      <c r="I50" s="248"/>
      <c r="J50" s="248"/>
    </row>
    <row r="51" spans="1:12" x14ac:dyDescent="0.3">
      <c r="A51" s="262">
        <v>9</v>
      </c>
      <c r="B51" s="221" t="s">
        <v>280</v>
      </c>
      <c r="C51" s="222"/>
      <c r="D51" s="223"/>
      <c r="E51" s="224"/>
      <c r="F51" s="263"/>
      <c r="G51" s="38"/>
      <c r="H51" s="248"/>
      <c r="I51" s="248"/>
      <c r="J51" s="248"/>
    </row>
    <row r="52" spans="1:12" x14ac:dyDescent="0.3">
      <c r="A52" s="265">
        <v>9.18</v>
      </c>
      <c r="B52" s="233" t="s">
        <v>298</v>
      </c>
      <c r="C52" s="228" t="s">
        <v>23</v>
      </c>
      <c r="D52" s="225">
        <v>177248</v>
      </c>
      <c r="E52" s="229">
        <v>2</v>
      </c>
      <c r="F52" s="263">
        <f t="shared" ref="F52:F53" si="10">+D52*E52</f>
        <v>354496</v>
      </c>
      <c r="G52" s="38"/>
      <c r="H52" s="248"/>
      <c r="I52" s="248"/>
      <c r="J52" s="248"/>
    </row>
    <row r="53" spans="1:12" x14ac:dyDescent="0.3">
      <c r="A53" s="265">
        <v>9.25</v>
      </c>
      <c r="B53" s="233" t="s">
        <v>305</v>
      </c>
      <c r="C53" s="228" t="s">
        <v>9</v>
      </c>
      <c r="D53" s="225">
        <v>98343</v>
      </c>
      <c r="E53" s="239">
        <f>12*3</f>
        <v>36</v>
      </c>
      <c r="F53" s="263">
        <f t="shared" si="10"/>
        <v>3540348</v>
      </c>
      <c r="G53" s="38"/>
      <c r="H53" s="248"/>
      <c r="I53" s="248"/>
      <c r="J53" s="248"/>
    </row>
    <row r="54" spans="1:12" x14ac:dyDescent="0.3">
      <c r="A54" s="262">
        <v>10</v>
      </c>
      <c r="B54" s="221" t="s">
        <v>313</v>
      </c>
      <c r="C54" s="222"/>
      <c r="D54" s="223"/>
      <c r="E54" s="224"/>
      <c r="F54" s="263"/>
      <c r="G54" s="38"/>
      <c r="H54" s="248"/>
      <c r="I54" s="248"/>
      <c r="J54" s="248"/>
    </row>
    <row r="55" spans="1:12" x14ac:dyDescent="0.3">
      <c r="A55" s="267">
        <v>10.199999999999999</v>
      </c>
      <c r="B55" s="233" t="s">
        <v>315</v>
      </c>
      <c r="C55" s="228" t="s">
        <v>9</v>
      </c>
      <c r="D55" s="225">
        <v>334108</v>
      </c>
      <c r="E55" s="229">
        <f>12*0.8</f>
        <v>9.6000000000000014</v>
      </c>
      <c r="F55" s="263">
        <f t="shared" ref="F55:F62" si="11">+D55*E55</f>
        <v>3207436.8000000003</v>
      </c>
      <c r="G55" s="310"/>
      <c r="H55" s="248"/>
      <c r="I55" s="248"/>
      <c r="J55" s="248"/>
    </row>
    <row r="56" spans="1:12" x14ac:dyDescent="0.3">
      <c r="A56" s="267">
        <v>10.5</v>
      </c>
      <c r="B56" s="231" t="s">
        <v>318</v>
      </c>
      <c r="C56" s="228" t="s">
        <v>23</v>
      </c>
      <c r="D56" s="225">
        <v>273566</v>
      </c>
      <c r="E56" s="229">
        <v>3</v>
      </c>
      <c r="F56" s="263">
        <f t="shared" si="11"/>
        <v>820698</v>
      </c>
      <c r="G56" s="310"/>
      <c r="H56" s="248"/>
      <c r="I56" s="248"/>
      <c r="J56" s="248"/>
    </row>
    <row r="57" spans="1:12" ht="27.6" x14ac:dyDescent="0.3">
      <c r="A57" s="268">
        <v>10.1</v>
      </c>
      <c r="B57" s="235" t="s">
        <v>323</v>
      </c>
      <c r="C57" s="236" t="s">
        <v>9</v>
      </c>
      <c r="D57" s="237">
        <v>161347</v>
      </c>
      <c r="E57" s="238">
        <f>2.4*2</f>
        <v>4.8</v>
      </c>
      <c r="F57" s="263">
        <f>+D57*E57</f>
        <v>774465.6</v>
      </c>
      <c r="G57" s="38"/>
      <c r="H57" s="296"/>
      <c r="I57" s="296"/>
      <c r="J57" s="252"/>
    </row>
    <row r="58" spans="1:12" ht="27.6" x14ac:dyDescent="0.3">
      <c r="A58" s="269">
        <v>10.18</v>
      </c>
      <c r="B58" s="231" t="s">
        <v>330</v>
      </c>
      <c r="C58" s="228" t="s">
        <v>17</v>
      </c>
      <c r="D58" s="225">
        <v>10278</v>
      </c>
      <c r="E58" s="229">
        <v>13.6</v>
      </c>
      <c r="F58" s="263">
        <f t="shared" si="11"/>
        <v>139780.79999999999</v>
      </c>
      <c r="G58" s="38"/>
      <c r="H58" s="248"/>
      <c r="I58" s="248"/>
      <c r="J58" s="248"/>
      <c r="K58" s="38" t="s">
        <v>669</v>
      </c>
      <c r="L58" s="38" t="s">
        <v>657</v>
      </c>
    </row>
    <row r="59" spans="1:12" x14ac:dyDescent="0.3">
      <c r="A59" s="266">
        <v>10.19</v>
      </c>
      <c r="B59" s="235" t="s">
        <v>744</v>
      </c>
      <c r="C59" s="236" t="s">
        <v>9</v>
      </c>
      <c r="D59" s="237">
        <v>406295</v>
      </c>
      <c r="E59" s="238">
        <f>O152</f>
        <v>6.3450000000000006</v>
      </c>
      <c r="F59" s="263">
        <f>+D59*E59</f>
        <v>2577941.7750000004</v>
      </c>
      <c r="G59" s="38"/>
      <c r="H59" s="248"/>
      <c r="I59" s="248"/>
      <c r="J59" s="248"/>
    </row>
    <row r="60" spans="1:12" x14ac:dyDescent="0.3">
      <c r="A60" s="266">
        <v>10.7</v>
      </c>
      <c r="B60" s="235" t="s">
        <v>320</v>
      </c>
      <c r="C60" s="236" t="s">
        <v>9</v>
      </c>
      <c r="D60" s="237">
        <v>337093</v>
      </c>
      <c r="E60" s="308">
        <f>4*2</f>
        <v>8</v>
      </c>
      <c r="F60" s="309">
        <f t="shared" ref="F60:F61" si="12">+D60*E60</f>
        <v>2696744</v>
      </c>
      <c r="G60" s="38"/>
      <c r="H60" s="248"/>
      <c r="I60" s="248"/>
      <c r="J60" s="248"/>
    </row>
    <row r="61" spans="1:12" x14ac:dyDescent="0.3">
      <c r="A61" s="266">
        <v>10.4</v>
      </c>
      <c r="B61" s="235" t="s">
        <v>317</v>
      </c>
      <c r="C61" s="236" t="s">
        <v>23</v>
      </c>
      <c r="D61" s="237">
        <v>234062</v>
      </c>
      <c r="E61" s="308">
        <v>2</v>
      </c>
      <c r="F61" s="309">
        <f t="shared" si="12"/>
        <v>468124</v>
      </c>
      <c r="G61" s="38"/>
      <c r="H61" s="248"/>
      <c r="I61" s="248"/>
      <c r="J61" s="248"/>
    </row>
    <row r="62" spans="1:12" ht="69" x14ac:dyDescent="0.3">
      <c r="A62" s="265">
        <v>10.24</v>
      </c>
      <c r="B62" s="231" t="s">
        <v>336</v>
      </c>
      <c r="C62" s="228" t="s">
        <v>128</v>
      </c>
      <c r="D62" s="225">
        <v>24327</v>
      </c>
      <c r="E62" s="229">
        <v>360</v>
      </c>
      <c r="F62" s="263">
        <f t="shared" si="11"/>
        <v>8757720</v>
      </c>
      <c r="G62" s="38"/>
      <c r="H62" s="248"/>
      <c r="I62" s="248"/>
      <c r="J62" s="248"/>
    </row>
    <row r="63" spans="1:12" x14ac:dyDescent="0.3">
      <c r="A63" s="262">
        <v>11</v>
      </c>
      <c r="B63" s="221" t="s">
        <v>340</v>
      </c>
      <c r="C63" s="222"/>
      <c r="D63" s="223"/>
      <c r="E63" s="224"/>
      <c r="F63" s="263"/>
      <c r="G63" s="38"/>
      <c r="H63" s="248"/>
      <c r="I63" s="248"/>
      <c r="J63" s="248"/>
    </row>
    <row r="64" spans="1:12" x14ac:dyDescent="0.3">
      <c r="A64" s="267">
        <v>11.1</v>
      </c>
      <c r="B64" s="233" t="s">
        <v>341</v>
      </c>
      <c r="C64" s="228" t="s">
        <v>23</v>
      </c>
      <c r="D64" s="225">
        <v>378519</v>
      </c>
      <c r="E64" s="229">
        <v>3</v>
      </c>
      <c r="F64" s="263">
        <f t="shared" ref="F64:F79" si="13">+D64*E64</f>
        <v>1135557</v>
      </c>
      <c r="G64" s="38"/>
      <c r="H64" s="248"/>
      <c r="I64" s="248"/>
      <c r="J64" s="248"/>
      <c r="K64" s="38" t="s">
        <v>669</v>
      </c>
      <c r="L64" s="38" t="s">
        <v>657</v>
      </c>
    </row>
    <row r="65" spans="1:12" x14ac:dyDescent="0.3">
      <c r="A65" s="267">
        <v>11.2</v>
      </c>
      <c r="B65" s="233" t="s">
        <v>342</v>
      </c>
      <c r="C65" s="228" t="s">
        <v>23</v>
      </c>
      <c r="D65" s="225">
        <v>441269</v>
      </c>
      <c r="E65" s="229">
        <v>3</v>
      </c>
      <c r="F65" s="263">
        <f t="shared" si="13"/>
        <v>1323807</v>
      </c>
      <c r="G65" s="38"/>
      <c r="H65" s="248"/>
      <c r="I65" s="248"/>
      <c r="J65" s="248"/>
    </row>
    <row r="66" spans="1:12" x14ac:dyDescent="0.3">
      <c r="A66" s="267">
        <v>11.6</v>
      </c>
      <c r="B66" s="233" t="s">
        <v>346</v>
      </c>
      <c r="C66" s="228" t="s">
        <v>17</v>
      </c>
      <c r="D66" s="225">
        <v>72446</v>
      </c>
      <c r="E66" s="229">
        <v>16</v>
      </c>
      <c r="F66" s="263">
        <f t="shared" si="13"/>
        <v>1159136</v>
      </c>
      <c r="G66" s="38"/>
      <c r="H66" s="248"/>
      <c r="I66" s="248"/>
      <c r="J66" s="248"/>
    </row>
    <row r="67" spans="1:12" x14ac:dyDescent="0.3">
      <c r="A67" s="267">
        <v>11.9</v>
      </c>
      <c r="B67" s="233" t="s">
        <v>349</v>
      </c>
      <c r="C67" s="228" t="s">
        <v>23</v>
      </c>
      <c r="D67" s="225">
        <v>89480</v>
      </c>
      <c r="E67" s="229">
        <v>8</v>
      </c>
      <c r="F67" s="263">
        <f t="shared" si="13"/>
        <v>715840</v>
      </c>
      <c r="G67" s="38"/>
      <c r="H67" s="248"/>
      <c r="I67" s="248"/>
      <c r="J67" s="248"/>
    </row>
    <row r="68" spans="1:12" x14ac:dyDescent="0.3">
      <c r="A68" s="265">
        <v>11.1</v>
      </c>
      <c r="B68" s="233" t="s">
        <v>350</v>
      </c>
      <c r="C68" s="228" t="s">
        <v>23</v>
      </c>
      <c r="D68" s="225">
        <v>1255752</v>
      </c>
      <c r="E68" s="229">
        <v>2</v>
      </c>
      <c r="F68" s="263">
        <f t="shared" si="13"/>
        <v>2511504</v>
      </c>
      <c r="G68" s="310"/>
      <c r="H68" s="248"/>
      <c r="I68" s="248"/>
      <c r="J68" s="248"/>
    </row>
    <row r="69" spans="1:12" x14ac:dyDescent="0.3">
      <c r="A69" s="265">
        <v>11.11</v>
      </c>
      <c r="B69" s="233" t="s">
        <v>351</v>
      </c>
      <c r="C69" s="228" t="s">
        <v>23</v>
      </c>
      <c r="D69" s="225">
        <v>2585372</v>
      </c>
      <c r="E69" s="229">
        <v>1</v>
      </c>
      <c r="F69" s="263">
        <f t="shared" si="13"/>
        <v>2585372</v>
      </c>
      <c r="G69" s="310"/>
      <c r="H69" s="248"/>
      <c r="I69" s="248"/>
      <c r="J69" s="248"/>
    </row>
    <row r="70" spans="1:12" x14ac:dyDescent="0.3">
      <c r="A70" s="265">
        <v>11.12</v>
      </c>
      <c r="B70" s="233" t="s">
        <v>352</v>
      </c>
      <c r="C70" s="228" t="s">
        <v>23</v>
      </c>
      <c r="D70" s="225">
        <v>60440</v>
      </c>
      <c r="E70" s="229">
        <v>3</v>
      </c>
      <c r="F70" s="263">
        <f t="shared" si="13"/>
        <v>181320</v>
      </c>
      <c r="G70" s="38"/>
      <c r="H70" s="248"/>
      <c r="I70" s="248"/>
      <c r="J70" s="248"/>
      <c r="K70" s="38" t="s">
        <v>669</v>
      </c>
      <c r="L70" s="38" t="s">
        <v>657</v>
      </c>
    </row>
    <row r="71" spans="1:12" x14ac:dyDescent="0.3">
      <c r="A71" s="265">
        <v>11.15</v>
      </c>
      <c r="B71" s="231" t="s">
        <v>355</v>
      </c>
      <c r="C71" s="228" t="s">
        <v>23</v>
      </c>
      <c r="D71" s="225">
        <v>145429</v>
      </c>
      <c r="E71" s="229">
        <v>1</v>
      </c>
      <c r="F71" s="263">
        <f t="shared" si="13"/>
        <v>145429</v>
      </c>
      <c r="G71" s="38"/>
      <c r="H71" s="248"/>
      <c r="I71" s="248"/>
      <c r="J71" s="248"/>
    </row>
    <row r="72" spans="1:12" ht="27.6" x14ac:dyDescent="0.3">
      <c r="A72" s="265">
        <v>11.16</v>
      </c>
      <c r="B72" s="231" t="s">
        <v>356</v>
      </c>
      <c r="C72" s="228" t="s">
        <v>23</v>
      </c>
      <c r="D72" s="225">
        <v>114309</v>
      </c>
      <c r="E72" s="229">
        <v>3</v>
      </c>
      <c r="F72" s="263">
        <f t="shared" si="13"/>
        <v>342927</v>
      </c>
      <c r="G72" s="38"/>
      <c r="H72" s="38"/>
      <c r="I72" s="252"/>
      <c r="J72" s="38" t="s">
        <v>656</v>
      </c>
      <c r="K72" s="38" t="s">
        <v>658</v>
      </c>
    </row>
    <row r="73" spans="1:12" x14ac:dyDescent="0.3">
      <c r="A73" s="265">
        <v>11.26</v>
      </c>
      <c r="B73" s="231" t="s">
        <v>366</v>
      </c>
      <c r="C73" s="228" t="s">
        <v>17</v>
      </c>
      <c r="D73" s="225">
        <v>23010</v>
      </c>
      <c r="E73" s="229">
        <v>20</v>
      </c>
      <c r="F73" s="263">
        <f t="shared" si="13"/>
        <v>460200</v>
      </c>
      <c r="G73" s="38"/>
      <c r="H73" s="38"/>
      <c r="I73" s="252"/>
    </row>
    <row r="74" spans="1:12" x14ac:dyDescent="0.3">
      <c r="A74" s="265">
        <v>11.27</v>
      </c>
      <c r="B74" s="231" t="s">
        <v>367</v>
      </c>
      <c r="C74" s="228" t="s">
        <v>17</v>
      </c>
      <c r="D74" s="225">
        <v>14209</v>
      </c>
      <c r="E74" s="229">
        <v>35</v>
      </c>
      <c r="F74" s="263">
        <f t="shared" si="13"/>
        <v>497315</v>
      </c>
      <c r="G74" s="38"/>
      <c r="H74" s="38"/>
      <c r="I74" s="252"/>
    </row>
    <row r="75" spans="1:12" x14ac:dyDescent="0.3">
      <c r="A75" s="265">
        <v>11.31</v>
      </c>
      <c r="B75" s="233" t="s">
        <v>371</v>
      </c>
      <c r="C75" s="228" t="s">
        <v>17</v>
      </c>
      <c r="D75" s="225">
        <v>40526</v>
      </c>
      <c r="E75" s="229">
        <v>8</v>
      </c>
      <c r="F75" s="263">
        <f t="shared" si="13"/>
        <v>324208</v>
      </c>
      <c r="G75" s="38"/>
      <c r="H75" s="38"/>
      <c r="I75" s="252"/>
    </row>
    <row r="76" spans="1:12" x14ac:dyDescent="0.3">
      <c r="A76" s="265">
        <v>11.33</v>
      </c>
      <c r="B76" s="233" t="s">
        <v>373</v>
      </c>
      <c r="C76" s="228" t="s">
        <v>17</v>
      </c>
      <c r="D76" s="225">
        <v>74427</v>
      </c>
      <c r="E76" s="229">
        <v>6</v>
      </c>
      <c r="F76" s="263">
        <f t="shared" si="13"/>
        <v>446562</v>
      </c>
      <c r="G76" s="38"/>
      <c r="H76" s="38"/>
      <c r="I76" s="252"/>
    </row>
    <row r="77" spans="1:12" x14ac:dyDescent="0.3">
      <c r="A77" s="265">
        <v>11.35</v>
      </c>
      <c r="B77" s="233" t="s">
        <v>375</v>
      </c>
      <c r="C77" s="228" t="s">
        <v>23</v>
      </c>
      <c r="D77" s="225">
        <v>163293</v>
      </c>
      <c r="E77" s="229">
        <v>3</v>
      </c>
      <c r="F77" s="263">
        <f t="shared" si="13"/>
        <v>489879</v>
      </c>
      <c r="G77" s="38"/>
      <c r="H77" s="38"/>
      <c r="I77" s="297" t="s">
        <v>778</v>
      </c>
    </row>
    <row r="78" spans="1:12" x14ac:dyDescent="0.3">
      <c r="A78" s="265">
        <v>11.36</v>
      </c>
      <c r="B78" s="233" t="s">
        <v>376</v>
      </c>
      <c r="C78" s="228" t="s">
        <v>23</v>
      </c>
      <c r="D78" s="225">
        <v>92022</v>
      </c>
      <c r="E78" s="229">
        <v>3</v>
      </c>
      <c r="F78" s="263">
        <f t="shared" si="13"/>
        <v>276066</v>
      </c>
      <c r="G78" s="38"/>
      <c r="H78" s="38"/>
      <c r="I78" s="296"/>
    </row>
    <row r="79" spans="1:12" x14ac:dyDescent="0.3">
      <c r="A79" s="265">
        <v>11.53</v>
      </c>
      <c r="B79" s="231" t="s">
        <v>393</v>
      </c>
      <c r="C79" s="228" t="s">
        <v>23</v>
      </c>
      <c r="D79" s="225">
        <v>102893</v>
      </c>
      <c r="E79" s="229">
        <v>1</v>
      </c>
      <c r="F79" s="263">
        <f t="shared" si="13"/>
        <v>102893</v>
      </c>
      <c r="G79" s="38"/>
      <c r="H79" s="38"/>
      <c r="I79" s="248"/>
      <c r="K79" s="38" t="s">
        <v>670</v>
      </c>
    </row>
    <row r="80" spans="1:12" x14ac:dyDescent="0.3">
      <c r="A80" s="262">
        <v>12</v>
      </c>
      <c r="B80" s="221" t="s">
        <v>406</v>
      </c>
      <c r="C80" s="222"/>
      <c r="D80" s="223"/>
      <c r="E80" s="224"/>
      <c r="F80" s="263"/>
      <c r="G80" s="38"/>
      <c r="H80" s="38"/>
      <c r="I80" s="248"/>
    </row>
    <row r="81" spans="1:13" ht="28.2" thickBot="1" x14ac:dyDescent="0.35">
      <c r="A81" s="267">
        <v>12.2</v>
      </c>
      <c r="B81" s="231" t="s">
        <v>408</v>
      </c>
      <c r="C81" s="228" t="s">
        <v>23</v>
      </c>
      <c r="D81" s="225">
        <v>105215</v>
      </c>
      <c r="E81" s="229">
        <v>12</v>
      </c>
      <c r="F81" s="263">
        <f t="shared" ref="F81:F84" si="14">+D81*E81</f>
        <v>1262580</v>
      </c>
      <c r="G81" s="38"/>
      <c r="H81" s="38"/>
      <c r="I81" s="248"/>
      <c r="J81" s="233" t="s">
        <v>707</v>
      </c>
      <c r="K81" s="255">
        <f>((2+14.81)/2)*6.84</f>
        <v>57.490200000000009</v>
      </c>
      <c r="L81" s="233" t="s">
        <v>708</v>
      </c>
      <c r="M81" s="256">
        <f>(13.21*7)/2</f>
        <v>46.234999999999999</v>
      </c>
    </row>
    <row r="82" spans="1:13" ht="14.4" thickBot="1" x14ac:dyDescent="0.35">
      <c r="A82" s="267">
        <v>12.9</v>
      </c>
      <c r="B82" s="231" t="s">
        <v>415</v>
      </c>
      <c r="C82" s="228" t="s">
        <v>23</v>
      </c>
      <c r="D82" s="225">
        <v>100949</v>
      </c>
      <c r="E82" s="229">
        <v>6</v>
      </c>
      <c r="F82" s="263">
        <f t="shared" si="14"/>
        <v>605694</v>
      </c>
      <c r="G82" s="38"/>
      <c r="H82" s="38"/>
      <c r="I82" s="38"/>
      <c r="J82" s="257" t="s">
        <v>654</v>
      </c>
      <c r="K82" s="258">
        <f>K81*2</f>
        <v>114.98040000000002</v>
      </c>
      <c r="L82" s="257" t="s">
        <v>654</v>
      </c>
      <c r="M82" s="259">
        <f>M81*2</f>
        <v>92.47</v>
      </c>
    </row>
    <row r="83" spans="1:13" x14ac:dyDescent="0.3">
      <c r="A83" s="265">
        <v>12.13</v>
      </c>
      <c r="B83" s="231" t="s">
        <v>419</v>
      </c>
      <c r="C83" s="228" t="s">
        <v>23</v>
      </c>
      <c r="D83" s="225">
        <v>150329</v>
      </c>
      <c r="E83" s="229">
        <v>1</v>
      </c>
      <c r="F83" s="263">
        <f t="shared" si="14"/>
        <v>150329</v>
      </c>
      <c r="G83" s="38"/>
      <c r="H83" s="38"/>
      <c r="I83" s="38"/>
    </row>
    <row r="84" spans="1:13" x14ac:dyDescent="0.3">
      <c r="A84" s="265">
        <v>12.17</v>
      </c>
      <c r="B84" s="231" t="s">
        <v>423</v>
      </c>
      <c r="C84" s="228" t="s">
        <v>17</v>
      </c>
      <c r="D84" s="225">
        <v>3930</v>
      </c>
      <c r="E84" s="229">
        <v>48</v>
      </c>
      <c r="F84" s="263">
        <f t="shared" si="14"/>
        <v>188640</v>
      </c>
      <c r="G84" s="38"/>
      <c r="H84" s="38"/>
      <c r="I84" s="38"/>
    </row>
    <row r="85" spans="1:13" ht="14.4" thickBot="1" x14ac:dyDescent="0.35">
      <c r="A85" s="262">
        <v>13</v>
      </c>
      <c r="B85" s="221" t="s">
        <v>439</v>
      </c>
      <c r="C85" s="222"/>
      <c r="D85" s="223"/>
      <c r="E85" s="224"/>
      <c r="F85" s="263"/>
      <c r="G85" s="38"/>
      <c r="H85" s="38"/>
      <c r="I85" s="38"/>
    </row>
    <row r="86" spans="1:13" ht="28.2" thickBot="1" x14ac:dyDescent="0.35">
      <c r="A86" s="267">
        <v>13.4</v>
      </c>
      <c r="B86" s="231" t="s">
        <v>443</v>
      </c>
      <c r="C86" s="228" t="s">
        <v>9</v>
      </c>
      <c r="D86" s="225">
        <v>36214</v>
      </c>
      <c r="E86" s="239">
        <f>+'Memorias Termales'!BB22</f>
        <v>174.19</v>
      </c>
      <c r="F86" s="263">
        <f>+D86*E86</f>
        <v>6308116.6600000001</v>
      </c>
      <c r="G86" s="38"/>
      <c r="H86" s="38"/>
      <c r="I86" s="38"/>
      <c r="K86" s="226" t="s">
        <v>709</v>
      </c>
      <c r="L86" s="260">
        <f>K82+M82</f>
        <v>207.4504</v>
      </c>
    </row>
    <row r="87" spans="1:13" x14ac:dyDescent="0.3">
      <c r="A87" s="267">
        <v>13.7</v>
      </c>
      <c r="B87" s="231" t="s">
        <v>446</v>
      </c>
      <c r="C87" s="228" t="s">
        <v>9</v>
      </c>
      <c r="D87" s="225">
        <v>90241</v>
      </c>
      <c r="E87" s="229">
        <v>3</v>
      </c>
      <c r="F87" s="263">
        <f t="shared" ref="F87:F90" si="15">+D87*E87</f>
        <v>270723</v>
      </c>
      <c r="G87" s="38"/>
      <c r="H87" s="38"/>
      <c r="I87" s="38"/>
    </row>
    <row r="88" spans="1:13" x14ac:dyDescent="0.3">
      <c r="A88" s="267">
        <v>13.8</v>
      </c>
      <c r="B88" s="233" t="s">
        <v>447</v>
      </c>
      <c r="C88" s="228" t="s">
        <v>9</v>
      </c>
      <c r="D88" s="225">
        <v>107225</v>
      </c>
      <c r="E88" s="229">
        <v>2.2999999999999998</v>
      </c>
      <c r="F88" s="263">
        <f t="shared" si="15"/>
        <v>246617.49999999997</v>
      </c>
      <c r="G88" s="38"/>
      <c r="H88" s="38"/>
      <c r="I88" s="38"/>
    </row>
    <row r="89" spans="1:13" x14ac:dyDescent="0.3">
      <c r="A89" s="265">
        <v>13.16</v>
      </c>
      <c r="B89" s="233" t="s">
        <v>455</v>
      </c>
      <c r="C89" s="228" t="s">
        <v>51</v>
      </c>
      <c r="D89" s="225">
        <v>120132</v>
      </c>
      <c r="E89" s="229">
        <f>130*0.3*0.4</f>
        <v>15.600000000000001</v>
      </c>
      <c r="F89" s="263">
        <f t="shared" si="15"/>
        <v>1874059.2000000002</v>
      </c>
      <c r="G89" s="38"/>
      <c r="H89" s="38"/>
      <c r="I89" s="38"/>
    </row>
    <row r="90" spans="1:13" x14ac:dyDescent="0.3">
      <c r="A90" s="265">
        <v>13.13</v>
      </c>
      <c r="B90" s="233" t="s">
        <v>452</v>
      </c>
      <c r="C90" s="228" t="s">
        <v>9</v>
      </c>
      <c r="D90" s="225">
        <v>74068</v>
      </c>
      <c r="E90" s="239">
        <f>+'Memorias Termales'!BB50</f>
        <v>174.19</v>
      </c>
      <c r="F90" s="263">
        <f t="shared" si="15"/>
        <v>12901904.92</v>
      </c>
      <c r="G90" s="38"/>
      <c r="H90" s="38"/>
      <c r="I90" s="38"/>
    </row>
    <row r="91" spans="1:13" x14ac:dyDescent="0.3">
      <c r="A91" s="262">
        <v>14</v>
      </c>
      <c r="B91" s="221" t="s">
        <v>456</v>
      </c>
      <c r="C91" s="222"/>
      <c r="D91" s="223"/>
      <c r="E91" s="224"/>
      <c r="F91" s="263"/>
      <c r="G91" s="38"/>
      <c r="H91" s="38"/>
      <c r="I91" s="38"/>
    </row>
    <row r="92" spans="1:13" x14ac:dyDescent="0.3">
      <c r="A92" s="267">
        <v>14.1</v>
      </c>
      <c r="B92" s="231" t="s">
        <v>11</v>
      </c>
      <c r="C92" s="228" t="s">
        <v>9</v>
      </c>
      <c r="D92" s="225">
        <v>86582</v>
      </c>
      <c r="E92" s="239">
        <f>+'Memorias Termales'!BB31</f>
        <v>234.48</v>
      </c>
      <c r="F92" s="263">
        <f t="shared" ref="F92:F98" si="16">+D92*E92</f>
        <v>20301747.359999999</v>
      </c>
      <c r="G92" s="38"/>
      <c r="H92" s="38"/>
      <c r="I92" s="38"/>
    </row>
    <row r="93" spans="1:13" ht="27.6" x14ac:dyDescent="0.3">
      <c r="A93" s="267">
        <v>14.2</v>
      </c>
      <c r="B93" s="231" t="s">
        <v>457</v>
      </c>
      <c r="C93" s="228" t="s">
        <v>17</v>
      </c>
      <c r="D93" s="225">
        <v>58319</v>
      </c>
      <c r="E93" s="239">
        <v>38</v>
      </c>
      <c r="F93" s="263">
        <f t="shared" si="16"/>
        <v>2216122</v>
      </c>
      <c r="G93" s="38"/>
      <c r="H93" s="38"/>
      <c r="I93" s="38"/>
    </row>
    <row r="94" spans="1:13" ht="27.6" x14ac:dyDescent="0.3">
      <c r="A94" s="265">
        <v>14.3</v>
      </c>
      <c r="B94" s="230" t="s">
        <v>485</v>
      </c>
      <c r="C94" s="234" t="s">
        <v>23</v>
      </c>
      <c r="D94" s="225">
        <v>186898</v>
      </c>
      <c r="E94" s="229">
        <v>2</v>
      </c>
      <c r="F94" s="263">
        <f t="shared" si="16"/>
        <v>373796</v>
      </c>
      <c r="G94" s="38"/>
      <c r="H94" s="38"/>
      <c r="I94" s="38"/>
    </row>
    <row r="95" spans="1:13" x14ac:dyDescent="0.3">
      <c r="A95" s="265">
        <v>14.32</v>
      </c>
      <c r="B95" s="230" t="s">
        <v>487</v>
      </c>
      <c r="C95" s="234" t="s">
        <v>23</v>
      </c>
      <c r="D95" s="225">
        <v>36570</v>
      </c>
      <c r="E95" s="229">
        <v>3</v>
      </c>
      <c r="F95" s="263">
        <f t="shared" si="16"/>
        <v>109710</v>
      </c>
      <c r="G95" s="38"/>
      <c r="H95" s="38"/>
      <c r="I95" s="38"/>
    </row>
    <row r="96" spans="1:13" x14ac:dyDescent="0.3">
      <c r="A96" s="265">
        <v>14.37</v>
      </c>
      <c r="B96" s="230" t="s">
        <v>492</v>
      </c>
      <c r="C96" s="234" t="s">
        <v>23</v>
      </c>
      <c r="D96" s="225">
        <v>31862</v>
      </c>
      <c r="E96" s="229">
        <v>2</v>
      </c>
      <c r="F96" s="263">
        <f t="shared" ref="F96:F97" si="17">+D96*E96</f>
        <v>63724</v>
      </c>
      <c r="G96" s="38"/>
      <c r="H96" s="38"/>
      <c r="I96" s="38"/>
    </row>
    <row r="97" spans="1:13" x14ac:dyDescent="0.3">
      <c r="A97" s="265">
        <v>14.41</v>
      </c>
      <c r="B97" s="230" t="s">
        <v>496</v>
      </c>
      <c r="C97" s="234" t="s">
        <v>9</v>
      </c>
      <c r="D97" s="225">
        <v>105070</v>
      </c>
      <c r="E97" s="239">
        <f>+'Memorias Termales'!BB59</f>
        <v>174.19</v>
      </c>
      <c r="F97" s="263">
        <f t="shared" si="17"/>
        <v>18302143.300000001</v>
      </c>
      <c r="G97" s="38"/>
      <c r="H97" s="38"/>
      <c r="I97" s="38"/>
    </row>
    <row r="98" spans="1:13" x14ac:dyDescent="0.3">
      <c r="A98" s="301" t="s">
        <v>792</v>
      </c>
      <c r="B98" s="230" t="s">
        <v>790</v>
      </c>
      <c r="C98" s="234" t="s">
        <v>23</v>
      </c>
      <c r="D98" s="225">
        <v>221476</v>
      </c>
      <c r="E98" s="229">
        <v>2</v>
      </c>
      <c r="F98" s="263">
        <f t="shared" si="16"/>
        <v>442952</v>
      </c>
      <c r="G98" s="38"/>
      <c r="H98" s="38"/>
      <c r="I98" s="38"/>
    </row>
    <row r="99" spans="1:13" x14ac:dyDescent="0.3">
      <c r="A99" s="262">
        <v>15</v>
      </c>
      <c r="B99" s="221" t="s">
        <v>502</v>
      </c>
      <c r="C99" s="222"/>
      <c r="D99" s="223"/>
      <c r="E99" s="224"/>
      <c r="F99" s="263"/>
      <c r="G99" s="38"/>
      <c r="H99" s="38"/>
      <c r="I99" s="38"/>
    </row>
    <row r="100" spans="1:13" ht="27.6" x14ac:dyDescent="0.3">
      <c r="A100" s="265">
        <v>15.1</v>
      </c>
      <c r="B100" s="233" t="s">
        <v>12</v>
      </c>
      <c r="C100" s="228" t="s">
        <v>9</v>
      </c>
      <c r="D100" s="225">
        <v>88734</v>
      </c>
      <c r="E100" s="229">
        <f>L86</f>
        <v>207.4504</v>
      </c>
      <c r="F100" s="263">
        <f t="shared" ref="F100" si="18">+D100*E100</f>
        <v>18407903.7936</v>
      </c>
      <c r="G100" s="38"/>
      <c r="H100" s="38"/>
      <c r="I100" s="38"/>
      <c r="J100" s="347" t="s">
        <v>717</v>
      </c>
      <c r="K100" s="347"/>
      <c r="L100" s="347"/>
      <c r="M100" s="347"/>
    </row>
    <row r="101" spans="1:13" x14ac:dyDescent="0.3">
      <c r="A101" s="262">
        <v>16</v>
      </c>
      <c r="B101" s="221" t="s">
        <v>510</v>
      </c>
      <c r="C101" s="222"/>
      <c r="D101" s="223"/>
      <c r="E101" s="224"/>
      <c r="F101" s="263"/>
      <c r="G101" s="38"/>
      <c r="H101" s="38"/>
      <c r="I101" s="38"/>
    </row>
    <row r="102" spans="1:13" ht="41.4" x14ac:dyDescent="0.3">
      <c r="A102" s="267">
        <v>16.399999999999999</v>
      </c>
      <c r="B102" s="231" t="s">
        <v>803</v>
      </c>
      <c r="C102" s="240" t="s">
        <v>51</v>
      </c>
      <c r="D102" s="225">
        <v>63372</v>
      </c>
      <c r="E102" s="239">
        <f>+'Memorias Termales'!BB68</f>
        <v>52.256999999999998</v>
      </c>
      <c r="F102" s="263">
        <f t="shared" ref="F102:F103" si="19">+D102*E102</f>
        <v>3311630.6039999998</v>
      </c>
      <c r="G102" s="38"/>
      <c r="H102" s="38"/>
      <c r="I102" s="38"/>
    </row>
    <row r="103" spans="1:13" ht="27.6" x14ac:dyDescent="0.3">
      <c r="A103" s="267">
        <v>16.8</v>
      </c>
      <c r="B103" s="230" t="s">
        <v>13</v>
      </c>
      <c r="C103" s="234" t="s">
        <v>51</v>
      </c>
      <c r="D103" s="225">
        <v>96594</v>
      </c>
      <c r="E103" s="239">
        <f>+'Memorias Termales'!AS68</f>
        <v>34.838000000000001</v>
      </c>
      <c r="F103" s="263">
        <f t="shared" si="19"/>
        <v>3365141.7719999999</v>
      </c>
      <c r="G103" s="38"/>
      <c r="H103" s="38"/>
      <c r="I103" s="38"/>
    </row>
    <row r="104" spans="1:13" x14ac:dyDescent="0.3">
      <c r="A104" s="262">
        <v>17</v>
      </c>
      <c r="B104" s="221" t="s">
        <v>523</v>
      </c>
      <c r="C104" s="222"/>
      <c r="D104" s="223"/>
      <c r="E104" s="224"/>
      <c r="F104" s="263"/>
      <c r="G104" s="38"/>
      <c r="H104" s="38"/>
      <c r="I104" s="38"/>
    </row>
    <row r="105" spans="1:13" x14ac:dyDescent="0.3">
      <c r="A105" s="265">
        <v>17.11</v>
      </c>
      <c r="B105" s="233" t="s">
        <v>534</v>
      </c>
      <c r="C105" s="228" t="s">
        <v>23</v>
      </c>
      <c r="D105" s="225">
        <v>117770</v>
      </c>
      <c r="E105" s="229">
        <v>15</v>
      </c>
      <c r="F105" s="263">
        <f t="shared" ref="F105:F106" si="20">+D105*E105</f>
        <v>1766550</v>
      </c>
      <c r="G105" s="38"/>
      <c r="H105" s="38"/>
      <c r="I105" s="38"/>
    </row>
    <row r="106" spans="1:13" ht="41.4" x14ac:dyDescent="0.3">
      <c r="A106" s="265">
        <v>17.13</v>
      </c>
      <c r="B106" s="233" t="s">
        <v>536</v>
      </c>
      <c r="C106" s="228" t="s">
        <v>23</v>
      </c>
      <c r="D106" s="225">
        <v>513678</v>
      </c>
      <c r="E106" s="229">
        <v>2</v>
      </c>
      <c r="F106" s="263">
        <f t="shared" si="20"/>
        <v>1027356</v>
      </c>
      <c r="G106" s="38"/>
      <c r="H106" s="38"/>
      <c r="I106" s="38"/>
    </row>
    <row r="107" spans="1:13" x14ac:dyDescent="0.3">
      <c r="A107" s="262">
        <v>18</v>
      </c>
      <c r="B107" s="221" t="s">
        <v>537</v>
      </c>
      <c r="C107" s="222"/>
      <c r="D107" s="223"/>
      <c r="E107" s="224"/>
      <c r="F107" s="263"/>
      <c r="G107" s="38"/>
      <c r="H107" s="38"/>
      <c r="I107" s="38"/>
    </row>
    <row r="108" spans="1:13" x14ac:dyDescent="0.3">
      <c r="A108" s="266">
        <v>18.899999999999999</v>
      </c>
      <c r="B108" s="235" t="s">
        <v>710</v>
      </c>
      <c r="C108" s="236" t="s">
        <v>9</v>
      </c>
      <c r="D108" s="237">
        <v>24397</v>
      </c>
      <c r="E108" s="238">
        <f>K158</f>
        <v>158.71600000000001</v>
      </c>
      <c r="F108" s="263">
        <f>+D108*E108</f>
        <v>3872194.2520000003</v>
      </c>
      <c r="G108" s="38"/>
      <c r="H108" s="38"/>
      <c r="I108" s="38"/>
    </row>
    <row r="109" spans="1:13" x14ac:dyDescent="0.3">
      <c r="A109" s="265">
        <v>18.23</v>
      </c>
      <c r="B109" s="231" t="s">
        <v>6</v>
      </c>
      <c r="C109" s="228" t="s">
        <v>9</v>
      </c>
      <c r="D109" s="225">
        <v>17751</v>
      </c>
      <c r="E109" s="229">
        <v>336.86</v>
      </c>
      <c r="F109" s="263">
        <f t="shared" ref="F109:F110" si="21">+D109*E109</f>
        <v>5979601.8600000003</v>
      </c>
      <c r="G109" s="38"/>
      <c r="H109" s="38"/>
      <c r="I109" s="38"/>
    </row>
    <row r="110" spans="1:13" x14ac:dyDescent="0.3">
      <c r="A110" s="265">
        <v>18.239999999999998</v>
      </c>
      <c r="B110" s="231" t="s">
        <v>560</v>
      </c>
      <c r="C110" s="228" t="s">
        <v>17</v>
      </c>
      <c r="D110" s="225">
        <v>10853</v>
      </c>
      <c r="E110" s="229">
        <v>120</v>
      </c>
      <c r="F110" s="263">
        <f t="shared" si="21"/>
        <v>1302360</v>
      </c>
      <c r="G110" s="38"/>
      <c r="H110" s="38"/>
      <c r="I110" s="38"/>
    </row>
    <row r="111" spans="1:13" x14ac:dyDescent="0.3">
      <c r="A111" s="262">
        <v>20</v>
      </c>
      <c r="B111" s="221" t="s">
        <v>575</v>
      </c>
      <c r="C111" s="222"/>
      <c r="D111" s="223"/>
      <c r="E111" s="224"/>
      <c r="F111" s="263"/>
      <c r="G111" s="38"/>
      <c r="H111" s="38"/>
      <c r="I111" s="38"/>
      <c r="J111" s="233" t="s">
        <v>650</v>
      </c>
      <c r="K111" s="233" t="s">
        <v>711</v>
      </c>
      <c r="L111" s="233" t="s">
        <v>712</v>
      </c>
      <c r="M111" s="233"/>
    </row>
    <row r="112" spans="1:13" x14ac:dyDescent="0.3">
      <c r="A112" s="267">
        <v>20.100000000000001</v>
      </c>
      <c r="B112" s="231" t="s">
        <v>576</v>
      </c>
      <c r="C112" s="228" t="s">
        <v>17</v>
      </c>
      <c r="D112" s="225">
        <v>49718</v>
      </c>
      <c r="E112" s="229">
        <v>46</v>
      </c>
      <c r="F112" s="263">
        <f t="shared" ref="F112:F114" si="22">+D112*E112</f>
        <v>2287028</v>
      </c>
      <c r="G112" s="38"/>
      <c r="H112" s="38"/>
      <c r="I112" s="38"/>
      <c r="J112" s="233"/>
      <c r="K112" s="233"/>
      <c r="L112" s="233"/>
      <c r="M112" s="233"/>
    </row>
    <row r="113" spans="1:13" x14ac:dyDescent="0.3">
      <c r="A113" s="265">
        <v>20.100000000000001</v>
      </c>
      <c r="B113" s="231" t="s">
        <v>585</v>
      </c>
      <c r="C113" s="228" t="s">
        <v>23</v>
      </c>
      <c r="D113" s="225">
        <v>28539</v>
      </c>
      <c r="E113" s="229">
        <v>4</v>
      </c>
      <c r="F113" s="263">
        <f t="shared" si="22"/>
        <v>114156</v>
      </c>
      <c r="G113" s="38"/>
      <c r="H113" s="38"/>
      <c r="I113" s="38"/>
      <c r="J113" s="233">
        <v>3.3</v>
      </c>
      <c r="K113" s="233">
        <v>13.3</v>
      </c>
      <c r="L113" s="233">
        <v>0.7</v>
      </c>
      <c r="M113" s="233">
        <f>J113*K113*L113</f>
        <v>30.722999999999999</v>
      </c>
    </row>
    <row r="114" spans="1:13" x14ac:dyDescent="0.3">
      <c r="A114" s="265">
        <v>20.16</v>
      </c>
      <c r="B114" s="231" t="s">
        <v>591</v>
      </c>
      <c r="C114" s="228" t="s">
        <v>17</v>
      </c>
      <c r="D114" s="225">
        <v>577265</v>
      </c>
      <c r="E114" s="229">
        <v>1</v>
      </c>
      <c r="F114" s="263">
        <f t="shared" si="22"/>
        <v>577265</v>
      </c>
      <c r="G114" s="38"/>
      <c r="H114" s="38"/>
      <c r="I114" s="38"/>
      <c r="J114" s="233"/>
      <c r="K114" s="233"/>
      <c r="L114" s="233"/>
      <c r="M114" s="233">
        <f t="shared" ref="M114:M115" si="23">J114*K114*L114</f>
        <v>0</v>
      </c>
    </row>
    <row r="115" spans="1:13" x14ac:dyDescent="0.3">
      <c r="A115" s="262">
        <v>21</v>
      </c>
      <c r="B115" s="221" t="s">
        <v>784</v>
      </c>
      <c r="C115" s="222"/>
      <c r="D115" s="223"/>
      <c r="E115" s="224"/>
      <c r="F115" s="263"/>
      <c r="G115" s="38"/>
      <c r="H115" s="38"/>
      <c r="I115" s="38"/>
      <c r="J115" s="233">
        <v>3.5</v>
      </c>
      <c r="K115" s="233">
        <v>2.8</v>
      </c>
      <c r="L115" s="233">
        <v>0.7</v>
      </c>
      <c r="M115" s="233">
        <f t="shared" si="23"/>
        <v>6.8599999999999985</v>
      </c>
    </row>
    <row r="116" spans="1:13" ht="27.6" x14ac:dyDescent="0.3">
      <c r="A116" s="300" t="s">
        <v>793</v>
      </c>
      <c r="B116" s="307" t="s">
        <v>690</v>
      </c>
      <c r="C116" s="234" t="s">
        <v>17</v>
      </c>
      <c r="D116" s="306">
        <v>197580</v>
      </c>
      <c r="E116" s="308">
        <v>120</v>
      </c>
      <c r="F116" s="309">
        <f t="shared" ref="F116:F123" si="24">+D116*E116</f>
        <v>23709600</v>
      </c>
      <c r="G116" s="254"/>
      <c r="H116" s="38"/>
      <c r="I116" s="38"/>
      <c r="J116" s="233"/>
      <c r="K116" s="233"/>
      <c r="L116" s="233"/>
      <c r="M116" s="233"/>
    </row>
    <row r="117" spans="1:13" ht="41.4" x14ac:dyDescent="0.3">
      <c r="A117" s="300" t="s">
        <v>794</v>
      </c>
      <c r="B117" s="241" t="s">
        <v>808</v>
      </c>
      <c r="C117" s="236" t="s">
        <v>23</v>
      </c>
      <c r="D117" s="237">
        <f>6000000*1.19</f>
        <v>7140000</v>
      </c>
      <c r="E117" s="238">
        <v>1</v>
      </c>
      <c r="F117" s="263">
        <f t="shared" si="24"/>
        <v>7140000</v>
      </c>
      <c r="G117" s="254"/>
      <c r="H117" s="38"/>
      <c r="I117" s="38"/>
      <c r="J117" s="233"/>
      <c r="K117" s="233"/>
      <c r="L117" s="233"/>
      <c r="M117" s="233"/>
    </row>
    <row r="118" spans="1:13" ht="27.6" x14ac:dyDescent="0.3">
      <c r="A118" s="300" t="s">
        <v>778</v>
      </c>
      <c r="B118" s="241" t="s">
        <v>809</v>
      </c>
      <c r="C118" s="236" t="s">
        <v>23</v>
      </c>
      <c r="D118" s="237">
        <f>6512605*1.19</f>
        <v>7749999.9499999993</v>
      </c>
      <c r="E118" s="238">
        <v>1</v>
      </c>
      <c r="F118" s="263">
        <f t="shared" si="24"/>
        <v>7749999.9499999993</v>
      </c>
      <c r="G118" s="254"/>
      <c r="H118" s="38"/>
      <c r="I118" s="38"/>
      <c r="J118" s="233"/>
      <c r="K118" s="233"/>
      <c r="L118" s="233"/>
      <c r="M118" s="233"/>
    </row>
    <row r="119" spans="1:13" ht="41.4" x14ac:dyDescent="0.3">
      <c r="A119" s="300" t="s">
        <v>795</v>
      </c>
      <c r="B119" s="241" t="s">
        <v>810</v>
      </c>
      <c r="C119" s="236" t="s">
        <v>23</v>
      </c>
      <c r="D119" s="237">
        <f>5747500*1.19</f>
        <v>6839525</v>
      </c>
      <c r="E119" s="238">
        <v>1</v>
      </c>
      <c r="F119" s="263">
        <f t="shared" si="24"/>
        <v>6839525</v>
      </c>
      <c r="G119" s="254"/>
      <c r="H119" s="38"/>
      <c r="I119" s="38"/>
      <c r="J119" s="233"/>
      <c r="K119" s="233"/>
      <c r="L119" s="233"/>
      <c r="M119" s="233"/>
    </row>
    <row r="120" spans="1:13" ht="41.4" x14ac:dyDescent="0.3">
      <c r="A120" s="300" t="s">
        <v>796</v>
      </c>
      <c r="B120" s="241" t="s">
        <v>813</v>
      </c>
      <c r="C120" s="236" t="s">
        <v>23</v>
      </c>
      <c r="D120" s="237">
        <f>1950000*1.19</f>
        <v>2320500</v>
      </c>
      <c r="E120" s="238">
        <v>1</v>
      </c>
      <c r="F120" s="263">
        <f t="shared" si="24"/>
        <v>2320500</v>
      </c>
      <c r="G120" s="254"/>
      <c r="H120" s="38"/>
      <c r="I120" s="38"/>
      <c r="J120" s="233"/>
      <c r="K120" s="233"/>
      <c r="L120" s="233"/>
      <c r="M120" s="233"/>
    </row>
    <row r="121" spans="1:13" ht="27.6" x14ac:dyDescent="0.3">
      <c r="A121" s="300" t="s">
        <v>797</v>
      </c>
      <c r="B121" s="235" t="s">
        <v>811</v>
      </c>
      <c r="C121" s="236" t="s">
        <v>23</v>
      </c>
      <c r="D121" s="237">
        <f>800000*1.19</f>
        <v>952000</v>
      </c>
      <c r="E121" s="238">
        <v>1</v>
      </c>
      <c r="F121" s="263">
        <f t="shared" si="24"/>
        <v>952000</v>
      </c>
      <c r="G121" s="254"/>
      <c r="H121" s="38"/>
      <c r="I121" s="38"/>
      <c r="J121" s="233"/>
      <c r="K121" s="233"/>
      <c r="L121" s="233"/>
      <c r="M121" s="233"/>
    </row>
    <row r="122" spans="1:13" ht="55.2" x14ac:dyDescent="0.3">
      <c r="A122" s="300" t="s">
        <v>798</v>
      </c>
      <c r="B122" s="235" t="s">
        <v>817</v>
      </c>
      <c r="C122" s="236" t="s">
        <v>23</v>
      </c>
      <c r="D122" s="237">
        <v>3481293</v>
      </c>
      <c r="E122" s="238">
        <v>2</v>
      </c>
      <c r="F122" s="263">
        <f t="shared" si="24"/>
        <v>6962586</v>
      </c>
      <c r="G122" s="254"/>
      <c r="H122" s="38"/>
      <c r="I122" s="38"/>
      <c r="J122" s="233"/>
      <c r="K122" s="233"/>
      <c r="L122" s="233"/>
      <c r="M122" s="233"/>
    </row>
    <row r="123" spans="1:13" ht="41.4" x14ac:dyDescent="0.3">
      <c r="A123" s="300" t="s">
        <v>799</v>
      </c>
      <c r="B123" s="283" t="s">
        <v>814</v>
      </c>
      <c r="C123" s="284" t="s">
        <v>789</v>
      </c>
      <c r="D123" s="237">
        <v>4130000</v>
      </c>
      <c r="E123" s="285">
        <v>1</v>
      </c>
      <c r="F123" s="286">
        <f t="shared" si="24"/>
        <v>4130000</v>
      </c>
      <c r="G123" s="254"/>
      <c r="H123" s="38"/>
      <c r="I123" s="38"/>
      <c r="J123" s="233"/>
      <c r="K123" s="233"/>
      <c r="L123" s="233"/>
      <c r="M123" s="233"/>
    </row>
    <row r="124" spans="1:13" ht="55.2" x14ac:dyDescent="0.3">
      <c r="A124" s="301" t="s">
        <v>800</v>
      </c>
      <c r="B124" s="231" t="s">
        <v>812</v>
      </c>
      <c r="C124" s="228" t="s">
        <v>23</v>
      </c>
      <c r="D124" s="303">
        <f>1000000*1.19</f>
        <v>1190000</v>
      </c>
      <c r="E124" s="304">
        <v>12</v>
      </c>
      <c r="F124" s="305">
        <f>+D124*E124</f>
        <v>14280000</v>
      </c>
      <c r="G124" s="254"/>
      <c r="H124" s="296"/>
      <c r="I124" s="296"/>
      <c r="J124" s="296"/>
    </row>
    <row r="125" spans="1:13" ht="55.8" thickBot="1" x14ac:dyDescent="0.35">
      <c r="A125" s="301" t="s">
        <v>815</v>
      </c>
      <c r="B125" s="231" t="s">
        <v>816</v>
      </c>
      <c r="C125" s="228" t="s">
        <v>789</v>
      </c>
      <c r="D125" s="303">
        <f>9000000*1.19</f>
        <v>10710000</v>
      </c>
      <c r="E125" s="304">
        <v>1</v>
      </c>
      <c r="F125" s="305">
        <f>+D125*E125</f>
        <v>10710000</v>
      </c>
      <c r="G125" s="254"/>
      <c r="H125" s="296"/>
      <c r="I125" s="296"/>
      <c r="J125" s="296"/>
    </row>
    <row r="126" spans="1:13" x14ac:dyDescent="0.3">
      <c r="A126" s="287" t="s">
        <v>641</v>
      </c>
      <c r="B126" s="288"/>
      <c r="C126" s="288"/>
      <c r="D126" s="288"/>
      <c r="E126" s="289"/>
      <c r="F126" s="290">
        <f>SUM(F6:F125)</f>
        <v>333916864.35100001</v>
      </c>
      <c r="G126" s="38"/>
      <c r="H126" s="38"/>
      <c r="I126" s="38"/>
      <c r="J126" s="233"/>
      <c r="K126" s="233"/>
      <c r="L126" s="233"/>
      <c r="M126" s="233"/>
    </row>
    <row r="127" spans="1:13" x14ac:dyDescent="0.3">
      <c r="A127" s="331" t="s">
        <v>786</v>
      </c>
      <c r="B127" s="333"/>
      <c r="C127" s="333"/>
      <c r="D127" s="242"/>
      <c r="E127" s="298">
        <v>0.27</v>
      </c>
      <c r="F127" s="270">
        <f>+F126*E127</f>
        <v>90157553.374770015</v>
      </c>
      <c r="G127" s="38"/>
      <c r="H127" s="38"/>
      <c r="I127" s="38"/>
      <c r="J127" s="233"/>
      <c r="K127" s="233"/>
      <c r="L127" s="233"/>
      <c r="M127" s="233"/>
    </row>
    <row r="128" spans="1:13" x14ac:dyDescent="0.3">
      <c r="A128" s="331" t="s">
        <v>787</v>
      </c>
      <c r="B128" s="333"/>
      <c r="C128" s="333"/>
      <c r="D128" s="242"/>
      <c r="E128" s="298">
        <v>0.01</v>
      </c>
      <c r="F128" s="270">
        <f>+F126*E128</f>
        <v>3339168.6435100003</v>
      </c>
      <c r="G128" s="38"/>
      <c r="H128" s="38"/>
      <c r="I128" s="38"/>
      <c r="J128" s="233"/>
      <c r="K128" s="233"/>
      <c r="L128" s="233"/>
      <c r="M128" s="233"/>
    </row>
    <row r="129" spans="1:13" ht="14.4" thickBot="1" x14ac:dyDescent="0.35">
      <c r="A129" s="334" t="s">
        <v>788</v>
      </c>
      <c r="B129" s="336"/>
      <c r="C129" s="336"/>
      <c r="D129" s="291"/>
      <c r="E129" s="299">
        <v>0.05</v>
      </c>
      <c r="F129" s="292">
        <f>+F126*E129</f>
        <v>16695843.217550002</v>
      </c>
      <c r="G129" s="38"/>
      <c r="H129" s="38"/>
      <c r="I129" s="38"/>
      <c r="J129" s="233"/>
      <c r="K129" s="233"/>
      <c r="L129" s="233"/>
      <c r="M129" s="233"/>
    </row>
    <row r="130" spans="1:13" ht="14.4" thickBot="1" x14ac:dyDescent="0.35">
      <c r="A130" s="337" t="s">
        <v>5</v>
      </c>
      <c r="B130" s="339"/>
      <c r="C130" s="339"/>
      <c r="D130" s="293"/>
      <c r="E130" s="294"/>
      <c r="F130" s="295">
        <f>SUM(F126:F129)</f>
        <v>444109429.58682996</v>
      </c>
      <c r="G130" s="38"/>
      <c r="H130" s="38"/>
      <c r="I130" s="38"/>
      <c r="J130" s="233"/>
      <c r="K130" s="233"/>
      <c r="L130" s="233"/>
      <c r="M130" s="233"/>
    </row>
    <row r="131" spans="1:13" x14ac:dyDescent="0.3">
      <c r="G131" s="38"/>
      <c r="H131" s="38"/>
      <c r="I131" s="38"/>
      <c r="J131" s="233"/>
      <c r="K131" s="233"/>
      <c r="L131" s="233"/>
      <c r="M131" s="233"/>
    </row>
    <row r="132" spans="1:13" x14ac:dyDescent="0.3">
      <c r="G132" s="38"/>
      <c r="H132" s="38"/>
      <c r="I132" s="38"/>
      <c r="J132" s="233"/>
      <c r="K132" s="233"/>
      <c r="L132" s="233"/>
      <c r="M132" s="233"/>
    </row>
    <row r="133" spans="1:13" x14ac:dyDescent="0.3">
      <c r="G133" s="38"/>
      <c r="H133" s="38"/>
      <c r="I133" s="38"/>
      <c r="J133" s="233"/>
      <c r="K133" s="233"/>
      <c r="L133" s="233"/>
      <c r="M133" s="233"/>
    </row>
    <row r="134" spans="1:13" x14ac:dyDescent="0.3">
      <c r="G134" s="38"/>
      <c r="H134" s="38"/>
      <c r="I134" s="38"/>
      <c r="J134" s="233"/>
      <c r="K134" s="233"/>
      <c r="L134" s="233"/>
      <c r="M134" s="233"/>
    </row>
    <row r="135" spans="1:13" x14ac:dyDescent="0.3">
      <c r="G135" s="38"/>
      <c r="H135" s="38"/>
      <c r="I135" s="38"/>
      <c r="J135" s="233"/>
      <c r="K135" s="233"/>
      <c r="L135" s="233"/>
      <c r="M135" s="233"/>
    </row>
    <row r="136" spans="1:13" x14ac:dyDescent="0.3">
      <c r="G136" s="38"/>
      <c r="H136" s="38"/>
      <c r="I136" s="38"/>
      <c r="J136" s="233"/>
      <c r="K136" s="233"/>
      <c r="L136" s="233"/>
      <c r="M136" s="233"/>
    </row>
    <row r="137" spans="1:13" x14ac:dyDescent="0.3">
      <c r="G137" s="38"/>
      <c r="H137" s="38"/>
      <c r="I137" s="38"/>
      <c r="J137" s="233"/>
      <c r="K137" s="233"/>
      <c r="L137" s="233"/>
      <c r="M137" s="233"/>
    </row>
    <row r="138" spans="1:13" x14ac:dyDescent="0.3">
      <c r="G138" s="38"/>
      <c r="H138" s="38"/>
      <c r="I138" s="38"/>
      <c r="J138" s="233"/>
      <c r="K138" s="233"/>
      <c r="L138" s="233"/>
      <c r="M138" s="233"/>
    </row>
    <row r="139" spans="1:13" x14ac:dyDescent="0.3">
      <c r="G139" s="38"/>
      <c r="H139" s="38"/>
      <c r="I139" s="38"/>
      <c r="J139" s="233"/>
      <c r="K139" s="233"/>
      <c r="L139" s="233"/>
      <c r="M139" s="233"/>
    </row>
    <row r="140" spans="1:13" x14ac:dyDescent="0.3">
      <c r="G140" s="38"/>
      <c r="H140" s="38"/>
      <c r="I140" s="38"/>
      <c r="J140" s="233"/>
      <c r="K140" s="233"/>
      <c r="L140" s="233"/>
      <c r="M140" s="256"/>
    </row>
    <row r="141" spans="1:13" ht="14.4" thickBot="1" x14ac:dyDescent="0.35">
      <c r="G141" s="38"/>
      <c r="H141" s="38"/>
      <c r="I141" s="38"/>
    </row>
    <row r="142" spans="1:13" ht="14.4" thickBot="1" x14ac:dyDescent="0.35">
      <c r="G142" s="38"/>
      <c r="H142" s="38"/>
      <c r="I142" s="38"/>
      <c r="J142" s="233"/>
      <c r="K142" s="233"/>
      <c r="L142" s="257"/>
      <c r="M142" s="259">
        <f>SUM(M113:M115)</f>
        <v>37.582999999999998</v>
      </c>
    </row>
    <row r="143" spans="1:13" x14ac:dyDescent="0.3">
      <c r="G143" s="38"/>
      <c r="H143" s="38"/>
      <c r="I143" s="38"/>
    </row>
    <row r="144" spans="1:13" x14ac:dyDescent="0.3">
      <c r="G144" s="38"/>
      <c r="H144" s="38"/>
      <c r="I144" s="38"/>
    </row>
    <row r="145" spans="7:15" x14ac:dyDescent="0.3">
      <c r="G145" s="38"/>
      <c r="H145" s="38"/>
      <c r="I145" s="38"/>
    </row>
    <row r="146" spans="7:15" x14ac:dyDescent="0.3">
      <c r="G146" s="38"/>
      <c r="H146" s="38"/>
      <c r="I146" s="38"/>
    </row>
    <row r="147" spans="7:15" x14ac:dyDescent="0.3">
      <c r="G147" s="38"/>
      <c r="H147" s="233" t="s">
        <v>711</v>
      </c>
      <c r="I147" s="233">
        <f>11.1+28.1+27.9+28+14.1+2.6</f>
        <v>111.79999999999998</v>
      </c>
    </row>
    <row r="148" spans="7:15" x14ac:dyDescent="0.3">
      <c r="H148" s="38"/>
      <c r="I148" s="38"/>
    </row>
    <row r="149" spans="7:15" x14ac:dyDescent="0.3">
      <c r="H149" s="38"/>
      <c r="I149" s="38"/>
    </row>
    <row r="150" spans="7:15" x14ac:dyDescent="0.3">
      <c r="H150" s="226" t="s">
        <v>715</v>
      </c>
      <c r="I150" s="233" t="s">
        <v>711</v>
      </c>
      <c r="J150" s="233" t="s">
        <v>712</v>
      </c>
      <c r="K150" s="233" t="s">
        <v>654</v>
      </c>
      <c r="M150" s="340" t="s">
        <v>745</v>
      </c>
      <c r="N150" s="411"/>
      <c r="O150" s="341"/>
    </row>
    <row r="151" spans="7:15" x14ac:dyDescent="0.3">
      <c r="H151" s="226" t="s">
        <v>706</v>
      </c>
      <c r="I151" s="233">
        <f>10.5+4.7+3.05+46.16</f>
        <v>64.41</v>
      </c>
      <c r="J151" s="233">
        <v>2</v>
      </c>
      <c r="K151" s="233">
        <f>I151*J151</f>
        <v>128.82</v>
      </c>
      <c r="M151" s="226" t="s">
        <v>650</v>
      </c>
      <c r="N151" s="226" t="s">
        <v>712</v>
      </c>
      <c r="O151" s="226" t="s">
        <v>654</v>
      </c>
    </row>
    <row r="152" spans="7:15" x14ac:dyDescent="0.3">
      <c r="H152" s="226" t="s">
        <v>713</v>
      </c>
      <c r="I152" s="233">
        <f>1.86*2</f>
        <v>3.72</v>
      </c>
      <c r="J152" s="233">
        <v>2.2999999999999998</v>
      </c>
      <c r="K152" s="233">
        <f>I152*J152</f>
        <v>8.5559999999999992</v>
      </c>
      <c r="M152" s="226">
        <v>4.2300000000000004</v>
      </c>
      <c r="N152" s="226">
        <v>1.5</v>
      </c>
      <c r="O152" s="226">
        <f>M152*N152</f>
        <v>6.3450000000000006</v>
      </c>
    </row>
    <row r="153" spans="7:15" x14ac:dyDescent="0.3">
      <c r="H153" s="226" t="s">
        <v>716</v>
      </c>
      <c r="I153" s="233">
        <v>15</v>
      </c>
      <c r="J153" s="233">
        <v>1.25</v>
      </c>
      <c r="K153" s="233">
        <f>I153*J153</f>
        <v>18.75</v>
      </c>
    </row>
    <row r="154" spans="7:15" x14ac:dyDescent="0.3">
      <c r="H154" s="226" t="s">
        <v>714</v>
      </c>
      <c r="I154" s="233">
        <v>1.85</v>
      </c>
      <c r="J154" s="233">
        <v>1.4</v>
      </c>
      <c r="K154" s="256">
        <f>I154*J154</f>
        <v>2.59</v>
      </c>
    </row>
    <row r="155" spans="7:15" x14ac:dyDescent="0.3">
      <c r="H155" s="219"/>
      <c r="I155" s="38"/>
    </row>
    <row r="156" spans="7:15" x14ac:dyDescent="0.3">
      <c r="H156" s="219"/>
      <c r="I156" s="38"/>
    </row>
    <row r="157" spans="7:15" ht="14.4" thickBot="1" x14ac:dyDescent="0.35">
      <c r="H157" s="219"/>
      <c r="I157" s="38"/>
    </row>
    <row r="158" spans="7:15" ht="14.4" thickBot="1" x14ac:dyDescent="0.35">
      <c r="H158" s="38"/>
      <c r="I158" s="38"/>
      <c r="K158" s="259">
        <f>SUM(K151:K154)</f>
        <v>158.71600000000001</v>
      </c>
    </row>
    <row r="159" spans="7:15" x14ac:dyDescent="0.3">
      <c r="H159" s="38"/>
      <c r="I159" s="38"/>
    </row>
    <row r="160" spans="7:15" x14ac:dyDescent="0.3">
      <c r="H160" s="38">
        <v>2509172980</v>
      </c>
      <c r="I160" s="261"/>
      <c r="J160" s="340" t="s">
        <v>719</v>
      </c>
      <c r="K160" s="411"/>
      <c r="L160" s="341"/>
    </row>
    <row r="161" spans="8:12" x14ac:dyDescent="0.3">
      <c r="H161" s="38"/>
      <c r="I161" s="38"/>
      <c r="J161" s="226" t="s">
        <v>711</v>
      </c>
      <c r="K161" s="226" t="s">
        <v>704</v>
      </c>
      <c r="L161" s="226" t="s">
        <v>654</v>
      </c>
    </row>
    <row r="162" spans="8:12" x14ac:dyDescent="0.3">
      <c r="H162" s="38"/>
      <c r="I162" s="38"/>
      <c r="J162" s="226">
        <f>1.34+1.97</f>
        <v>3.31</v>
      </c>
      <c r="K162" s="226">
        <v>12</v>
      </c>
      <c r="L162" s="226">
        <f>J162*K162</f>
        <v>39.72</v>
      </c>
    </row>
    <row r="163" spans="8:12" x14ac:dyDescent="0.3">
      <c r="H163" s="38"/>
      <c r="I163" s="38"/>
    </row>
  </sheetData>
  <autoFilter ref="A5:F130" xr:uid="{29C93154-CFB8-44BF-8020-30321B454765}">
    <filterColumn colId="0" showButton="0"/>
  </autoFilter>
  <mergeCells count="13">
    <mergeCell ref="N5:O5"/>
    <mergeCell ref="J7:M7"/>
    <mergeCell ref="J100:M100"/>
    <mergeCell ref="A1:F1"/>
    <mergeCell ref="B2:F2"/>
    <mergeCell ref="B3:F3"/>
    <mergeCell ref="A4:F4"/>
    <mergeCell ref="M150:O150"/>
    <mergeCell ref="J160:L160"/>
    <mergeCell ref="A128:C128"/>
    <mergeCell ref="A127:C127"/>
    <mergeCell ref="A129:C129"/>
    <mergeCell ref="A130:C130"/>
  </mergeCells>
  <phoneticPr fontId="37" type="noConversion"/>
  <printOptions horizontalCentered="1"/>
  <pageMargins left="0.59055118110236227" right="0.59055118110236227" top="0.78740157480314965" bottom="0.39370078740157483" header="0.31496062992125984" footer="0"/>
  <pageSetup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6E6FD-04B8-48C3-B7AF-C0B5B2D48613}">
  <dimension ref="A1:BB993"/>
  <sheetViews>
    <sheetView topLeftCell="G28" zoomScale="60" zoomScaleNormal="60" zoomScaleSheetLayoutView="70" workbookViewId="0">
      <selection activeCell="R51" sqref="R51"/>
    </sheetView>
  </sheetViews>
  <sheetFormatPr baseColWidth="10" defaultColWidth="12.6640625" defaultRowHeight="15" customHeight="1" x14ac:dyDescent="0.3"/>
  <cols>
    <col min="1" max="1" width="8.44140625" style="69" customWidth="1"/>
    <col min="2" max="2" width="27.44140625" style="69" customWidth="1"/>
    <col min="3" max="3" width="13" style="69" customWidth="1"/>
    <col min="4" max="4" width="11.33203125" style="69" customWidth="1"/>
    <col min="5" max="5" width="18.88671875" style="69" customWidth="1"/>
    <col min="6" max="6" width="10" style="69" customWidth="1"/>
    <col min="7" max="8" width="10.88671875" style="69" customWidth="1"/>
    <col min="9" max="9" width="14.88671875" style="69" customWidth="1"/>
    <col min="10" max="10" width="8.44140625" style="69" customWidth="1"/>
    <col min="11" max="11" width="27.44140625" style="69" customWidth="1"/>
    <col min="12" max="12" width="13" style="69" customWidth="1"/>
    <col min="13" max="13" width="11.33203125" style="69" customWidth="1"/>
    <col min="14" max="14" width="18.88671875" style="69" customWidth="1"/>
    <col min="15" max="15" width="10" style="69" customWidth="1"/>
    <col min="16" max="17" width="10.88671875" style="69" customWidth="1"/>
    <col min="18" max="18" width="14.88671875" style="69" customWidth="1"/>
    <col min="19" max="19" width="8.44140625" style="69" customWidth="1"/>
    <col min="20" max="20" width="27.44140625" style="69" customWidth="1"/>
    <col min="21" max="21" width="13" style="69" customWidth="1"/>
    <col min="22" max="22" width="11.33203125" style="69" customWidth="1"/>
    <col min="23" max="23" width="18.88671875" style="69" customWidth="1"/>
    <col min="24" max="24" width="10" style="69" customWidth="1"/>
    <col min="25" max="26" width="10.88671875" style="69" customWidth="1"/>
    <col min="27" max="27" width="14.88671875" style="69" customWidth="1"/>
    <col min="28" max="28" width="12.6640625" style="69"/>
    <col min="29" max="29" width="17.6640625" style="69" bestFit="1" customWidth="1"/>
    <col min="30" max="36" width="12.6640625" style="69"/>
    <col min="37" max="37" width="8.44140625" style="69" customWidth="1"/>
    <col min="38" max="38" width="27.44140625" style="69" customWidth="1"/>
    <col min="39" max="39" width="13" style="69" customWidth="1"/>
    <col min="40" max="40" width="11.33203125" style="69" customWidth="1"/>
    <col min="41" max="41" width="18.88671875" style="69" customWidth="1"/>
    <col min="42" max="42" width="10" style="69" customWidth="1"/>
    <col min="43" max="44" width="10.88671875" style="69" customWidth="1"/>
    <col min="45" max="45" width="14.88671875" style="69" customWidth="1"/>
    <col min="46" max="46" width="12.6640625" style="69"/>
    <col min="47" max="47" width="17.6640625" style="69" bestFit="1" customWidth="1"/>
    <col min="48" max="16384" width="12.6640625" style="69"/>
  </cols>
  <sheetData>
    <row r="1" spans="1:54" ht="10.5" customHeight="1" x14ac:dyDescent="0.3">
      <c r="A1" s="428"/>
      <c r="B1" s="429"/>
      <c r="C1" s="429"/>
      <c r="D1" s="429"/>
      <c r="E1" s="429"/>
      <c r="F1" s="429"/>
      <c r="G1" s="429"/>
      <c r="H1" s="429"/>
      <c r="I1" s="430"/>
      <c r="J1" s="428"/>
      <c r="K1" s="429"/>
      <c r="L1" s="429"/>
      <c r="M1" s="429"/>
      <c r="N1" s="429"/>
      <c r="O1" s="429"/>
      <c r="P1" s="429"/>
      <c r="Q1" s="429"/>
      <c r="R1" s="430"/>
      <c r="S1" s="428"/>
      <c r="T1" s="429"/>
      <c r="U1" s="429"/>
      <c r="V1" s="429"/>
      <c r="W1" s="429"/>
      <c r="X1" s="429"/>
      <c r="Y1" s="429"/>
      <c r="Z1" s="429"/>
      <c r="AA1" s="430"/>
      <c r="AB1" s="428"/>
      <c r="AC1" s="429"/>
      <c r="AD1" s="429"/>
      <c r="AE1" s="429"/>
      <c r="AF1" s="429"/>
      <c r="AG1" s="429"/>
      <c r="AH1" s="429"/>
      <c r="AI1" s="429"/>
      <c r="AJ1" s="430"/>
      <c r="AK1" s="428"/>
      <c r="AL1" s="429"/>
      <c r="AM1" s="429"/>
      <c r="AN1" s="429"/>
      <c r="AO1" s="429"/>
      <c r="AP1" s="429"/>
      <c r="AQ1" s="429"/>
      <c r="AR1" s="429"/>
      <c r="AS1" s="430"/>
      <c r="AT1" s="428"/>
      <c r="AU1" s="429"/>
      <c r="AV1" s="429"/>
      <c r="AW1" s="429"/>
      <c r="AX1" s="429"/>
      <c r="AY1" s="429"/>
      <c r="AZ1" s="429"/>
      <c r="BA1" s="429"/>
      <c r="BB1" s="430"/>
    </row>
    <row r="2" spans="1:54" ht="23.25" customHeight="1" x14ac:dyDescent="0.3">
      <c r="A2" s="431" t="s">
        <v>645</v>
      </c>
      <c r="B2" s="432"/>
      <c r="C2" s="432"/>
      <c r="D2" s="432"/>
      <c r="E2" s="432"/>
      <c r="F2" s="432"/>
      <c r="G2" s="432"/>
      <c r="H2" s="432"/>
      <c r="I2" s="433"/>
      <c r="J2" s="431" t="s">
        <v>645</v>
      </c>
      <c r="K2" s="432"/>
      <c r="L2" s="432"/>
      <c r="M2" s="432"/>
      <c r="N2" s="432"/>
      <c r="O2" s="432"/>
      <c r="P2" s="432"/>
      <c r="Q2" s="432"/>
      <c r="R2" s="433"/>
      <c r="S2" s="431" t="s">
        <v>645</v>
      </c>
      <c r="T2" s="432"/>
      <c r="U2" s="432"/>
      <c r="V2" s="432"/>
      <c r="W2" s="432"/>
      <c r="X2" s="432"/>
      <c r="Y2" s="432"/>
      <c r="Z2" s="432"/>
      <c r="AA2" s="433"/>
      <c r="AB2" s="431" t="s">
        <v>645</v>
      </c>
      <c r="AC2" s="432"/>
      <c r="AD2" s="432"/>
      <c r="AE2" s="432"/>
      <c r="AF2" s="432"/>
      <c r="AG2" s="432"/>
      <c r="AH2" s="432"/>
      <c r="AI2" s="432"/>
      <c r="AJ2" s="433"/>
      <c r="AK2" s="431" t="s">
        <v>645</v>
      </c>
      <c r="AL2" s="432"/>
      <c r="AM2" s="432"/>
      <c r="AN2" s="432"/>
      <c r="AO2" s="432"/>
      <c r="AP2" s="432"/>
      <c r="AQ2" s="432"/>
      <c r="AR2" s="432"/>
      <c r="AS2" s="433"/>
      <c r="AT2" s="431" t="s">
        <v>645</v>
      </c>
      <c r="AU2" s="432"/>
      <c r="AV2" s="432"/>
      <c r="AW2" s="432"/>
      <c r="AX2" s="432"/>
      <c r="AY2" s="432"/>
      <c r="AZ2" s="432"/>
      <c r="BA2" s="432"/>
      <c r="BB2" s="433"/>
    </row>
    <row r="3" spans="1:54" ht="10.5" customHeight="1" x14ac:dyDescent="0.3">
      <c r="A3" s="434"/>
      <c r="B3" s="429"/>
      <c r="C3" s="429"/>
      <c r="D3" s="429"/>
      <c r="E3" s="429"/>
      <c r="F3" s="429"/>
      <c r="G3" s="429"/>
      <c r="H3" s="429"/>
      <c r="I3" s="430"/>
      <c r="J3" s="434"/>
      <c r="K3" s="429"/>
      <c r="L3" s="429"/>
      <c r="M3" s="429"/>
      <c r="N3" s="429"/>
      <c r="O3" s="429"/>
      <c r="P3" s="429"/>
      <c r="Q3" s="429"/>
      <c r="R3" s="430"/>
      <c r="S3" s="434"/>
      <c r="T3" s="429"/>
      <c r="U3" s="429"/>
      <c r="V3" s="429"/>
      <c r="W3" s="429"/>
      <c r="X3" s="429"/>
      <c r="Y3" s="429"/>
      <c r="Z3" s="429"/>
      <c r="AA3" s="430"/>
      <c r="AB3" s="434"/>
      <c r="AC3" s="429"/>
      <c r="AD3" s="429"/>
      <c r="AE3" s="429"/>
      <c r="AF3" s="429"/>
      <c r="AG3" s="429"/>
      <c r="AH3" s="429"/>
      <c r="AI3" s="429"/>
      <c r="AJ3" s="430"/>
      <c r="AK3" s="434"/>
      <c r="AL3" s="429"/>
      <c r="AM3" s="429"/>
      <c r="AN3" s="429"/>
      <c r="AO3" s="429"/>
      <c r="AP3" s="429"/>
      <c r="AQ3" s="429"/>
      <c r="AR3" s="429"/>
      <c r="AS3" s="430"/>
      <c r="AT3" s="434"/>
      <c r="AU3" s="429"/>
      <c r="AV3" s="429"/>
      <c r="AW3" s="429"/>
      <c r="AX3" s="429"/>
      <c r="AY3" s="429"/>
      <c r="AZ3" s="429"/>
      <c r="BA3" s="429"/>
      <c r="BB3" s="430"/>
    </row>
    <row r="4" spans="1:54" ht="18" customHeight="1" x14ac:dyDescent="0.3">
      <c r="A4" s="70" t="s">
        <v>646</v>
      </c>
      <c r="B4" s="438" t="s">
        <v>647</v>
      </c>
      <c r="C4" s="429"/>
      <c r="D4" s="429"/>
      <c r="E4" s="429"/>
      <c r="F4" s="429"/>
      <c r="G4" s="429"/>
      <c r="H4" s="439"/>
      <c r="I4" s="71" t="s">
        <v>2</v>
      </c>
      <c r="J4" s="70" t="s">
        <v>646</v>
      </c>
      <c r="K4" s="438" t="s">
        <v>647</v>
      </c>
      <c r="L4" s="429"/>
      <c r="M4" s="429"/>
      <c r="N4" s="429"/>
      <c r="O4" s="429"/>
      <c r="P4" s="429"/>
      <c r="Q4" s="439"/>
      <c r="R4" s="71" t="s">
        <v>2</v>
      </c>
      <c r="S4" s="70" t="s">
        <v>646</v>
      </c>
      <c r="T4" s="438" t="s">
        <v>647</v>
      </c>
      <c r="U4" s="429"/>
      <c r="V4" s="429"/>
      <c r="W4" s="429"/>
      <c r="X4" s="429"/>
      <c r="Y4" s="429"/>
      <c r="Z4" s="439"/>
      <c r="AA4" s="71" t="s">
        <v>2</v>
      </c>
      <c r="AB4" s="70" t="s">
        <v>646</v>
      </c>
      <c r="AC4" s="438" t="s">
        <v>647</v>
      </c>
      <c r="AD4" s="429"/>
      <c r="AE4" s="429"/>
      <c r="AF4" s="429"/>
      <c r="AG4" s="429"/>
      <c r="AH4" s="429"/>
      <c r="AI4" s="439"/>
      <c r="AJ4" s="71" t="s">
        <v>2</v>
      </c>
      <c r="AK4" s="70" t="s">
        <v>646</v>
      </c>
      <c r="AL4" s="438" t="s">
        <v>647</v>
      </c>
      <c r="AM4" s="429"/>
      <c r="AN4" s="429"/>
      <c r="AO4" s="429"/>
      <c r="AP4" s="429"/>
      <c r="AQ4" s="429"/>
      <c r="AR4" s="439"/>
      <c r="AS4" s="71" t="s">
        <v>2</v>
      </c>
      <c r="AT4" s="70" t="s">
        <v>646</v>
      </c>
      <c r="AU4" s="438" t="s">
        <v>647</v>
      </c>
      <c r="AV4" s="429"/>
      <c r="AW4" s="429"/>
      <c r="AX4" s="429"/>
      <c r="AY4" s="429"/>
      <c r="AZ4" s="429"/>
      <c r="BA4" s="439"/>
      <c r="BB4" s="71" t="s">
        <v>2</v>
      </c>
    </row>
    <row r="5" spans="1:54" ht="23.25" customHeight="1" x14ac:dyDescent="0.3">
      <c r="A5" s="91">
        <v>1.9</v>
      </c>
      <c r="B5" s="415" t="str">
        <f>+'Cotización Termales'!C16</f>
        <v>DEMOLICIÓN ESCALERAS EN CONCRETO</v>
      </c>
      <c r="C5" s="416"/>
      <c r="D5" s="416"/>
      <c r="E5" s="416"/>
      <c r="F5" s="416"/>
      <c r="G5" s="416"/>
      <c r="H5" s="417"/>
      <c r="I5" s="92" t="str">
        <f>+'Cotización Termales'!D16</f>
        <v>M2</v>
      </c>
      <c r="J5" s="108">
        <v>3.1</v>
      </c>
      <c r="K5" s="423" t="str">
        <f>+'Cotización Termales'!C71</f>
        <v>SIFÓN PARA DRENAJE EN PVC DE 4"</v>
      </c>
      <c r="L5" s="424"/>
      <c r="M5" s="424"/>
      <c r="N5" s="424"/>
      <c r="O5" s="424"/>
      <c r="P5" s="424"/>
      <c r="Q5" s="425"/>
      <c r="R5" s="94" t="str">
        <f>+'Cotización Termales'!D71</f>
        <v>UN</v>
      </c>
      <c r="S5" s="95">
        <v>5.17</v>
      </c>
      <c r="T5" s="415" t="str">
        <f>+'Cotización Termales'!C123</f>
        <v>MURO EN BLOQUE Nº 5 E=0.12 M</v>
      </c>
      <c r="U5" s="416"/>
      <c r="V5" s="416"/>
      <c r="W5" s="416"/>
      <c r="X5" s="416"/>
      <c r="Y5" s="416"/>
      <c r="Z5" s="417"/>
      <c r="AA5" s="92" t="str">
        <f>+'Cotización Termales'!D123</f>
        <v>M2</v>
      </c>
      <c r="AB5" s="93">
        <v>6.2</v>
      </c>
      <c r="AC5" s="423" t="str">
        <f>+'Cotización Termales'!C167</f>
        <v>FILOS O DILATACIONES B/PLACA</v>
      </c>
      <c r="AD5" s="424"/>
      <c r="AE5" s="424"/>
      <c r="AF5" s="424"/>
      <c r="AG5" s="424"/>
      <c r="AH5" s="424"/>
      <c r="AI5" s="425"/>
      <c r="AJ5" s="94" t="str">
        <f>+'Cotización Termales'!D167</f>
        <v>ML</v>
      </c>
      <c r="AK5" s="95">
        <v>7.13</v>
      </c>
      <c r="AL5" s="415" t="str">
        <f>+'Cotización Termales'!C208</f>
        <v>CANAL PVC AMAZONAS</v>
      </c>
      <c r="AM5" s="416"/>
      <c r="AN5" s="416"/>
      <c r="AO5" s="416"/>
      <c r="AP5" s="416"/>
      <c r="AQ5" s="416"/>
      <c r="AR5" s="417"/>
      <c r="AS5" s="92" t="str">
        <f>+'Cotización Termales'!D208</f>
        <v>ML</v>
      </c>
      <c r="AT5" s="93">
        <v>10.15</v>
      </c>
      <c r="AU5" s="423" t="str">
        <f>+'Cotización Termales'!C301</f>
        <v>DIVISIÓN PARA BAÑO EN ACERO INOXIDABLE 304 CAL.20 (INCLUYE PUERTAS Y ACCESORIOS)</v>
      </c>
      <c r="AV5" s="424"/>
      <c r="AW5" s="424"/>
      <c r="AX5" s="424"/>
      <c r="AY5" s="424"/>
      <c r="AZ5" s="424"/>
      <c r="BA5" s="425"/>
      <c r="BB5" s="94">
        <f>+'Cotización Termales'!U167</f>
        <v>0</v>
      </c>
    </row>
    <row r="6" spans="1:54" ht="18" customHeight="1" x14ac:dyDescent="0.3">
      <c r="A6" s="418" t="s">
        <v>648</v>
      </c>
      <c r="B6" s="416"/>
      <c r="C6" s="416"/>
      <c r="D6" s="416"/>
      <c r="E6" s="416"/>
      <c r="F6" s="416"/>
      <c r="G6" s="416"/>
      <c r="H6" s="416"/>
      <c r="I6" s="419"/>
      <c r="J6" s="426" t="s">
        <v>648</v>
      </c>
      <c r="K6" s="424"/>
      <c r="L6" s="424"/>
      <c r="M6" s="424"/>
      <c r="N6" s="424"/>
      <c r="O6" s="424"/>
      <c r="P6" s="424"/>
      <c r="Q6" s="424"/>
      <c r="R6" s="427"/>
      <c r="S6" s="418" t="s">
        <v>648</v>
      </c>
      <c r="T6" s="416"/>
      <c r="U6" s="416"/>
      <c r="V6" s="416"/>
      <c r="W6" s="416"/>
      <c r="X6" s="416"/>
      <c r="Y6" s="416"/>
      <c r="Z6" s="416"/>
      <c r="AA6" s="419"/>
      <c r="AB6" s="426" t="s">
        <v>648</v>
      </c>
      <c r="AC6" s="424"/>
      <c r="AD6" s="424"/>
      <c r="AE6" s="424"/>
      <c r="AF6" s="424"/>
      <c r="AG6" s="424"/>
      <c r="AH6" s="424"/>
      <c r="AI6" s="424"/>
      <c r="AJ6" s="427"/>
      <c r="AK6" s="418" t="s">
        <v>648</v>
      </c>
      <c r="AL6" s="416"/>
      <c r="AM6" s="416"/>
      <c r="AN6" s="416"/>
      <c r="AO6" s="416"/>
      <c r="AP6" s="416"/>
      <c r="AQ6" s="416"/>
      <c r="AR6" s="416"/>
      <c r="AS6" s="419"/>
      <c r="AT6" s="426" t="s">
        <v>648</v>
      </c>
      <c r="AU6" s="424"/>
      <c r="AV6" s="424"/>
      <c r="AW6" s="424"/>
      <c r="AX6" s="424"/>
      <c r="AY6" s="424"/>
      <c r="AZ6" s="424"/>
      <c r="BA6" s="424"/>
      <c r="BB6" s="427"/>
    </row>
    <row r="7" spans="1:54" ht="18" customHeight="1" x14ac:dyDescent="0.3">
      <c r="A7" s="72" t="s">
        <v>646</v>
      </c>
      <c r="B7" s="73" t="s">
        <v>649</v>
      </c>
      <c r="C7" s="74" t="s">
        <v>650</v>
      </c>
      <c r="D7" s="75" t="s">
        <v>651</v>
      </c>
      <c r="E7" s="75" t="s">
        <v>652</v>
      </c>
      <c r="F7" s="75" t="s">
        <v>653</v>
      </c>
      <c r="G7" s="75"/>
      <c r="H7" s="76"/>
      <c r="I7" s="77" t="s">
        <v>654</v>
      </c>
      <c r="J7" s="72" t="s">
        <v>646</v>
      </c>
      <c r="K7" s="73" t="s">
        <v>649</v>
      </c>
      <c r="L7" s="74" t="s">
        <v>650</v>
      </c>
      <c r="M7" s="75" t="s">
        <v>651</v>
      </c>
      <c r="N7" s="75" t="s">
        <v>652</v>
      </c>
      <c r="O7" s="75" t="s">
        <v>653</v>
      </c>
      <c r="P7" s="75"/>
      <c r="Q7" s="76"/>
      <c r="R7" s="77" t="s">
        <v>654</v>
      </c>
      <c r="S7" s="72" t="s">
        <v>646</v>
      </c>
      <c r="T7" s="73" t="s">
        <v>649</v>
      </c>
      <c r="U7" s="74" t="s">
        <v>650</v>
      </c>
      <c r="V7" s="75" t="s">
        <v>651</v>
      </c>
      <c r="W7" s="75" t="s">
        <v>652</v>
      </c>
      <c r="X7" s="75" t="s">
        <v>653</v>
      </c>
      <c r="Y7" s="75"/>
      <c r="Z7" s="76"/>
      <c r="AA7" s="77" t="s">
        <v>654</v>
      </c>
      <c r="AB7" s="72" t="s">
        <v>646</v>
      </c>
      <c r="AC7" s="73" t="s">
        <v>649</v>
      </c>
      <c r="AD7" s="74" t="s">
        <v>650</v>
      </c>
      <c r="AE7" s="75" t="s">
        <v>651</v>
      </c>
      <c r="AF7" s="75" t="s">
        <v>652</v>
      </c>
      <c r="AG7" s="75" t="s">
        <v>653</v>
      </c>
      <c r="AH7" s="75"/>
      <c r="AI7" s="76"/>
      <c r="AJ7" s="77" t="s">
        <v>654</v>
      </c>
      <c r="AK7" s="72" t="s">
        <v>646</v>
      </c>
      <c r="AL7" s="73" t="s">
        <v>649</v>
      </c>
      <c r="AM7" s="74" t="s">
        <v>650</v>
      </c>
      <c r="AN7" s="75" t="s">
        <v>651</v>
      </c>
      <c r="AO7" s="75" t="s">
        <v>652</v>
      </c>
      <c r="AP7" s="75" t="s">
        <v>653</v>
      </c>
      <c r="AQ7" s="75"/>
      <c r="AR7" s="76"/>
      <c r="AS7" s="77" t="s">
        <v>654</v>
      </c>
      <c r="AT7" s="72" t="s">
        <v>646</v>
      </c>
      <c r="AU7" s="73" t="s">
        <v>649</v>
      </c>
      <c r="AV7" s="74" t="s">
        <v>650</v>
      </c>
      <c r="AW7" s="75" t="s">
        <v>651</v>
      </c>
      <c r="AX7" s="75" t="s">
        <v>652</v>
      </c>
      <c r="AY7" s="75" t="s">
        <v>653</v>
      </c>
      <c r="AZ7" s="75"/>
      <c r="BA7" s="76"/>
      <c r="BB7" s="77" t="s">
        <v>654</v>
      </c>
    </row>
    <row r="8" spans="1:54" ht="18" customHeight="1" x14ac:dyDescent="0.3">
      <c r="A8" s="78"/>
      <c r="B8" s="79" t="s">
        <v>656</v>
      </c>
      <c r="C8" s="80">
        <v>0.3</v>
      </c>
      <c r="D8" s="80">
        <v>1.3</v>
      </c>
      <c r="E8" s="81"/>
      <c r="F8" s="82">
        <v>3</v>
      </c>
      <c r="G8" s="83"/>
      <c r="H8" s="84"/>
      <c r="I8" s="85">
        <f>+C8*D8*F8</f>
        <v>1.17</v>
      </c>
      <c r="J8" s="78"/>
      <c r="K8" s="79" t="s">
        <v>665</v>
      </c>
      <c r="L8" s="80"/>
      <c r="M8" s="80"/>
      <c r="N8" s="81"/>
      <c r="O8" s="82">
        <v>3</v>
      </c>
      <c r="P8" s="83"/>
      <c r="Q8" s="84"/>
      <c r="R8" s="85">
        <f>O8</f>
        <v>3</v>
      </c>
      <c r="S8" s="78"/>
      <c r="T8" s="79" t="s">
        <v>675</v>
      </c>
      <c r="U8" s="80">
        <v>1.5</v>
      </c>
      <c r="V8" s="80">
        <v>2</v>
      </c>
      <c r="W8" s="81"/>
      <c r="X8" s="82">
        <v>12</v>
      </c>
      <c r="Y8" s="83"/>
      <c r="Z8" s="84"/>
      <c r="AA8" s="85">
        <f>U8*V8*X8</f>
        <v>36</v>
      </c>
      <c r="AB8" s="78"/>
      <c r="AC8" s="79" t="s">
        <v>680</v>
      </c>
      <c r="AD8" s="80">
        <v>4</v>
      </c>
      <c r="AE8" s="80">
        <f>+(3)*2</f>
        <v>6</v>
      </c>
      <c r="AF8" s="81"/>
      <c r="AG8" s="82">
        <v>3</v>
      </c>
      <c r="AH8" s="83"/>
      <c r="AI8" s="84"/>
      <c r="AJ8" s="85">
        <f>+AD8+AE8+AG8</f>
        <v>13</v>
      </c>
      <c r="AK8" s="78"/>
      <c r="AL8" s="79" t="s">
        <v>684</v>
      </c>
      <c r="AM8" s="80">
        <v>4</v>
      </c>
      <c r="AN8" s="80">
        <f>+(3)*2</f>
        <v>6</v>
      </c>
      <c r="AO8" s="81"/>
      <c r="AP8" s="82">
        <v>3</v>
      </c>
      <c r="AQ8" s="83"/>
      <c r="AR8" s="84"/>
      <c r="AS8" s="85">
        <f>+AM8+AN8+AP8</f>
        <v>13</v>
      </c>
      <c r="AT8" s="78"/>
      <c r="AU8" s="79" t="s">
        <v>687</v>
      </c>
      <c r="AV8" s="80">
        <v>0.7</v>
      </c>
      <c r="AW8" s="80">
        <v>1.5</v>
      </c>
      <c r="AX8" s="81"/>
      <c r="AY8" s="82">
        <v>9</v>
      </c>
      <c r="AZ8" s="83"/>
      <c r="BA8" s="84"/>
      <c r="BB8" s="85">
        <f>+AV8+AW8+AY8</f>
        <v>11.2</v>
      </c>
    </row>
    <row r="9" spans="1:54" ht="18" customHeight="1" x14ac:dyDescent="0.3">
      <c r="A9" s="78"/>
      <c r="B9" s="79" t="s">
        <v>658</v>
      </c>
      <c r="C9" s="80">
        <v>0.3</v>
      </c>
      <c r="D9" s="80">
        <v>1.6</v>
      </c>
      <c r="E9" s="81"/>
      <c r="F9" s="82">
        <v>3</v>
      </c>
      <c r="G9" s="83"/>
      <c r="H9" s="84"/>
      <c r="I9" s="85">
        <f>C9*D9*F9</f>
        <v>1.44</v>
      </c>
      <c r="J9" s="78"/>
      <c r="K9" s="79" t="s">
        <v>666</v>
      </c>
      <c r="L9" s="80"/>
      <c r="M9" s="80"/>
      <c r="N9" s="81"/>
      <c r="O9" s="82">
        <v>2</v>
      </c>
      <c r="P9" s="83"/>
      <c r="Q9" s="84"/>
      <c r="R9" s="85">
        <f t="shared" ref="R9:R10" si="0">O9</f>
        <v>2</v>
      </c>
      <c r="S9" s="78"/>
      <c r="T9" s="79" t="s">
        <v>676</v>
      </c>
      <c r="U9" s="80">
        <v>0.7</v>
      </c>
      <c r="V9" s="80">
        <v>0.95</v>
      </c>
      <c r="W9" s="81"/>
      <c r="X9" s="82">
        <v>6</v>
      </c>
      <c r="Y9" s="83"/>
      <c r="Z9" s="84"/>
      <c r="AA9" s="85">
        <f>U9*V9*X9</f>
        <v>3.9899999999999993</v>
      </c>
      <c r="AB9" s="78"/>
      <c r="AC9" s="79"/>
      <c r="AD9" s="80"/>
      <c r="AE9" s="80"/>
      <c r="AF9" s="81"/>
      <c r="AG9" s="82"/>
      <c r="AH9" s="83"/>
      <c r="AI9" s="84"/>
      <c r="AJ9" s="85">
        <f>AD9*AE9*AG9</f>
        <v>0</v>
      </c>
      <c r="AK9" s="78"/>
      <c r="AL9" s="79"/>
      <c r="AM9" s="80"/>
      <c r="AN9" s="80"/>
      <c r="AO9" s="81"/>
      <c r="AP9" s="82"/>
      <c r="AQ9" s="83"/>
      <c r="AR9" s="84"/>
      <c r="AS9" s="85"/>
      <c r="AT9" s="78"/>
      <c r="AU9" s="79"/>
      <c r="AV9" s="80"/>
      <c r="AW9" s="80"/>
      <c r="AX9" s="81"/>
      <c r="AY9" s="82"/>
      <c r="AZ9" s="83"/>
      <c r="BA9" s="84"/>
      <c r="BB9" s="85">
        <f>AV9*AW9*AY9</f>
        <v>0</v>
      </c>
    </row>
    <row r="10" spans="1:54" ht="18" customHeight="1" x14ac:dyDescent="0.3">
      <c r="A10" s="78"/>
      <c r="B10" s="79"/>
      <c r="C10" s="80"/>
      <c r="D10" s="80"/>
      <c r="E10" s="81"/>
      <c r="F10" s="82"/>
      <c r="G10" s="83"/>
      <c r="H10" s="84"/>
      <c r="I10" s="85">
        <f>C10*D10*F10</f>
        <v>0</v>
      </c>
      <c r="J10" s="78"/>
      <c r="K10" s="79" t="s">
        <v>667</v>
      </c>
      <c r="L10" s="80"/>
      <c r="M10" s="80"/>
      <c r="N10" s="81"/>
      <c r="O10" s="82">
        <v>2</v>
      </c>
      <c r="P10" s="83"/>
      <c r="Q10" s="84"/>
      <c r="R10" s="85">
        <f t="shared" si="0"/>
        <v>2</v>
      </c>
      <c r="S10" s="78"/>
      <c r="T10" s="79" t="s">
        <v>677</v>
      </c>
      <c r="U10" s="80">
        <f>0.4*4</f>
        <v>1.6</v>
      </c>
      <c r="V10" s="80">
        <v>2.35</v>
      </c>
      <c r="W10" s="81"/>
      <c r="X10" s="82">
        <v>5</v>
      </c>
      <c r="Y10" s="83"/>
      <c r="Z10" s="84"/>
      <c r="AA10" s="85">
        <f>U10*V10*X10</f>
        <v>18.8</v>
      </c>
      <c r="AB10" s="78"/>
      <c r="AC10" s="79"/>
      <c r="AD10" s="80"/>
      <c r="AE10" s="80"/>
      <c r="AF10" s="81"/>
      <c r="AG10" s="82"/>
      <c r="AH10" s="83"/>
      <c r="AI10" s="84"/>
      <c r="AJ10" s="85">
        <f>AD10*AE10*AG10</f>
        <v>0</v>
      </c>
      <c r="AK10" s="78"/>
      <c r="AL10" s="79"/>
      <c r="AM10" s="80"/>
      <c r="AN10" s="80"/>
      <c r="AO10" s="81"/>
      <c r="AP10" s="82"/>
      <c r="AQ10" s="83"/>
      <c r="AR10" s="84"/>
      <c r="AS10" s="85"/>
      <c r="AT10" s="78"/>
      <c r="AU10" s="79"/>
      <c r="AV10" s="80"/>
      <c r="AW10" s="80"/>
      <c r="AX10" s="81"/>
      <c r="AY10" s="82"/>
      <c r="AZ10" s="83"/>
      <c r="BA10" s="84"/>
      <c r="BB10" s="85">
        <f>AV10*AW10*AY10</f>
        <v>0</v>
      </c>
    </row>
    <row r="11" spans="1:54" ht="18" customHeight="1" x14ac:dyDescent="0.3">
      <c r="A11" s="78"/>
      <c r="B11" s="79"/>
      <c r="C11" s="80"/>
      <c r="D11" s="80"/>
      <c r="E11" s="86"/>
      <c r="F11" s="82"/>
      <c r="G11" s="83"/>
      <c r="H11" s="84"/>
      <c r="I11" s="85">
        <f>C11*D11*F11</f>
        <v>0</v>
      </c>
      <c r="J11" s="78"/>
      <c r="K11" s="79"/>
      <c r="L11" s="80"/>
      <c r="M11" s="80"/>
      <c r="N11" s="86"/>
      <c r="O11" s="82"/>
      <c r="P11" s="83"/>
      <c r="Q11" s="84"/>
      <c r="R11" s="85">
        <f>L11*M11*O11</f>
        <v>0</v>
      </c>
      <c r="S11" s="78"/>
      <c r="T11" s="79"/>
      <c r="U11" s="80"/>
      <c r="V11" s="80"/>
      <c r="W11" s="86"/>
      <c r="X11" s="82"/>
      <c r="Y11" s="83"/>
      <c r="Z11" s="84"/>
      <c r="AA11" s="85">
        <f>U11*V11*X11</f>
        <v>0</v>
      </c>
      <c r="AB11" s="78"/>
      <c r="AC11" s="79"/>
      <c r="AD11" s="80"/>
      <c r="AE11" s="80"/>
      <c r="AF11" s="86"/>
      <c r="AG11" s="82"/>
      <c r="AH11" s="83"/>
      <c r="AI11" s="84"/>
      <c r="AJ11" s="85">
        <f>AD11*AE11*AG11</f>
        <v>0</v>
      </c>
      <c r="AK11" s="78"/>
      <c r="AL11" s="79"/>
      <c r="AM11" s="80"/>
      <c r="AN11" s="80"/>
      <c r="AO11" s="86"/>
      <c r="AP11" s="82"/>
      <c r="AQ11" s="83"/>
      <c r="AR11" s="84"/>
      <c r="AS11" s="85"/>
      <c r="AT11" s="78"/>
      <c r="AU11" s="79"/>
      <c r="AV11" s="80"/>
      <c r="AW11" s="80"/>
      <c r="AX11" s="86"/>
      <c r="AY11" s="82"/>
      <c r="AZ11" s="83"/>
      <c r="BA11" s="84"/>
      <c r="BB11" s="85">
        <f>AV11*AW11*AY11</f>
        <v>0</v>
      </c>
    </row>
    <row r="12" spans="1:54" ht="18" customHeight="1" x14ac:dyDescent="0.3">
      <c r="A12" s="78"/>
      <c r="B12" s="79"/>
      <c r="C12" s="80"/>
      <c r="D12" s="80"/>
      <c r="E12" s="81"/>
      <c r="F12" s="82"/>
      <c r="G12" s="83"/>
      <c r="H12" s="84"/>
      <c r="I12" s="85">
        <f>C12*D12*F12</f>
        <v>0</v>
      </c>
      <c r="J12" s="78"/>
      <c r="K12" s="79"/>
      <c r="L12" s="80"/>
      <c r="M12" s="80"/>
      <c r="N12" s="81"/>
      <c r="O12" s="82"/>
      <c r="P12" s="83"/>
      <c r="Q12" s="84"/>
      <c r="R12" s="85">
        <f>L12*M12*O12</f>
        <v>0</v>
      </c>
      <c r="S12" s="78"/>
      <c r="T12" s="79"/>
      <c r="U12" s="80"/>
      <c r="V12" s="80"/>
      <c r="W12" s="81"/>
      <c r="X12" s="82"/>
      <c r="Y12" s="83"/>
      <c r="Z12" s="84"/>
      <c r="AA12" s="85">
        <f>U12*V12*X12</f>
        <v>0</v>
      </c>
      <c r="AB12" s="78"/>
      <c r="AC12" s="79"/>
      <c r="AD12" s="80"/>
      <c r="AE12" s="80"/>
      <c r="AF12" s="81"/>
      <c r="AG12" s="82"/>
      <c r="AH12" s="83"/>
      <c r="AI12" s="84"/>
      <c r="AJ12" s="85">
        <f>AD12*AE12*AG12</f>
        <v>0</v>
      </c>
      <c r="AK12" s="78"/>
      <c r="AL12" s="79"/>
      <c r="AM12" s="80"/>
      <c r="AN12" s="80"/>
      <c r="AO12" s="81"/>
      <c r="AP12" s="82"/>
      <c r="AQ12" s="83"/>
      <c r="AR12" s="84"/>
      <c r="AS12" s="85">
        <f>AM12*AN12*AP12</f>
        <v>0</v>
      </c>
      <c r="AT12" s="78"/>
      <c r="AU12" s="79"/>
      <c r="AV12" s="80"/>
      <c r="AW12" s="80"/>
      <c r="AX12" s="81"/>
      <c r="AY12" s="82"/>
      <c r="AZ12" s="83"/>
      <c r="BA12" s="84"/>
      <c r="BB12" s="85">
        <f>AV12*AW12*AY12</f>
        <v>0</v>
      </c>
    </row>
    <row r="13" spans="1:54" s="88" customFormat="1" ht="16.95" customHeight="1" x14ac:dyDescent="0.4">
      <c r="A13" s="420" t="s">
        <v>655</v>
      </c>
      <c r="B13" s="421"/>
      <c r="C13" s="421"/>
      <c r="D13" s="421"/>
      <c r="E13" s="421"/>
      <c r="F13" s="421"/>
      <c r="G13" s="421"/>
      <c r="H13" s="422"/>
      <c r="I13" s="87">
        <f>SUM(I8:I12)</f>
        <v>2.61</v>
      </c>
      <c r="J13" s="420" t="s">
        <v>655</v>
      </c>
      <c r="K13" s="421"/>
      <c r="L13" s="421"/>
      <c r="M13" s="421"/>
      <c r="N13" s="421"/>
      <c r="O13" s="421"/>
      <c r="P13" s="421"/>
      <c r="Q13" s="422"/>
      <c r="R13" s="87">
        <f>SUM(R8:R12)</f>
        <v>7</v>
      </c>
      <c r="S13" s="420" t="s">
        <v>655</v>
      </c>
      <c r="T13" s="421"/>
      <c r="U13" s="421"/>
      <c r="V13" s="421"/>
      <c r="W13" s="421"/>
      <c r="X13" s="421"/>
      <c r="Y13" s="421"/>
      <c r="Z13" s="422"/>
      <c r="AA13" s="87">
        <f>SUM(AA8:AA12)</f>
        <v>58.790000000000006</v>
      </c>
      <c r="AB13" s="420" t="s">
        <v>655</v>
      </c>
      <c r="AC13" s="421"/>
      <c r="AD13" s="421"/>
      <c r="AE13" s="421"/>
      <c r="AF13" s="421"/>
      <c r="AG13" s="421"/>
      <c r="AH13" s="421"/>
      <c r="AI13" s="422"/>
      <c r="AJ13" s="87">
        <f>SUM(AJ8:AJ12)</f>
        <v>13</v>
      </c>
      <c r="AK13" s="420" t="s">
        <v>655</v>
      </c>
      <c r="AL13" s="421"/>
      <c r="AM13" s="421"/>
      <c r="AN13" s="421"/>
      <c r="AO13" s="421"/>
      <c r="AP13" s="421"/>
      <c r="AQ13" s="421"/>
      <c r="AR13" s="422"/>
      <c r="AS13" s="87">
        <f>SUM(AS8:AS12)</f>
        <v>13</v>
      </c>
      <c r="AT13" s="420" t="s">
        <v>655</v>
      </c>
      <c r="AU13" s="421"/>
      <c r="AV13" s="421"/>
      <c r="AW13" s="421"/>
      <c r="AX13" s="421"/>
      <c r="AY13" s="421"/>
      <c r="AZ13" s="421"/>
      <c r="BA13" s="422"/>
      <c r="BB13" s="87">
        <f>SUM(BB8:BB12)</f>
        <v>11.2</v>
      </c>
    </row>
    <row r="14" spans="1:54" ht="23.25" customHeight="1" x14ac:dyDescent="0.3">
      <c r="A14" s="93">
        <v>1.1000000000000001</v>
      </c>
      <c r="B14" s="423" t="str">
        <f>+'Cotización Termales'!C17</f>
        <v>DEMOLICIÓN BALDOSA DE PISO H=0.02 M</v>
      </c>
      <c r="C14" s="424"/>
      <c r="D14" s="424"/>
      <c r="E14" s="424"/>
      <c r="F14" s="424"/>
      <c r="G14" s="424"/>
      <c r="H14" s="425"/>
      <c r="I14" s="94" t="str">
        <f>+'Cotización Termales'!D17</f>
        <v>M2</v>
      </c>
      <c r="J14" s="95">
        <v>3.5</v>
      </c>
      <c r="K14" s="415" t="str">
        <f>+'Cotización Termales'!C75</f>
        <v>CAJA DE INSPECCIÓN DE 60X60</v>
      </c>
      <c r="L14" s="416"/>
      <c r="M14" s="416"/>
      <c r="N14" s="416"/>
      <c r="O14" s="416"/>
      <c r="P14" s="416"/>
      <c r="Q14" s="417"/>
      <c r="R14" s="92" t="str">
        <f>+'Cotización Termales'!D75</f>
        <v>UN</v>
      </c>
      <c r="S14" s="93">
        <v>5.18</v>
      </c>
      <c r="T14" s="423" t="str">
        <f>+'Cotización Termales'!C124</f>
        <v>MURO EN BLOQUE No. 5 E=0.12 (LINEAL)</v>
      </c>
      <c r="U14" s="424"/>
      <c r="V14" s="424"/>
      <c r="W14" s="424"/>
      <c r="X14" s="424"/>
      <c r="Y14" s="424"/>
      <c r="Z14" s="425"/>
      <c r="AA14" s="94" t="str">
        <f>+'Cotización Termales'!D124</f>
        <v>ML</v>
      </c>
      <c r="AB14" s="91">
        <v>6.5</v>
      </c>
      <c r="AC14" s="415" t="str">
        <f>+'Cotización Termales'!C170</f>
        <v xml:space="preserve">IMPERMEABILIZACIÓN INTEGRAL MORTERO SIKA </v>
      </c>
      <c r="AD14" s="416"/>
      <c r="AE14" s="416"/>
      <c r="AF14" s="416"/>
      <c r="AG14" s="416"/>
      <c r="AH14" s="416"/>
      <c r="AI14" s="417"/>
      <c r="AJ14" s="92" t="str">
        <f>+'Cotización Termales'!D170</f>
        <v>M2</v>
      </c>
      <c r="AK14" s="93">
        <v>7.2</v>
      </c>
      <c r="AL14" s="423" t="str">
        <f>+'Cotización Termales'!C215</f>
        <v>TEJA EN LÁMINA GALVANIZADA CAL 26 PINTADA</v>
      </c>
      <c r="AM14" s="424"/>
      <c r="AN14" s="424"/>
      <c r="AO14" s="424"/>
      <c r="AP14" s="424"/>
      <c r="AQ14" s="424"/>
      <c r="AR14" s="425"/>
      <c r="AS14" s="94" t="str">
        <f>+'Cotización Termales'!D215</f>
        <v>M2</v>
      </c>
      <c r="AT14" s="91">
        <v>13.4</v>
      </c>
      <c r="AU14" s="415" t="str">
        <f>+'Cotización Termales'!C419</f>
        <v>ALISTADO PISOS 1:3, E=0.04</v>
      </c>
      <c r="AV14" s="416"/>
      <c r="AW14" s="416"/>
      <c r="AX14" s="416"/>
      <c r="AY14" s="416"/>
      <c r="AZ14" s="416"/>
      <c r="BA14" s="417"/>
      <c r="BB14" s="92" t="str">
        <f>+'Cotización Termales'!D419</f>
        <v>M2</v>
      </c>
    </row>
    <row r="15" spans="1:54" ht="18" customHeight="1" x14ac:dyDescent="0.3">
      <c r="A15" s="426" t="s">
        <v>648</v>
      </c>
      <c r="B15" s="424"/>
      <c r="C15" s="424"/>
      <c r="D15" s="424"/>
      <c r="E15" s="424"/>
      <c r="F15" s="424"/>
      <c r="G15" s="424"/>
      <c r="H15" s="424"/>
      <c r="I15" s="427"/>
      <c r="J15" s="418" t="s">
        <v>648</v>
      </c>
      <c r="K15" s="416"/>
      <c r="L15" s="416"/>
      <c r="M15" s="416"/>
      <c r="N15" s="416"/>
      <c r="O15" s="416"/>
      <c r="P15" s="416"/>
      <c r="Q15" s="416"/>
      <c r="R15" s="419"/>
      <c r="S15" s="426" t="s">
        <v>648</v>
      </c>
      <c r="T15" s="424"/>
      <c r="U15" s="424"/>
      <c r="V15" s="424"/>
      <c r="W15" s="424"/>
      <c r="X15" s="424"/>
      <c r="Y15" s="424"/>
      <c r="Z15" s="424"/>
      <c r="AA15" s="427"/>
      <c r="AB15" s="418" t="s">
        <v>648</v>
      </c>
      <c r="AC15" s="416"/>
      <c r="AD15" s="416"/>
      <c r="AE15" s="416"/>
      <c r="AF15" s="416"/>
      <c r="AG15" s="416"/>
      <c r="AH15" s="416"/>
      <c r="AI15" s="416"/>
      <c r="AJ15" s="419"/>
      <c r="AK15" s="426" t="s">
        <v>648</v>
      </c>
      <c r="AL15" s="424"/>
      <c r="AM15" s="424"/>
      <c r="AN15" s="424"/>
      <c r="AO15" s="424"/>
      <c r="AP15" s="424"/>
      <c r="AQ15" s="424"/>
      <c r="AR15" s="424"/>
      <c r="AS15" s="427"/>
      <c r="AT15" s="418" t="s">
        <v>648</v>
      </c>
      <c r="AU15" s="416"/>
      <c r="AV15" s="416"/>
      <c r="AW15" s="416"/>
      <c r="AX15" s="416"/>
      <c r="AY15" s="416"/>
      <c r="AZ15" s="416"/>
      <c r="BA15" s="416"/>
      <c r="BB15" s="419"/>
    </row>
    <row r="16" spans="1:54" ht="18" customHeight="1" x14ac:dyDescent="0.3">
      <c r="A16" s="72" t="s">
        <v>646</v>
      </c>
      <c r="B16" s="73" t="s">
        <v>649</v>
      </c>
      <c r="C16" s="74" t="s">
        <v>650</v>
      </c>
      <c r="D16" s="75" t="s">
        <v>651</v>
      </c>
      <c r="E16" s="75" t="s">
        <v>652</v>
      </c>
      <c r="F16" s="75" t="s">
        <v>653</v>
      </c>
      <c r="G16" s="75"/>
      <c r="H16" s="76"/>
      <c r="I16" s="77" t="s">
        <v>654</v>
      </c>
      <c r="J16" s="72" t="s">
        <v>646</v>
      </c>
      <c r="K16" s="73" t="s">
        <v>649</v>
      </c>
      <c r="L16" s="74" t="s">
        <v>650</v>
      </c>
      <c r="M16" s="75" t="s">
        <v>651</v>
      </c>
      <c r="N16" s="75" t="s">
        <v>652</v>
      </c>
      <c r="O16" s="75" t="s">
        <v>653</v>
      </c>
      <c r="P16" s="75"/>
      <c r="Q16" s="76"/>
      <c r="R16" s="77" t="s">
        <v>654</v>
      </c>
      <c r="S16" s="72" t="s">
        <v>646</v>
      </c>
      <c r="T16" s="73" t="s">
        <v>649</v>
      </c>
      <c r="U16" s="74" t="s">
        <v>650</v>
      </c>
      <c r="V16" s="75" t="s">
        <v>651</v>
      </c>
      <c r="W16" s="75" t="s">
        <v>652</v>
      </c>
      <c r="X16" s="75" t="s">
        <v>653</v>
      </c>
      <c r="Y16" s="75"/>
      <c r="Z16" s="76"/>
      <c r="AA16" s="77" t="s">
        <v>654</v>
      </c>
      <c r="AB16" s="72" t="s">
        <v>646</v>
      </c>
      <c r="AC16" s="73" t="s">
        <v>649</v>
      </c>
      <c r="AD16" s="74" t="s">
        <v>650</v>
      </c>
      <c r="AE16" s="75" t="s">
        <v>651</v>
      </c>
      <c r="AF16" s="75" t="s">
        <v>652</v>
      </c>
      <c r="AG16" s="75" t="s">
        <v>653</v>
      </c>
      <c r="AH16" s="75"/>
      <c r="AI16" s="76"/>
      <c r="AJ16" s="77" t="s">
        <v>654</v>
      </c>
      <c r="AK16" s="72" t="s">
        <v>646</v>
      </c>
      <c r="AL16" s="73" t="s">
        <v>649</v>
      </c>
      <c r="AM16" s="74" t="s">
        <v>650</v>
      </c>
      <c r="AN16" s="75" t="s">
        <v>651</v>
      </c>
      <c r="AO16" s="75" t="s">
        <v>652</v>
      </c>
      <c r="AP16" s="75" t="s">
        <v>653</v>
      </c>
      <c r="AQ16" s="75"/>
      <c r="AR16" s="76"/>
      <c r="AS16" s="77" t="s">
        <v>654</v>
      </c>
      <c r="AT16" s="72" t="s">
        <v>646</v>
      </c>
      <c r="AU16" s="73" t="s">
        <v>649</v>
      </c>
      <c r="AV16" s="74" t="s">
        <v>650</v>
      </c>
      <c r="AW16" s="75" t="s">
        <v>651</v>
      </c>
      <c r="AX16" s="75" t="s">
        <v>652</v>
      </c>
      <c r="AY16" s="75" t="s">
        <v>653</v>
      </c>
      <c r="AZ16" s="75"/>
      <c r="BA16" s="76"/>
      <c r="BB16" s="77" t="s">
        <v>654</v>
      </c>
    </row>
    <row r="17" spans="1:54" ht="18" customHeight="1" x14ac:dyDescent="0.3">
      <c r="A17" s="78"/>
      <c r="B17" s="79" t="s">
        <v>657</v>
      </c>
      <c r="C17" s="80">
        <v>10</v>
      </c>
      <c r="D17" s="80">
        <v>3</v>
      </c>
      <c r="E17" s="81"/>
      <c r="F17" s="82">
        <v>1</v>
      </c>
      <c r="G17" s="83"/>
      <c r="H17" s="84"/>
      <c r="I17" s="85">
        <f>+C17*D17</f>
        <v>30</v>
      </c>
      <c r="J17" s="78"/>
      <c r="K17" s="79" t="s">
        <v>668</v>
      </c>
      <c r="L17" s="80"/>
      <c r="M17" s="80"/>
      <c r="N17" s="81"/>
      <c r="O17" s="82">
        <v>1</v>
      </c>
      <c r="P17" s="83"/>
      <c r="Q17" s="84"/>
      <c r="R17" s="85">
        <f>O17</f>
        <v>1</v>
      </c>
      <c r="S17" s="78"/>
      <c r="T17" s="79" t="s">
        <v>665</v>
      </c>
      <c r="U17" s="80"/>
      <c r="V17" s="80">
        <v>13.6</v>
      </c>
      <c r="W17" s="81"/>
      <c r="X17" s="82">
        <v>1</v>
      </c>
      <c r="Y17" s="83"/>
      <c r="Z17" s="84"/>
      <c r="AA17" s="85">
        <f>+V17*X17</f>
        <v>13.6</v>
      </c>
      <c r="AB17" s="78"/>
      <c r="AC17" s="442" t="s">
        <v>681</v>
      </c>
      <c r="AD17" s="80">
        <v>1.2</v>
      </c>
      <c r="AE17" s="80">
        <v>10.78</v>
      </c>
      <c r="AF17" s="81"/>
      <c r="AG17" s="82">
        <v>1</v>
      </c>
      <c r="AH17" s="83"/>
      <c r="AI17" s="84"/>
      <c r="AJ17" s="85"/>
      <c r="AK17" s="78"/>
      <c r="AL17" s="79" t="s">
        <v>684</v>
      </c>
      <c r="AM17" s="80">
        <v>4</v>
      </c>
      <c r="AN17" s="80">
        <f>+(3)*2</f>
        <v>6</v>
      </c>
      <c r="AO17" s="81"/>
      <c r="AP17" s="82">
        <v>3</v>
      </c>
      <c r="AQ17" s="83"/>
      <c r="AR17" s="84"/>
      <c r="AS17" s="85">
        <f>+AM17*AN17*AP17</f>
        <v>72</v>
      </c>
      <c r="AT17" s="78"/>
      <c r="AU17" s="79" t="s">
        <v>672</v>
      </c>
      <c r="AV17" s="80">
        <v>3.3</v>
      </c>
      <c r="AW17" s="80">
        <v>13.3</v>
      </c>
      <c r="AX17" s="81"/>
      <c r="AY17" s="82">
        <v>1</v>
      </c>
      <c r="AZ17" s="83"/>
      <c r="BA17" s="84"/>
      <c r="BB17" s="85">
        <f>+AV17*AW17</f>
        <v>43.89</v>
      </c>
    </row>
    <row r="18" spans="1:54" ht="18" customHeight="1" x14ac:dyDescent="0.3">
      <c r="A18" s="78"/>
      <c r="B18" s="79" t="s">
        <v>661</v>
      </c>
      <c r="C18" s="80">
        <v>20.8</v>
      </c>
      <c r="D18" s="80">
        <v>3.8</v>
      </c>
      <c r="E18" s="81"/>
      <c r="F18" s="82"/>
      <c r="G18" s="83"/>
      <c r="H18" s="84"/>
      <c r="I18" s="85"/>
      <c r="J18" s="78"/>
      <c r="K18" s="79" t="s">
        <v>666</v>
      </c>
      <c r="L18" s="80"/>
      <c r="M18" s="80"/>
      <c r="N18" s="81"/>
      <c r="O18" s="82">
        <v>1</v>
      </c>
      <c r="P18" s="83"/>
      <c r="Q18" s="84"/>
      <c r="R18" s="85">
        <v>1</v>
      </c>
      <c r="S18" s="78"/>
      <c r="T18" s="79" t="s">
        <v>678</v>
      </c>
      <c r="U18" s="80"/>
      <c r="V18" s="80">
        <v>9.8000000000000007</v>
      </c>
      <c r="W18" s="81"/>
      <c r="X18" s="82">
        <v>1</v>
      </c>
      <c r="Y18" s="83"/>
      <c r="Z18" s="84"/>
      <c r="AA18" s="85">
        <f>+V18*X18</f>
        <v>9.8000000000000007</v>
      </c>
      <c r="AB18" s="78"/>
      <c r="AC18" s="443"/>
      <c r="AD18" s="80"/>
      <c r="AE18" s="80"/>
      <c r="AF18" s="81"/>
      <c r="AG18" s="82"/>
      <c r="AH18" s="83"/>
      <c r="AI18" s="84"/>
      <c r="AJ18" s="85">
        <f>AD18*AE18*AG18</f>
        <v>0</v>
      </c>
      <c r="AK18" s="78"/>
      <c r="AL18" s="79"/>
      <c r="AM18" s="80"/>
      <c r="AN18" s="80"/>
      <c r="AO18" s="81"/>
      <c r="AP18" s="82"/>
      <c r="AQ18" s="83"/>
      <c r="AR18" s="84"/>
      <c r="AS18" s="85"/>
      <c r="AT18" s="78"/>
      <c r="AU18" s="79" t="s">
        <v>672</v>
      </c>
      <c r="AV18" s="80">
        <v>3.5</v>
      </c>
      <c r="AW18" s="80">
        <v>2.8</v>
      </c>
      <c r="AX18" s="81"/>
      <c r="AY18" s="82">
        <v>1</v>
      </c>
      <c r="AZ18" s="83"/>
      <c r="BA18" s="84"/>
      <c r="BB18" s="85">
        <f>AV18*AW18*AY18</f>
        <v>9.7999999999999989</v>
      </c>
    </row>
    <row r="19" spans="1:54" ht="18" customHeight="1" x14ac:dyDescent="0.3">
      <c r="A19" s="78"/>
      <c r="B19" s="79" t="s">
        <v>662</v>
      </c>
      <c r="C19" s="80">
        <v>9.6999999999999993</v>
      </c>
      <c r="D19" s="80">
        <v>3.8</v>
      </c>
      <c r="E19" s="81"/>
      <c r="F19" s="82"/>
      <c r="G19" s="83"/>
      <c r="H19" s="84"/>
      <c r="I19" s="85"/>
      <c r="J19" s="78"/>
      <c r="K19" s="79"/>
      <c r="L19" s="80"/>
      <c r="M19" s="80"/>
      <c r="N19" s="81"/>
      <c r="O19" s="82"/>
      <c r="P19" s="83"/>
      <c r="Q19" s="84"/>
      <c r="R19" s="85">
        <f>L19*M19*O19</f>
        <v>0</v>
      </c>
      <c r="S19" s="78"/>
      <c r="T19" s="79" t="s">
        <v>666</v>
      </c>
      <c r="U19" s="80"/>
      <c r="V19" s="80">
        <v>6.2</v>
      </c>
      <c r="W19" s="81"/>
      <c r="X19" s="82">
        <v>1</v>
      </c>
      <c r="Y19" s="83"/>
      <c r="Z19" s="84"/>
      <c r="AA19" s="85">
        <f>+V19*X19</f>
        <v>6.2</v>
      </c>
      <c r="AB19" s="78"/>
      <c r="AC19" s="79"/>
      <c r="AD19" s="80"/>
      <c r="AE19" s="80"/>
      <c r="AF19" s="81"/>
      <c r="AG19" s="82"/>
      <c r="AH19" s="83"/>
      <c r="AI19" s="84"/>
      <c r="AJ19" s="85">
        <f>AD19*AE19*AG19</f>
        <v>0</v>
      </c>
      <c r="AK19" s="78"/>
      <c r="AL19" s="79"/>
      <c r="AM19" s="80"/>
      <c r="AN19" s="80"/>
      <c r="AO19" s="81"/>
      <c r="AP19" s="82"/>
      <c r="AQ19" s="83"/>
      <c r="AR19" s="84"/>
      <c r="AS19" s="85"/>
      <c r="AT19" s="78"/>
      <c r="AU19" s="79" t="s">
        <v>673</v>
      </c>
      <c r="AV19" s="80">
        <v>6</v>
      </c>
      <c r="AW19" s="80">
        <v>6</v>
      </c>
      <c r="AX19" s="81"/>
      <c r="AY19" s="82">
        <v>3</v>
      </c>
      <c r="AZ19" s="83"/>
      <c r="BA19" s="84"/>
      <c r="BB19" s="85">
        <f>AV19*AW19*AY19</f>
        <v>108</v>
      </c>
    </row>
    <row r="20" spans="1:54" ht="18" customHeight="1" x14ac:dyDescent="0.3">
      <c r="A20" s="78"/>
      <c r="B20" s="79"/>
      <c r="C20" s="80"/>
      <c r="D20" s="80"/>
      <c r="E20" s="86"/>
      <c r="F20" s="82"/>
      <c r="G20" s="83"/>
      <c r="H20" s="84"/>
      <c r="I20" s="85">
        <f>C20*D20*F20</f>
        <v>0</v>
      </c>
      <c r="J20" s="78"/>
      <c r="K20" s="79"/>
      <c r="L20" s="80"/>
      <c r="M20" s="80"/>
      <c r="N20" s="86"/>
      <c r="O20" s="82"/>
      <c r="P20" s="83"/>
      <c r="Q20" s="84"/>
      <c r="R20" s="85">
        <f>L20*M20*O20</f>
        <v>0</v>
      </c>
      <c r="S20" s="78"/>
      <c r="T20" s="79" t="s">
        <v>679</v>
      </c>
      <c r="U20" s="80"/>
      <c r="V20" s="80">
        <v>6</v>
      </c>
      <c r="W20" s="86"/>
      <c r="X20" s="82">
        <v>3</v>
      </c>
      <c r="Y20" s="83"/>
      <c r="Z20" s="84"/>
      <c r="AA20" s="85">
        <f>+V20*X20</f>
        <v>18</v>
      </c>
      <c r="AB20" s="78"/>
      <c r="AC20" s="79"/>
      <c r="AD20" s="80"/>
      <c r="AE20" s="80"/>
      <c r="AF20" s="86"/>
      <c r="AG20" s="82"/>
      <c r="AH20" s="83"/>
      <c r="AI20" s="84"/>
      <c r="AJ20" s="85">
        <f>AD20*AE20*AG20</f>
        <v>0</v>
      </c>
      <c r="AK20" s="78"/>
      <c r="AL20" s="79"/>
      <c r="AM20" s="80"/>
      <c r="AN20" s="80"/>
      <c r="AO20" s="86"/>
      <c r="AP20" s="82"/>
      <c r="AQ20" s="83"/>
      <c r="AR20" s="84"/>
      <c r="AS20" s="85"/>
      <c r="AT20" s="78"/>
      <c r="AU20" s="79" t="s">
        <v>805</v>
      </c>
      <c r="AV20" s="80">
        <v>2.5</v>
      </c>
      <c r="AW20" s="80">
        <v>2.5</v>
      </c>
      <c r="AX20" s="86"/>
      <c r="AY20" s="82">
        <v>2</v>
      </c>
      <c r="AZ20" s="83"/>
      <c r="BA20" s="84"/>
      <c r="BB20" s="85">
        <f>AV20*AW20*AY20</f>
        <v>12.5</v>
      </c>
    </row>
    <row r="21" spans="1:54" ht="18" customHeight="1" x14ac:dyDescent="0.3">
      <c r="A21" s="78"/>
      <c r="B21" s="79"/>
      <c r="C21" s="80"/>
      <c r="D21" s="80"/>
      <c r="E21" s="81"/>
      <c r="F21" s="82"/>
      <c r="G21" s="83"/>
      <c r="H21" s="84"/>
      <c r="I21" s="85">
        <f>C21*D21*F21</f>
        <v>0</v>
      </c>
      <c r="J21" s="78"/>
      <c r="K21" s="79"/>
      <c r="L21" s="80"/>
      <c r="M21" s="80"/>
      <c r="N21" s="81"/>
      <c r="O21" s="82"/>
      <c r="P21" s="83"/>
      <c r="Q21" s="84"/>
      <c r="R21" s="85">
        <f>L21*M21*O21</f>
        <v>0</v>
      </c>
      <c r="S21" s="78"/>
      <c r="T21" s="79"/>
      <c r="U21" s="80"/>
      <c r="V21" s="80"/>
      <c r="W21" s="81"/>
      <c r="X21" s="82"/>
      <c r="Y21" s="83"/>
      <c r="Z21" s="84"/>
      <c r="AA21" s="85">
        <f>U21*V21*X21</f>
        <v>0</v>
      </c>
      <c r="AB21" s="78"/>
      <c r="AC21" s="79"/>
      <c r="AD21" s="80"/>
      <c r="AE21" s="80"/>
      <c r="AF21" s="81"/>
      <c r="AG21" s="82"/>
      <c r="AH21" s="83"/>
      <c r="AI21" s="84"/>
      <c r="AJ21" s="85">
        <f>AD21*AE21*AG21</f>
        <v>0</v>
      </c>
      <c r="AK21" s="78"/>
      <c r="AL21" s="79"/>
      <c r="AM21" s="80"/>
      <c r="AN21" s="80"/>
      <c r="AO21" s="81"/>
      <c r="AP21" s="82"/>
      <c r="AQ21" s="83"/>
      <c r="AR21" s="84"/>
      <c r="AS21" s="85">
        <f>AM21*AN21*AP21</f>
        <v>0</v>
      </c>
      <c r="AT21" s="78"/>
      <c r="AU21" s="79"/>
      <c r="AV21" s="80"/>
      <c r="AW21" s="80"/>
      <c r="AX21" s="81"/>
      <c r="AY21" s="82"/>
      <c r="AZ21" s="83"/>
      <c r="BA21" s="84"/>
      <c r="BB21" s="85">
        <f>AV21*AW21*AY21</f>
        <v>0</v>
      </c>
    </row>
    <row r="22" spans="1:54" s="88" customFormat="1" ht="16.95" customHeight="1" x14ac:dyDescent="0.4">
      <c r="A22" s="420" t="s">
        <v>655</v>
      </c>
      <c r="B22" s="421"/>
      <c r="C22" s="421"/>
      <c r="D22" s="421"/>
      <c r="E22" s="421"/>
      <c r="F22" s="421"/>
      <c r="G22" s="421"/>
      <c r="H22" s="422"/>
      <c r="I22" s="87">
        <f>SUM(I17:I21)</f>
        <v>30</v>
      </c>
      <c r="J22" s="420" t="s">
        <v>655</v>
      </c>
      <c r="K22" s="421"/>
      <c r="L22" s="421"/>
      <c r="M22" s="421"/>
      <c r="N22" s="421"/>
      <c r="O22" s="421"/>
      <c r="P22" s="421"/>
      <c r="Q22" s="422"/>
      <c r="R22" s="87">
        <f>SUM(R17:R21)</f>
        <v>2</v>
      </c>
      <c r="S22" s="420" t="s">
        <v>655</v>
      </c>
      <c r="T22" s="421"/>
      <c r="U22" s="421"/>
      <c r="V22" s="421"/>
      <c r="W22" s="421"/>
      <c r="X22" s="421"/>
      <c r="Y22" s="421"/>
      <c r="Z22" s="422"/>
      <c r="AA22" s="87">
        <f>SUM(AA17:AA21)</f>
        <v>47.599999999999994</v>
      </c>
      <c r="AB22" s="420" t="s">
        <v>655</v>
      </c>
      <c r="AC22" s="421"/>
      <c r="AD22" s="421"/>
      <c r="AE22" s="421"/>
      <c r="AF22" s="421"/>
      <c r="AG22" s="421"/>
      <c r="AH22" s="421"/>
      <c r="AI22" s="422"/>
      <c r="AJ22" s="87">
        <f>SUM(AJ17:AJ21)</f>
        <v>0</v>
      </c>
      <c r="AK22" s="420" t="s">
        <v>655</v>
      </c>
      <c r="AL22" s="421"/>
      <c r="AM22" s="421"/>
      <c r="AN22" s="421"/>
      <c r="AO22" s="421"/>
      <c r="AP22" s="421"/>
      <c r="AQ22" s="421"/>
      <c r="AR22" s="422"/>
      <c r="AS22" s="87">
        <f>SUM(AS17:AS21)</f>
        <v>72</v>
      </c>
      <c r="AT22" s="420" t="s">
        <v>655</v>
      </c>
      <c r="AU22" s="421"/>
      <c r="AV22" s="421"/>
      <c r="AW22" s="421"/>
      <c r="AX22" s="421"/>
      <c r="AY22" s="421"/>
      <c r="AZ22" s="421"/>
      <c r="BA22" s="422"/>
      <c r="BB22" s="87">
        <f>SUM(BB17:BB21)</f>
        <v>174.19</v>
      </c>
    </row>
    <row r="23" spans="1:54" ht="23.25" customHeight="1" x14ac:dyDescent="0.3">
      <c r="A23" s="95">
        <v>1.1200000000000001</v>
      </c>
      <c r="B23" s="415" t="str">
        <f>+'Cotización Termales'!C18</f>
        <v>DEMOLICIÓN ENCHAPE MURO</v>
      </c>
      <c r="C23" s="416"/>
      <c r="D23" s="416"/>
      <c r="E23" s="416"/>
      <c r="F23" s="416"/>
      <c r="G23" s="416"/>
      <c r="H23" s="417"/>
      <c r="I23" s="92" t="str">
        <f>+'Cotización Termales'!D18</f>
        <v>M2</v>
      </c>
      <c r="J23" s="93">
        <v>3.11</v>
      </c>
      <c r="K23" s="423" t="str">
        <f>+'Cotización Termales'!C81</f>
        <v>TUBERÍA DRENAJE PVC 110</v>
      </c>
      <c r="L23" s="424"/>
      <c r="M23" s="424"/>
      <c r="N23" s="424"/>
      <c r="O23" s="424"/>
      <c r="P23" s="424"/>
      <c r="Q23" s="425"/>
      <c r="R23" s="94" t="str">
        <f>+'Cotización Termales'!D81</f>
        <v>ML</v>
      </c>
      <c r="S23" s="95">
        <v>5.37</v>
      </c>
      <c r="T23" s="415" t="str">
        <f>+'Cotización Termales'!C143</f>
        <v>MURO TOLETE COMÚN 0.06 M</v>
      </c>
      <c r="U23" s="416"/>
      <c r="V23" s="416"/>
      <c r="W23" s="416"/>
      <c r="X23" s="416"/>
      <c r="Y23" s="416"/>
      <c r="Z23" s="417"/>
      <c r="AA23" s="92" t="str">
        <f>+'Cotización Termales'!D143</f>
        <v>M2</v>
      </c>
      <c r="AB23" s="108">
        <v>6.6</v>
      </c>
      <c r="AC23" s="423" t="str">
        <f>+'Cotización Termales'!C171</f>
        <v>MALLA BAJO ENTRAMADO</v>
      </c>
      <c r="AD23" s="424"/>
      <c r="AE23" s="424"/>
      <c r="AF23" s="424"/>
      <c r="AG23" s="424"/>
      <c r="AH23" s="424"/>
      <c r="AI23" s="425"/>
      <c r="AJ23" s="94" t="str">
        <f>+'Cotización Termales'!D171</f>
        <v>M2</v>
      </c>
      <c r="AK23" s="95">
        <v>7.32</v>
      </c>
      <c r="AL23" s="415" t="str">
        <f>+'Cotización Termales'!C225</f>
        <v>ESTRUCTURA METÁLICA PARA TEJA DE FIBROCEMENTO (TUBO ESTRUCTURAL ABIERTO 4"x2", 15 MM)</v>
      </c>
      <c r="AM23" s="416"/>
      <c r="AN23" s="416"/>
      <c r="AO23" s="416"/>
      <c r="AP23" s="416"/>
      <c r="AQ23" s="416"/>
      <c r="AR23" s="417"/>
      <c r="AS23" s="92" t="str">
        <f>+'Cotización Termales'!D225</f>
        <v>M2</v>
      </c>
      <c r="AT23" s="108">
        <v>14.1</v>
      </c>
      <c r="AU23" s="423" t="str">
        <f>+'Cotización Termales'!C434</f>
        <v>BALDOSA CERÁMICA PISO-PARED 20X20 CALIDAD PRIMERA</v>
      </c>
      <c r="AV23" s="424"/>
      <c r="AW23" s="424"/>
      <c r="AX23" s="424"/>
      <c r="AY23" s="424"/>
      <c r="AZ23" s="424"/>
      <c r="BA23" s="425"/>
      <c r="BB23" s="94" t="str">
        <f>+'Cotización Termales'!D434</f>
        <v>M2</v>
      </c>
    </row>
    <row r="24" spans="1:54" ht="18" customHeight="1" x14ac:dyDescent="0.3">
      <c r="A24" s="418" t="s">
        <v>648</v>
      </c>
      <c r="B24" s="416"/>
      <c r="C24" s="416"/>
      <c r="D24" s="416"/>
      <c r="E24" s="416"/>
      <c r="F24" s="416"/>
      <c r="G24" s="416"/>
      <c r="H24" s="416"/>
      <c r="I24" s="419"/>
      <c r="J24" s="426" t="s">
        <v>648</v>
      </c>
      <c r="K24" s="424"/>
      <c r="L24" s="424"/>
      <c r="M24" s="424"/>
      <c r="N24" s="424"/>
      <c r="O24" s="424"/>
      <c r="P24" s="424"/>
      <c r="Q24" s="424"/>
      <c r="R24" s="427"/>
      <c r="S24" s="418" t="s">
        <v>648</v>
      </c>
      <c r="T24" s="416"/>
      <c r="U24" s="416"/>
      <c r="V24" s="416"/>
      <c r="W24" s="416"/>
      <c r="X24" s="416"/>
      <c r="Y24" s="416"/>
      <c r="Z24" s="416"/>
      <c r="AA24" s="419"/>
      <c r="AB24" s="426" t="s">
        <v>648</v>
      </c>
      <c r="AC24" s="424"/>
      <c r="AD24" s="424"/>
      <c r="AE24" s="424"/>
      <c r="AF24" s="424"/>
      <c r="AG24" s="424"/>
      <c r="AH24" s="424"/>
      <c r="AI24" s="424"/>
      <c r="AJ24" s="427"/>
      <c r="AK24" s="418" t="s">
        <v>648</v>
      </c>
      <c r="AL24" s="416"/>
      <c r="AM24" s="416"/>
      <c r="AN24" s="416"/>
      <c r="AO24" s="416"/>
      <c r="AP24" s="416"/>
      <c r="AQ24" s="416"/>
      <c r="AR24" s="416"/>
      <c r="AS24" s="419"/>
      <c r="AT24" s="426" t="s">
        <v>648</v>
      </c>
      <c r="AU24" s="424"/>
      <c r="AV24" s="424"/>
      <c r="AW24" s="424"/>
      <c r="AX24" s="424"/>
      <c r="AY24" s="424"/>
      <c r="AZ24" s="424"/>
      <c r="BA24" s="424"/>
      <c r="BB24" s="427"/>
    </row>
    <row r="25" spans="1:54" ht="18" customHeight="1" x14ac:dyDescent="0.3">
      <c r="A25" s="72" t="s">
        <v>646</v>
      </c>
      <c r="B25" s="73" t="s">
        <v>649</v>
      </c>
      <c r="C25" s="74" t="s">
        <v>650</v>
      </c>
      <c r="D25" s="75" t="s">
        <v>651</v>
      </c>
      <c r="E25" s="75" t="s">
        <v>652</v>
      </c>
      <c r="F25" s="75" t="s">
        <v>653</v>
      </c>
      <c r="G25" s="75"/>
      <c r="H25" s="76"/>
      <c r="I25" s="77" t="s">
        <v>654</v>
      </c>
      <c r="J25" s="72" t="s">
        <v>646</v>
      </c>
      <c r="K25" s="73" t="s">
        <v>649</v>
      </c>
      <c r="L25" s="74" t="s">
        <v>650</v>
      </c>
      <c r="M25" s="75" t="s">
        <v>651</v>
      </c>
      <c r="N25" s="75" t="s">
        <v>652</v>
      </c>
      <c r="O25" s="75" t="s">
        <v>653</v>
      </c>
      <c r="P25" s="75"/>
      <c r="Q25" s="76"/>
      <c r="R25" s="77" t="s">
        <v>654</v>
      </c>
      <c r="S25" s="72" t="s">
        <v>646</v>
      </c>
      <c r="T25" s="73" t="s">
        <v>649</v>
      </c>
      <c r="U25" s="74" t="s">
        <v>650</v>
      </c>
      <c r="V25" s="75" t="s">
        <v>651</v>
      </c>
      <c r="W25" s="75" t="s">
        <v>652</v>
      </c>
      <c r="X25" s="75" t="s">
        <v>653</v>
      </c>
      <c r="Y25" s="75"/>
      <c r="Z25" s="76"/>
      <c r="AA25" s="77" t="s">
        <v>654</v>
      </c>
      <c r="AB25" s="72" t="s">
        <v>646</v>
      </c>
      <c r="AC25" s="73" t="s">
        <v>649</v>
      </c>
      <c r="AD25" s="74" t="s">
        <v>650</v>
      </c>
      <c r="AE25" s="75" t="s">
        <v>651</v>
      </c>
      <c r="AF25" s="75" t="s">
        <v>652</v>
      </c>
      <c r="AG25" s="75" t="s">
        <v>653</v>
      </c>
      <c r="AH25" s="75"/>
      <c r="AI25" s="76"/>
      <c r="AJ25" s="77" t="s">
        <v>654</v>
      </c>
      <c r="AK25" s="72" t="s">
        <v>646</v>
      </c>
      <c r="AL25" s="73" t="s">
        <v>649</v>
      </c>
      <c r="AM25" s="74" t="s">
        <v>650</v>
      </c>
      <c r="AN25" s="75" t="s">
        <v>651</v>
      </c>
      <c r="AO25" s="75" t="s">
        <v>652</v>
      </c>
      <c r="AP25" s="75" t="s">
        <v>653</v>
      </c>
      <c r="AQ25" s="75"/>
      <c r="AR25" s="76"/>
      <c r="AS25" s="77" t="s">
        <v>654</v>
      </c>
      <c r="AT25" s="72" t="s">
        <v>646</v>
      </c>
      <c r="AU25" s="73" t="s">
        <v>649</v>
      </c>
      <c r="AV25" s="74" t="s">
        <v>650</v>
      </c>
      <c r="AW25" s="75" t="s">
        <v>651</v>
      </c>
      <c r="AX25" s="75" t="s">
        <v>652</v>
      </c>
      <c r="AY25" s="75" t="s">
        <v>653</v>
      </c>
      <c r="AZ25" s="75"/>
      <c r="BA25" s="76"/>
      <c r="BB25" s="77" t="s">
        <v>654</v>
      </c>
    </row>
    <row r="26" spans="1:54" ht="18" customHeight="1" x14ac:dyDescent="0.3">
      <c r="A26" s="78"/>
      <c r="B26" s="79" t="s">
        <v>657</v>
      </c>
      <c r="C26" s="80">
        <v>6.2</v>
      </c>
      <c r="D26" s="80">
        <v>2.2000000000000002</v>
      </c>
      <c r="E26" s="81"/>
      <c r="F26" s="82">
        <v>1</v>
      </c>
      <c r="G26" s="83"/>
      <c r="H26" s="84"/>
      <c r="I26" s="85">
        <f>+C26*D26</f>
        <v>13.640000000000002</v>
      </c>
      <c r="J26" s="78"/>
      <c r="K26" s="79" t="s">
        <v>668</v>
      </c>
      <c r="L26" s="80"/>
      <c r="M26" s="80">
        <v>15</v>
      </c>
      <c r="N26" s="81"/>
      <c r="O26" s="82">
        <v>1</v>
      </c>
      <c r="P26" s="83"/>
      <c r="Q26" s="84"/>
      <c r="R26" s="85">
        <f>M26</f>
        <v>15</v>
      </c>
      <c r="S26" s="78"/>
      <c r="T26" s="79" t="s">
        <v>675</v>
      </c>
      <c r="U26" s="80">
        <v>1.5</v>
      </c>
      <c r="V26" s="80">
        <v>2</v>
      </c>
      <c r="W26" s="81"/>
      <c r="X26" s="82">
        <v>12</v>
      </c>
      <c r="Y26" s="83"/>
      <c r="Z26" s="84"/>
      <c r="AA26" s="85">
        <f>U26*V26*X26</f>
        <v>36</v>
      </c>
      <c r="AB26" s="78"/>
      <c r="AC26" s="444" t="s">
        <v>682</v>
      </c>
      <c r="AD26" s="80">
        <v>3</v>
      </c>
      <c r="AE26" s="80">
        <v>3</v>
      </c>
      <c r="AF26" s="81"/>
      <c r="AG26" s="82">
        <v>4</v>
      </c>
      <c r="AH26" s="83"/>
      <c r="AI26" s="84"/>
      <c r="AJ26" s="85">
        <f>+AD26*AE26*AG26</f>
        <v>36</v>
      </c>
      <c r="AK26" s="78"/>
      <c r="AL26" s="79" t="s">
        <v>684</v>
      </c>
      <c r="AM26" s="80">
        <v>4</v>
      </c>
      <c r="AN26" s="80">
        <f>+(3)*2</f>
        <v>6</v>
      </c>
      <c r="AO26" s="81"/>
      <c r="AP26" s="82">
        <v>3</v>
      </c>
      <c r="AQ26" s="83"/>
      <c r="AR26" s="84"/>
      <c r="AS26" s="85">
        <f>+AM26*AN26*AP26</f>
        <v>72</v>
      </c>
      <c r="AT26" s="78"/>
      <c r="AU26" s="110" t="s">
        <v>657</v>
      </c>
      <c r="AV26" s="80">
        <v>4</v>
      </c>
      <c r="AW26" s="80">
        <v>12</v>
      </c>
      <c r="AX26" s="81"/>
      <c r="AY26" s="82"/>
      <c r="AZ26" s="83"/>
      <c r="BA26" s="84"/>
      <c r="BB26" s="85">
        <f>+AV26*AW26</f>
        <v>48</v>
      </c>
    </row>
    <row r="27" spans="1:54" ht="18" customHeight="1" x14ac:dyDescent="0.3">
      <c r="A27" s="78"/>
      <c r="B27" s="79"/>
      <c r="C27" s="80"/>
      <c r="D27" s="80"/>
      <c r="E27" s="81"/>
      <c r="F27" s="82"/>
      <c r="G27" s="83"/>
      <c r="H27" s="84"/>
      <c r="I27" s="85">
        <f>C27*D27*F27</f>
        <v>0</v>
      </c>
      <c r="J27" s="78"/>
      <c r="K27" s="79" t="s">
        <v>666</v>
      </c>
      <c r="L27" s="80"/>
      <c r="M27" s="80">
        <v>8</v>
      </c>
      <c r="N27" s="81"/>
      <c r="O27" s="82"/>
      <c r="P27" s="83"/>
      <c r="Q27" s="84"/>
      <c r="R27" s="85">
        <f>M27</f>
        <v>8</v>
      </c>
      <c r="S27" s="78"/>
      <c r="T27" s="79" t="s">
        <v>676</v>
      </c>
      <c r="U27" s="80">
        <v>0.7</v>
      </c>
      <c r="V27" s="80">
        <v>0.95</v>
      </c>
      <c r="W27" s="81"/>
      <c r="X27" s="82">
        <v>6</v>
      </c>
      <c r="Y27" s="83"/>
      <c r="Z27" s="84"/>
      <c r="AA27" s="85">
        <f>U27*V27*X27</f>
        <v>3.9899999999999993</v>
      </c>
      <c r="AB27" s="78"/>
      <c r="AC27" s="445"/>
      <c r="AD27" s="80"/>
      <c r="AE27" s="80"/>
      <c r="AF27" s="81"/>
      <c r="AG27" s="82"/>
      <c r="AH27" s="83"/>
      <c r="AI27" s="84"/>
      <c r="AJ27" s="85">
        <f>AD27*AE27*AG27</f>
        <v>0</v>
      </c>
      <c r="AK27" s="78"/>
      <c r="AL27" s="79"/>
      <c r="AM27" s="80"/>
      <c r="AN27" s="80"/>
      <c r="AO27" s="81"/>
      <c r="AP27" s="82"/>
      <c r="AQ27" s="83"/>
      <c r="AR27" s="84"/>
      <c r="AS27" s="85"/>
      <c r="AT27" s="78"/>
      <c r="AU27" s="111" t="s">
        <v>688</v>
      </c>
      <c r="AV27" s="80">
        <v>13.3</v>
      </c>
      <c r="AW27" s="80">
        <v>0.8</v>
      </c>
      <c r="AX27" s="81"/>
      <c r="AY27" s="82">
        <v>2</v>
      </c>
      <c r="AZ27" s="83"/>
      <c r="BA27" s="84"/>
      <c r="BB27" s="85">
        <f>AV27*AW27*AY27</f>
        <v>21.28</v>
      </c>
    </row>
    <row r="28" spans="1:54" ht="18" customHeight="1" x14ac:dyDescent="0.3">
      <c r="A28" s="78"/>
      <c r="B28" s="79"/>
      <c r="C28" s="80"/>
      <c r="D28" s="80"/>
      <c r="E28" s="81"/>
      <c r="F28" s="82"/>
      <c r="G28" s="83"/>
      <c r="H28" s="84"/>
      <c r="I28" s="85">
        <f>C28*D28*F28</f>
        <v>0</v>
      </c>
      <c r="J28" s="78"/>
      <c r="K28" s="79"/>
      <c r="L28" s="80"/>
      <c r="M28" s="80"/>
      <c r="N28" s="81"/>
      <c r="O28" s="82"/>
      <c r="P28" s="83"/>
      <c r="Q28" s="84"/>
      <c r="R28" s="85">
        <f>L28*M28*O28</f>
        <v>0</v>
      </c>
      <c r="S28" s="78"/>
      <c r="T28" s="79" t="s">
        <v>677</v>
      </c>
      <c r="U28" s="80">
        <f>0.4*4</f>
        <v>1.6</v>
      </c>
      <c r="V28" s="80">
        <v>2.35</v>
      </c>
      <c r="W28" s="81"/>
      <c r="X28" s="82">
        <v>5</v>
      </c>
      <c r="Y28" s="83"/>
      <c r="Z28" s="84"/>
      <c r="AA28" s="85">
        <f>U28*V28*X28</f>
        <v>18.8</v>
      </c>
      <c r="AB28" s="78"/>
      <c r="AC28" s="79"/>
      <c r="AD28" s="80"/>
      <c r="AE28" s="80"/>
      <c r="AF28" s="81"/>
      <c r="AG28" s="82"/>
      <c r="AH28" s="83"/>
      <c r="AI28" s="84"/>
      <c r="AJ28" s="85">
        <f>AD28*AE28*AG28</f>
        <v>0</v>
      </c>
      <c r="AK28" s="78"/>
      <c r="AL28" s="79"/>
      <c r="AM28" s="80"/>
      <c r="AN28" s="80"/>
      <c r="AO28" s="81"/>
      <c r="AP28" s="82"/>
      <c r="AQ28" s="83"/>
      <c r="AR28" s="84"/>
      <c r="AS28" s="85"/>
      <c r="AT28" s="78"/>
      <c r="AU28" s="79" t="s">
        <v>687</v>
      </c>
      <c r="AV28" s="80">
        <v>1.5</v>
      </c>
      <c r="AW28" s="80">
        <v>2</v>
      </c>
      <c r="AX28" s="81"/>
      <c r="AY28" s="82">
        <v>12</v>
      </c>
      <c r="AZ28" s="83"/>
      <c r="BA28" s="84"/>
      <c r="BB28" s="85">
        <f>AV28*AW28*AY28</f>
        <v>36</v>
      </c>
    </row>
    <row r="29" spans="1:54" ht="18" customHeight="1" x14ac:dyDescent="0.3">
      <c r="A29" s="78"/>
      <c r="B29" s="79"/>
      <c r="C29" s="80"/>
      <c r="D29" s="80"/>
      <c r="E29" s="86"/>
      <c r="F29" s="82"/>
      <c r="G29" s="83"/>
      <c r="H29" s="84"/>
      <c r="I29" s="85">
        <f>C29*D29*F29</f>
        <v>0</v>
      </c>
      <c r="J29" s="78"/>
      <c r="K29" s="79"/>
      <c r="L29" s="80"/>
      <c r="M29" s="80"/>
      <c r="N29" s="86"/>
      <c r="O29" s="82"/>
      <c r="P29" s="83"/>
      <c r="Q29" s="84"/>
      <c r="R29" s="85">
        <f>L29*M29*O29</f>
        <v>0</v>
      </c>
      <c r="S29" s="78"/>
      <c r="T29" s="79"/>
      <c r="U29" s="80"/>
      <c r="V29" s="80"/>
      <c r="W29" s="86"/>
      <c r="X29" s="82"/>
      <c r="Y29" s="83"/>
      <c r="Z29" s="84"/>
      <c r="AA29" s="85">
        <f>U29*V29*X29</f>
        <v>0</v>
      </c>
      <c r="AB29" s="78"/>
      <c r="AC29" s="79"/>
      <c r="AD29" s="80"/>
      <c r="AE29" s="80"/>
      <c r="AF29" s="86"/>
      <c r="AG29" s="82"/>
      <c r="AH29" s="83"/>
      <c r="AI29" s="84"/>
      <c r="AJ29" s="85">
        <f>AD29*AE29*AG29</f>
        <v>0</v>
      </c>
      <c r="AK29" s="78"/>
      <c r="AL29" s="79"/>
      <c r="AM29" s="80"/>
      <c r="AN29" s="80"/>
      <c r="AO29" s="86"/>
      <c r="AP29" s="82"/>
      <c r="AQ29" s="83"/>
      <c r="AR29" s="84"/>
      <c r="AS29" s="85">
        <f>AM29*AN29*AP29</f>
        <v>0</v>
      </c>
      <c r="AT29" s="78"/>
      <c r="AU29" s="79" t="s">
        <v>705</v>
      </c>
      <c r="AV29" s="80">
        <v>13.6</v>
      </c>
      <c r="AW29" s="80">
        <v>9.5</v>
      </c>
      <c r="AX29" s="86"/>
      <c r="AY29" s="82"/>
      <c r="AZ29" s="83"/>
      <c r="BA29" s="84"/>
      <c r="BB29" s="85">
        <f t="shared" ref="BB29" si="1">+AV29*AW29</f>
        <v>129.19999999999999</v>
      </c>
    </row>
    <row r="30" spans="1:54" ht="18" customHeight="1" x14ac:dyDescent="0.3">
      <c r="A30" s="78"/>
      <c r="B30" s="79"/>
      <c r="C30" s="80"/>
      <c r="D30" s="80"/>
      <c r="E30" s="81"/>
      <c r="F30" s="82"/>
      <c r="G30" s="83"/>
      <c r="H30" s="84"/>
      <c r="I30" s="85">
        <f>C30*D30*F30</f>
        <v>0</v>
      </c>
      <c r="J30" s="78"/>
      <c r="K30" s="79"/>
      <c r="L30" s="80"/>
      <c r="M30" s="80"/>
      <c r="N30" s="81"/>
      <c r="O30" s="82"/>
      <c r="P30" s="83"/>
      <c r="Q30" s="84"/>
      <c r="R30" s="85">
        <f>L30*M30*O30</f>
        <v>0</v>
      </c>
      <c r="S30" s="78"/>
      <c r="T30" s="79"/>
      <c r="U30" s="80"/>
      <c r="V30" s="80"/>
      <c r="W30" s="81"/>
      <c r="X30" s="82"/>
      <c r="Y30" s="83"/>
      <c r="Z30" s="84"/>
      <c r="AA30" s="85">
        <f>U30*V30*X30</f>
        <v>0</v>
      </c>
      <c r="AB30" s="78"/>
      <c r="AC30" s="79"/>
      <c r="AD30" s="80"/>
      <c r="AE30" s="80"/>
      <c r="AF30" s="81"/>
      <c r="AG30" s="82"/>
      <c r="AH30" s="83"/>
      <c r="AI30" s="84"/>
      <c r="AJ30" s="85">
        <f>AD30*AE30*AG30</f>
        <v>0</v>
      </c>
      <c r="AK30" s="78"/>
      <c r="AL30" s="79"/>
      <c r="AM30" s="80"/>
      <c r="AN30" s="80"/>
      <c r="AO30" s="81"/>
      <c r="AP30" s="82"/>
      <c r="AQ30" s="83"/>
      <c r="AR30" s="84"/>
      <c r="AS30" s="85">
        <f>AM30*AN30*AP30</f>
        <v>0</v>
      </c>
      <c r="AT30" s="78"/>
      <c r="AU30" s="79"/>
      <c r="AV30" s="80"/>
      <c r="AW30" s="80"/>
      <c r="AX30" s="81"/>
      <c r="AY30" s="82"/>
      <c r="AZ30" s="83"/>
      <c r="BA30" s="84"/>
      <c r="BB30" s="85">
        <f>+AV30*AW30</f>
        <v>0</v>
      </c>
    </row>
    <row r="31" spans="1:54" s="88" customFormat="1" ht="16.95" customHeight="1" x14ac:dyDescent="0.4">
      <c r="A31" s="420" t="s">
        <v>655</v>
      </c>
      <c r="B31" s="421"/>
      <c r="C31" s="421"/>
      <c r="D31" s="421"/>
      <c r="E31" s="421"/>
      <c r="F31" s="421"/>
      <c r="G31" s="421"/>
      <c r="H31" s="422"/>
      <c r="I31" s="87">
        <f>SUM(I26:I30)</f>
        <v>13.640000000000002</v>
      </c>
      <c r="J31" s="420" t="s">
        <v>655</v>
      </c>
      <c r="K31" s="421"/>
      <c r="L31" s="421"/>
      <c r="M31" s="421"/>
      <c r="N31" s="421"/>
      <c r="O31" s="421"/>
      <c r="P31" s="421"/>
      <c r="Q31" s="422"/>
      <c r="R31" s="87">
        <f>SUM(R26:R30)</f>
        <v>23</v>
      </c>
      <c r="S31" s="420" t="s">
        <v>655</v>
      </c>
      <c r="T31" s="421"/>
      <c r="U31" s="421"/>
      <c r="V31" s="421"/>
      <c r="W31" s="421"/>
      <c r="X31" s="421"/>
      <c r="Y31" s="421"/>
      <c r="Z31" s="422"/>
      <c r="AA31" s="87">
        <f>SUM(AA26:AA30)</f>
        <v>58.790000000000006</v>
      </c>
      <c r="AB31" s="420" t="s">
        <v>655</v>
      </c>
      <c r="AC31" s="421"/>
      <c r="AD31" s="421"/>
      <c r="AE31" s="421"/>
      <c r="AF31" s="421"/>
      <c r="AG31" s="421"/>
      <c r="AH31" s="421"/>
      <c r="AI31" s="422"/>
      <c r="AJ31" s="87">
        <f>SUM(AJ26:AJ30)</f>
        <v>36</v>
      </c>
      <c r="AK31" s="420" t="s">
        <v>655</v>
      </c>
      <c r="AL31" s="421"/>
      <c r="AM31" s="421"/>
      <c r="AN31" s="421"/>
      <c r="AO31" s="421"/>
      <c r="AP31" s="421"/>
      <c r="AQ31" s="421"/>
      <c r="AR31" s="422"/>
      <c r="AS31" s="87">
        <f>SUM(AS26:AS30)</f>
        <v>72</v>
      </c>
      <c r="AT31" s="420" t="s">
        <v>655</v>
      </c>
      <c r="AU31" s="421"/>
      <c r="AV31" s="421"/>
      <c r="AW31" s="421"/>
      <c r="AX31" s="421"/>
      <c r="AY31" s="421"/>
      <c r="AZ31" s="421"/>
      <c r="BA31" s="422"/>
      <c r="BB31" s="87">
        <f>SUM(BB26:BB30)</f>
        <v>234.48</v>
      </c>
    </row>
    <row r="32" spans="1:54" ht="18" customHeight="1" x14ac:dyDescent="0.3">
      <c r="A32" s="70" t="s">
        <v>646</v>
      </c>
      <c r="B32" s="438" t="s">
        <v>647</v>
      </c>
      <c r="C32" s="429"/>
      <c r="D32" s="429"/>
      <c r="E32" s="429"/>
      <c r="F32" s="429"/>
      <c r="G32" s="429"/>
      <c r="H32" s="439"/>
      <c r="I32" s="71" t="s">
        <v>2</v>
      </c>
      <c r="J32" s="70" t="s">
        <v>646</v>
      </c>
      <c r="K32" s="438" t="s">
        <v>647</v>
      </c>
      <c r="L32" s="429"/>
      <c r="M32" s="429"/>
      <c r="N32" s="429"/>
      <c r="O32" s="429"/>
      <c r="P32" s="429"/>
      <c r="Q32" s="439"/>
      <c r="R32" s="71" t="s">
        <v>2</v>
      </c>
      <c r="S32" s="70" t="s">
        <v>646</v>
      </c>
      <c r="T32" s="438" t="s">
        <v>647</v>
      </c>
      <c r="U32" s="429"/>
      <c r="V32" s="429"/>
      <c r="W32" s="429"/>
      <c r="X32" s="429"/>
      <c r="Y32" s="429"/>
      <c r="Z32" s="439"/>
      <c r="AA32" s="71" t="s">
        <v>2</v>
      </c>
      <c r="AB32" s="70" t="s">
        <v>646</v>
      </c>
      <c r="AC32" s="438" t="s">
        <v>647</v>
      </c>
      <c r="AD32" s="429"/>
      <c r="AE32" s="429"/>
      <c r="AF32" s="429"/>
      <c r="AG32" s="429"/>
      <c r="AH32" s="429"/>
      <c r="AI32" s="439"/>
      <c r="AJ32" s="71" t="s">
        <v>2</v>
      </c>
      <c r="AK32" s="70" t="s">
        <v>646</v>
      </c>
      <c r="AL32" s="438" t="s">
        <v>647</v>
      </c>
      <c r="AM32" s="429"/>
      <c r="AN32" s="429"/>
      <c r="AO32" s="429"/>
      <c r="AP32" s="429"/>
      <c r="AQ32" s="429"/>
      <c r="AR32" s="439"/>
      <c r="AS32" s="71" t="s">
        <v>2</v>
      </c>
      <c r="AT32" s="70" t="s">
        <v>646</v>
      </c>
      <c r="AU32" s="438" t="s">
        <v>647</v>
      </c>
      <c r="AV32" s="429"/>
      <c r="AW32" s="429"/>
      <c r="AX32" s="429"/>
      <c r="AY32" s="429"/>
      <c r="AZ32" s="429"/>
      <c r="BA32" s="439"/>
      <c r="BB32" s="71" t="s">
        <v>2</v>
      </c>
    </row>
    <row r="33" spans="1:54" ht="23.25" customHeight="1" x14ac:dyDescent="0.3">
      <c r="A33" s="93">
        <v>1.1399999999999999</v>
      </c>
      <c r="B33" s="423" t="str">
        <f>+'Cotización Termales'!C19</f>
        <v>DEMOLICIÓN CIELO RASO FALSO</v>
      </c>
      <c r="C33" s="424"/>
      <c r="D33" s="424"/>
      <c r="E33" s="424"/>
      <c r="F33" s="424"/>
      <c r="G33" s="424"/>
      <c r="H33" s="425"/>
      <c r="I33" s="94" t="str">
        <f>+'Cotización Termales'!D19</f>
        <v>M2</v>
      </c>
      <c r="J33" s="89">
        <v>4.1900000000000004</v>
      </c>
      <c r="K33" s="440" t="str">
        <f>+'Cotización Termales'!C108</f>
        <v>PASOS PREFABRICADOS ESCALERAS EN CONRETO 2500 PSI (ANCHO 1 M)</v>
      </c>
      <c r="L33" s="436"/>
      <c r="M33" s="436"/>
      <c r="N33" s="436"/>
      <c r="O33" s="436"/>
      <c r="P33" s="436"/>
      <c r="Q33" s="441"/>
      <c r="R33" s="90" t="str">
        <f>+'Cotización Termales'!D108</f>
        <v>UN</v>
      </c>
      <c r="S33" s="93">
        <v>5.38</v>
      </c>
      <c r="T33" s="423" t="str">
        <f>+'Cotización Termales'!C144</f>
        <v>MURO TOLETE COMÚN 0.06 M (LINEAL)</v>
      </c>
      <c r="U33" s="424"/>
      <c r="V33" s="424"/>
      <c r="W33" s="424"/>
      <c r="X33" s="424"/>
      <c r="Y33" s="424"/>
      <c r="Z33" s="425"/>
      <c r="AA33" s="94" t="str">
        <f>+'Cotización Termales'!D144</f>
        <v>ML</v>
      </c>
      <c r="AB33" s="89">
        <v>6.15</v>
      </c>
      <c r="AC33" s="440" t="str">
        <f>+'Cotización Termales'!C180</f>
        <v>PAÑETE IMPERMEABILIZADO MUROS 1:3, E=1.5 CM</v>
      </c>
      <c r="AD33" s="436"/>
      <c r="AE33" s="436"/>
      <c r="AF33" s="436"/>
      <c r="AG33" s="436"/>
      <c r="AH33" s="436"/>
      <c r="AI33" s="441"/>
      <c r="AJ33" s="90" t="str">
        <f>+'Cotización Termales'!D180</f>
        <v>M2</v>
      </c>
      <c r="AK33" s="93">
        <v>7.4</v>
      </c>
      <c r="AL33" s="423" t="str">
        <f>+'Cotización Termales'!C233</f>
        <v>CUBIERTA EN POLICARBONATO ALVEOLAR</v>
      </c>
      <c r="AM33" s="424"/>
      <c r="AN33" s="424"/>
      <c r="AO33" s="424"/>
      <c r="AP33" s="424"/>
      <c r="AQ33" s="424"/>
      <c r="AR33" s="425"/>
      <c r="AS33" s="94" t="str">
        <f>+'Cotización Termales'!D233</f>
        <v>M2</v>
      </c>
      <c r="AT33" s="89">
        <v>15.1</v>
      </c>
      <c r="AU33" s="440" t="str">
        <f>+'Cotización Termales'!C491</f>
        <v>CIELO RASO EN PVC e=8 mm (INCLUYE ESTRUCTURA DE APOYO)</v>
      </c>
      <c r="AV33" s="436"/>
      <c r="AW33" s="436"/>
      <c r="AX33" s="436"/>
      <c r="AY33" s="436"/>
      <c r="AZ33" s="436"/>
      <c r="BA33" s="441"/>
      <c r="BB33" s="90" t="str">
        <f>+'Cotización Termales'!D491</f>
        <v>M2</v>
      </c>
    </row>
    <row r="34" spans="1:54" ht="18" customHeight="1" x14ac:dyDescent="0.3">
      <c r="A34" s="426" t="s">
        <v>648</v>
      </c>
      <c r="B34" s="424"/>
      <c r="C34" s="424"/>
      <c r="D34" s="424"/>
      <c r="E34" s="424"/>
      <c r="F34" s="424"/>
      <c r="G34" s="424"/>
      <c r="H34" s="424"/>
      <c r="I34" s="427"/>
      <c r="J34" s="435" t="s">
        <v>648</v>
      </c>
      <c r="K34" s="436"/>
      <c r="L34" s="436"/>
      <c r="M34" s="436"/>
      <c r="N34" s="436"/>
      <c r="O34" s="436"/>
      <c r="P34" s="436"/>
      <c r="Q34" s="436"/>
      <c r="R34" s="437"/>
      <c r="S34" s="426" t="s">
        <v>648</v>
      </c>
      <c r="T34" s="424"/>
      <c r="U34" s="424"/>
      <c r="V34" s="424"/>
      <c r="W34" s="424"/>
      <c r="X34" s="424"/>
      <c r="Y34" s="424"/>
      <c r="Z34" s="424"/>
      <c r="AA34" s="427"/>
      <c r="AB34" s="435" t="s">
        <v>648</v>
      </c>
      <c r="AC34" s="436"/>
      <c r="AD34" s="436"/>
      <c r="AE34" s="436"/>
      <c r="AF34" s="436"/>
      <c r="AG34" s="436"/>
      <c r="AH34" s="436"/>
      <c r="AI34" s="436"/>
      <c r="AJ34" s="437"/>
      <c r="AK34" s="426" t="s">
        <v>648</v>
      </c>
      <c r="AL34" s="424"/>
      <c r="AM34" s="424"/>
      <c r="AN34" s="424"/>
      <c r="AO34" s="424"/>
      <c r="AP34" s="424"/>
      <c r="AQ34" s="424"/>
      <c r="AR34" s="424"/>
      <c r="AS34" s="427"/>
      <c r="AT34" s="435" t="s">
        <v>648</v>
      </c>
      <c r="AU34" s="436"/>
      <c r="AV34" s="436"/>
      <c r="AW34" s="436"/>
      <c r="AX34" s="436"/>
      <c r="AY34" s="436"/>
      <c r="AZ34" s="436"/>
      <c r="BA34" s="436"/>
      <c r="BB34" s="437"/>
    </row>
    <row r="35" spans="1:54" ht="18" customHeight="1" x14ac:dyDescent="0.3">
      <c r="A35" s="72" t="s">
        <v>646</v>
      </c>
      <c r="B35" s="73" t="s">
        <v>649</v>
      </c>
      <c r="C35" s="74" t="s">
        <v>650</v>
      </c>
      <c r="D35" s="75" t="s">
        <v>651</v>
      </c>
      <c r="E35" s="75" t="s">
        <v>652</v>
      </c>
      <c r="F35" s="75" t="s">
        <v>653</v>
      </c>
      <c r="G35" s="75"/>
      <c r="H35" s="76"/>
      <c r="I35" s="77" t="s">
        <v>654</v>
      </c>
      <c r="J35" s="72" t="s">
        <v>646</v>
      </c>
      <c r="K35" s="73" t="s">
        <v>649</v>
      </c>
      <c r="L35" s="74" t="s">
        <v>650</v>
      </c>
      <c r="M35" s="75" t="s">
        <v>651</v>
      </c>
      <c r="N35" s="75" t="s">
        <v>652</v>
      </c>
      <c r="O35" s="75" t="s">
        <v>653</v>
      </c>
      <c r="P35" s="75"/>
      <c r="Q35" s="76"/>
      <c r="R35" s="77" t="s">
        <v>654</v>
      </c>
      <c r="S35" s="72" t="s">
        <v>646</v>
      </c>
      <c r="T35" s="73" t="s">
        <v>649</v>
      </c>
      <c r="U35" s="74" t="s">
        <v>650</v>
      </c>
      <c r="V35" s="75" t="s">
        <v>651</v>
      </c>
      <c r="W35" s="75" t="s">
        <v>652</v>
      </c>
      <c r="X35" s="75" t="s">
        <v>653</v>
      </c>
      <c r="Y35" s="75"/>
      <c r="Z35" s="76"/>
      <c r="AA35" s="77" t="s">
        <v>654</v>
      </c>
      <c r="AB35" s="72" t="s">
        <v>646</v>
      </c>
      <c r="AC35" s="73" t="s">
        <v>649</v>
      </c>
      <c r="AD35" s="74" t="s">
        <v>650</v>
      </c>
      <c r="AE35" s="75" t="s">
        <v>651</v>
      </c>
      <c r="AF35" s="75" t="s">
        <v>652</v>
      </c>
      <c r="AG35" s="75" t="s">
        <v>653</v>
      </c>
      <c r="AH35" s="75"/>
      <c r="AI35" s="76"/>
      <c r="AJ35" s="77" t="s">
        <v>654</v>
      </c>
      <c r="AK35" s="72" t="s">
        <v>646</v>
      </c>
      <c r="AL35" s="73" t="s">
        <v>649</v>
      </c>
      <c r="AM35" s="74" t="s">
        <v>650</v>
      </c>
      <c r="AN35" s="75" t="s">
        <v>651</v>
      </c>
      <c r="AO35" s="75" t="s">
        <v>652</v>
      </c>
      <c r="AP35" s="75" t="s">
        <v>653</v>
      </c>
      <c r="AQ35" s="75"/>
      <c r="AR35" s="76"/>
      <c r="AS35" s="77" t="s">
        <v>654</v>
      </c>
      <c r="AT35" s="72" t="s">
        <v>646</v>
      </c>
      <c r="AU35" s="73" t="s">
        <v>649</v>
      </c>
      <c r="AV35" s="74" t="s">
        <v>650</v>
      </c>
      <c r="AW35" s="75" t="s">
        <v>651</v>
      </c>
      <c r="AX35" s="75" t="s">
        <v>652</v>
      </c>
      <c r="AY35" s="75" t="s">
        <v>653</v>
      </c>
      <c r="AZ35" s="75"/>
      <c r="BA35" s="76"/>
      <c r="BB35" s="77" t="s">
        <v>654</v>
      </c>
    </row>
    <row r="36" spans="1:54" ht="18" customHeight="1" x14ac:dyDescent="0.3">
      <c r="A36" s="78"/>
      <c r="B36" s="79" t="s">
        <v>657</v>
      </c>
      <c r="C36" s="80">
        <v>6.2</v>
      </c>
      <c r="D36" s="80">
        <v>12</v>
      </c>
      <c r="E36" s="81"/>
      <c r="F36" s="82">
        <v>1</v>
      </c>
      <c r="G36" s="83"/>
      <c r="H36" s="84"/>
      <c r="I36" s="85">
        <f>+C36*D36</f>
        <v>74.400000000000006</v>
      </c>
      <c r="J36" s="78"/>
      <c r="K36" s="79" t="s">
        <v>656</v>
      </c>
      <c r="L36" s="80"/>
      <c r="M36" s="80"/>
      <c r="N36" s="81"/>
      <c r="O36" s="82">
        <v>6</v>
      </c>
      <c r="P36" s="83"/>
      <c r="Q36" s="84"/>
      <c r="R36" s="85">
        <f>O36</f>
        <v>6</v>
      </c>
      <c r="S36" s="78"/>
      <c r="T36" s="79" t="s">
        <v>665</v>
      </c>
      <c r="U36" s="80"/>
      <c r="V36" s="80">
        <v>13.6</v>
      </c>
      <c r="W36" s="81"/>
      <c r="X36" s="82">
        <v>1</v>
      </c>
      <c r="Y36" s="83"/>
      <c r="Z36" s="84"/>
      <c r="AA36" s="85">
        <f>+V36*X36</f>
        <v>13.6</v>
      </c>
      <c r="AB36" s="78"/>
      <c r="AC36" s="79" t="s">
        <v>675</v>
      </c>
      <c r="AD36" s="80">
        <v>1.5</v>
      </c>
      <c r="AE36" s="80">
        <v>2</v>
      </c>
      <c r="AF36" s="81"/>
      <c r="AG36" s="82">
        <v>12</v>
      </c>
      <c r="AH36" s="83">
        <v>2</v>
      </c>
      <c r="AI36" s="84"/>
      <c r="AJ36" s="85">
        <f>+AD36*AE36*AG36*AH36</f>
        <v>72</v>
      </c>
      <c r="AK36" s="78"/>
      <c r="AL36" s="79" t="s">
        <v>684</v>
      </c>
      <c r="AM36" s="80">
        <v>4</v>
      </c>
      <c r="AN36" s="80">
        <f>+(3)*2</f>
        <v>6</v>
      </c>
      <c r="AO36" s="81"/>
      <c r="AP36" s="82">
        <v>3</v>
      </c>
      <c r="AQ36" s="83"/>
      <c r="AR36" s="84"/>
      <c r="AS36" s="85">
        <f>+AM36*AN36*AP36</f>
        <v>72</v>
      </c>
      <c r="AT36" s="78"/>
      <c r="AU36" s="110" t="s">
        <v>657</v>
      </c>
      <c r="AV36" s="80">
        <v>4</v>
      </c>
      <c r="AW36" s="80">
        <v>12</v>
      </c>
      <c r="AX36" s="81"/>
      <c r="AY36" s="82"/>
      <c r="AZ36" s="83"/>
      <c r="BA36" s="84"/>
      <c r="BB36" s="85">
        <f>+AV36*AW36</f>
        <v>48</v>
      </c>
    </row>
    <row r="37" spans="1:54" ht="18" customHeight="1" x14ac:dyDescent="0.3">
      <c r="A37" s="78"/>
      <c r="B37" s="79"/>
      <c r="C37" s="80"/>
      <c r="D37" s="80"/>
      <c r="E37" s="81"/>
      <c r="F37" s="82"/>
      <c r="G37" s="83"/>
      <c r="H37" s="84"/>
      <c r="I37" s="85">
        <f>C37*D37*F37</f>
        <v>0</v>
      </c>
      <c r="J37" s="78"/>
      <c r="K37" s="79" t="s">
        <v>670</v>
      </c>
      <c r="L37" s="80"/>
      <c r="M37" s="80"/>
      <c r="N37" s="81"/>
      <c r="O37" s="82">
        <v>6</v>
      </c>
      <c r="P37" s="83"/>
      <c r="Q37" s="84"/>
      <c r="R37" s="85">
        <f t="shared" ref="R37:R38" si="2">O37</f>
        <v>6</v>
      </c>
      <c r="S37" s="78"/>
      <c r="T37" s="79" t="s">
        <v>678</v>
      </c>
      <c r="U37" s="80"/>
      <c r="V37" s="80">
        <v>9.8000000000000007</v>
      </c>
      <c r="W37" s="81"/>
      <c r="X37" s="82">
        <v>1</v>
      </c>
      <c r="Y37" s="83"/>
      <c r="Z37" s="84"/>
      <c r="AA37" s="85">
        <f>+V37*X37</f>
        <v>9.8000000000000007</v>
      </c>
      <c r="AB37" s="78"/>
      <c r="AC37" s="79"/>
      <c r="AD37" s="80"/>
      <c r="AE37" s="80"/>
      <c r="AF37" s="81"/>
      <c r="AG37" s="82"/>
      <c r="AH37" s="83"/>
      <c r="AI37" s="84"/>
      <c r="AJ37" s="85">
        <v>0</v>
      </c>
      <c r="AK37" s="78"/>
      <c r="AL37" s="79"/>
      <c r="AM37" s="80"/>
      <c r="AN37" s="80"/>
      <c r="AO37" s="81"/>
      <c r="AP37" s="82"/>
      <c r="AQ37" s="83"/>
      <c r="AR37" s="84"/>
      <c r="AS37" s="85"/>
      <c r="AT37" s="78"/>
      <c r="AU37" s="79"/>
      <c r="AV37" s="80"/>
      <c r="AW37" s="80"/>
      <c r="AX37" s="81"/>
      <c r="AY37" s="82"/>
      <c r="AZ37" s="83"/>
      <c r="BA37" s="84"/>
      <c r="BB37" s="85">
        <f t="shared" ref="BB37:BB39" si="3">+AV37*AW37</f>
        <v>0</v>
      </c>
    </row>
    <row r="38" spans="1:54" ht="18" customHeight="1" x14ac:dyDescent="0.3">
      <c r="A38" s="78"/>
      <c r="B38" s="79"/>
      <c r="C38" s="80"/>
      <c r="D38" s="80"/>
      <c r="E38" s="81"/>
      <c r="F38" s="82"/>
      <c r="G38" s="83"/>
      <c r="H38" s="84"/>
      <c r="I38" s="85">
        <f>C38*D38*F38</f>
        <v>0</v>
      </c>
      <c r="J38" s="78"/>
      <c r="K38" s="79" t="s">
        <v>671</v>
      </c>
      <c r="L38" s="80"/>
      <c r="M38" s="80"/>
      <c r="N38" s="81"/>
      <c r="O38" s="82">
        <v>6</v>
      </c>
      <c r="P38" s="83"/>
      <c r="Q38" s="84"/>
      <c r="R38" s="85">
        <f t="shared" si="2"/>
        <v>6</v>
      </c>
      <c r="S38" s="78"/>
      <c r="T38" s="79" t="s">
        <v>666</v>
      </c>
      <c r="U38" s="80"/>
      <c r="V38" s="80">
        <v>6.2</v>
      </c>
      <c r="W38" s="81"/>
      <c r="X38" s="82">
        <v>1</v>
      </c>
      <c r="Y38" s="83"/>
      <c r="Z38" s="84"/>
      <c r="AA38" s="85">
        <f>+V38*X38</f>
        <v>6.2</v>
      </c>
      <c r="AB38" s="78"/>
      <c r="AC38" s="79"/>
      <c r="AD38" s="80"/>
      <c r="AE38" s="80"/>
      <c r="AF38" s="81"/>
      <c r="AG38" s="82"/>
      <c r="AH38" s="83"/>
      <c r="AI38" s="84"/>
      <c r="AJ38" s="85">
        <f>AD38*AE38*AG38</f>
        <v>0</v>
      </c>
      <c r="AK38" s="78"/>
      <c r="AL38" s="79"/>
      <c r="AM38" s="80"/>
      <c r="AN38" s="80"/>
      <c r="AO38" s="81"/>
      <c r="AP38" s="82"/>
      <c r="AQ38" s="83"/>
      <c r="AR38" s="84"/>
      <c r="AS38" s="85"/>
      <c r="AT38" s="78"/>
      <c r="AU38" s="79"/>
      <c r="AV38" s="80"/>
      <c r="AW38" s="80"/>
      <c r="AX38" s="81"/>
      <c r="AY38" s="82"/>
      <c r="AZ38" s="83"/>
      <c r="BA38" s="84"/>
      <c r="BB38" s="85">
        <f t="shared" si="3"/>
        <v>0</v>
      </c>
    </row>
    <row r="39" spans="1:54" ht="18" customHeight="1" x14ac:dyDescent="0.3">
      <c r="A39" s="78"/>
      <c r="B39" s="79"/>
      <c r="C39" s="80"/>
      <c r="D39" s="80"/>
      <c r="E39" s="86"/>
      <c r="F39" s="82"/>
      <c r="G39" s="83"/>
      <c r="H39" s="84"/>
      <c r="I39" s="85">
        <f>C39*D39*F39</f>
        <v>0</v>
      </c>
      <c r="J39" s="78"/>
      <c r="K39" s="79"/>
      <c r="L39" s="80"/>
      <c r="M39" s="80"/>
      <c r="N39" s="86"/>
      <c r="O39" s="82"/>
      <c r="P39" s="83"/>
      <c r="Q39" s="84"/>
      <c r="R39" s="85">
        <f>L39*M39*O39</f>
        <v>0</v>
      </c>
      <c r="S39" s="78"/>
      <c r="T39" s="79" t="s">
        <v>679</v>
      </c>
      <c r="U39" s="80"/>
      <c r="V39" s="80">
        <v>10</v>
      </c>
      <c r="W39" s="86"/>
      <c r="X39" s="82">
        <v>3</v>
      </c>
      <c r="Y39" s="83"/>
      <c r="Z39" s="84"/>
      <c r="AA39" s="85">
        <f>+V39*X39</f>
        <v>30</v>
      </c>
      <c r="AB39" s="78"/>
      <c r="AC39" s="79"/>
      <c r="AD39" s="80"/>
      <c r="AE39" s="80"/>
      <c r="AF39" s="86"/>
      <c r="AG39" s="82"/>
      <c r="AH39" s="83"/>
      <c r="AI39" s="84"/>
      <c r="AJ39" s="85">
        <f>AD39*AE39*AG39</f>
        <v>0</v>
      </c>
      <c r="AK39" s="78"/>
      <c r="AL39" s="79"/>
      <c r="AM39" s="80"/>
      <c r="AN39" s="80"/>
      <c r="AO39" s="86"/>
      <c r="AP39" s="82"/>
      <c r="AQ39" s="83"/>
      <c r="AR39" s="84"/>
      <c r="AS39" s="85"/>
      <c r="AT39" s="78"/>
      <c r="AU39" s="79"/>
      <c r="AV39" s="80"/>
      <c r="AW39" s="80"/>
      <c r="AX39" s="86"/>
      <c r="AY39" s="82"/>
      <c r="AZ39" s="83"/>
      <c r="BA39" s="84"/>
      <c r="BB39" s="85">
        <f t="shared" si="3"/>
        <v>0</v>
      </c>
    </row>
    <row r="40" spans="1:54" ht="18" customHeight="1" x14ac:dyDescent="0.3">
      <c r="A40" s="78"/>
      <c r="B40" s="79"/>
      <c r="C40" s="80"/>
      <c r="D40" s="80"/>
      <c r="E40" s="81"/>
      <c r="F40" s="82"/>
      <c r="G40" s="83"/>
      <c r="H40" s="84"/>
      <c r="I40" s="85">
        <f>C40*D40*F40</f>
        <v>0</v>
      </c>
      <c r="J40" s="78"/>
      <c r="K40" s="79"/>
      <c r="L40" s="80"/>
      <c r="M40" s="80"/>
      <c r="N40" s="81"/>
      <c r="O40" s="82"/>
      <c r="P40" s="83"/>
      <c r="Q40" s="84"/>
      <c r="R40" s="85">
        <f>L40*M40*O40</f>
        <v>0</v>
      </c>
      <c r="S40" s="78"/>
      <c r="T40" s="79"/>
      <c r="U40" s="80"/>
      <c r="V40" s="80"/>
      <c r="W40" s="81"/>
      <c r="X40" s="82"/>
      <c r="Y40" s="83"/>
      <c r="Z40" s="84"/>
      <c r="AA40" s="85">
        <f>U40*V40*X40</f>
        <v>0</v>
      </c>
      <c r="AB40" s="78"/>
      <c r="AC40" s="79"/>
      <c r="AD40" s="80"/>
      <c r="AE40" s="80"/>
      <c r="AF40" s="81"/>
      <c r="AG40" s="82"/>
      <c r="AH40" s="83"/>
      <c r="AI40" s="84"/>
      <c r="AJ40" s="85">
        <f>AD40*AE40*AG40</f>
        <v>0</v>
      </c>
      <c r="AK40" s="78"/>
      <c r="AL40" s="79"/>
      <c r="AM40" s="80"/>
      <c r="AN40" s="80"/>
      <c r="AO40" s="81"/>
      <c r="AP40" s="82"/>
      <c r="AQ40" s="83"/>
      <c r="AR40" s="84"/>
      <c r="AS40" s="85">
        <f>AM40*AN40*AP40</f>
        <v>0</v>
      </c>
      <c r="AT40" s="78"/>
      <c r="AU40" s="79"/>
      <c r="AV40" s="80"/>
      <c r="AW40" s="80"/>
      <c r="AX40" s="81"/>
      <c r="AY40" s="82"/>
      <c r="AZ40" s="83"/>
      <c r="BA40" s="84"/>
      <c r="BB40" s="85">
        <f>AV40*AW40*AY40</f>
        <v>0</v>
      </c>
    </row>
    <row r="41" spans="1:54" s="88" customFormat="1" ht="16.95" customHeight="1" x14ac:dyDescent="0.4">
      <c r="A41" s="420" t="s">
        <v>655</v>
      </c>
      <c r="B41" s="421"/>
      <c r="C41" s="421"/>
      <c r="D41" s="421"/>
      <c r="E41" s="421"/>
      <c r="F41" s="421"/>
      <c r="G41" s="421"/>
      <c r="H41" s="422"/>
      <c r="I41" s="87">
        <f>SUM(I36:I40)</f>
        <v>74.400000000000006</v>
      </c>
      <c r="J41" s="420" t="s">
        <v>655</v>
      </c>
      <c r="K41" s="421"/>
      <c r="L41" s="421"/>
      <c r="M41" s="421"/>
      <c r="N41" s="421"/>
      <c r="O41" s="421"/>
      <c r="P41" s="421"/>
      <c r="Q41" s="422"/>
      <c r="R41" s="87">
        <f>SUM(R36:R40)</f>
        <v>18</v>
      </c>
      <c r="S41" s="420" t="s">
        <v>655</v>
      </c>
      <c r="T41" s="421"/>
      <c r="U41" s="421"/>
      <c r="V41" s="421"/>
      <c r="W41" s="421"/>
      <c r="X41" s="421"/>
      <c r="Y41" s="421"/>
      <c r="Z41" s="422"/>
      <c r="AA41" s="87">
        <f>SUM(AA36:AA40)</f>
        <v>59.599999999999994</v>
      </c>
      <c r="AB41" s="420" t="s">
        <v>655</v>
      </c>
      <c r="AC41" s="421"/>
      <c r="AD41" s="421"/>
      <c r="AE41" s="421"/>
      <c r="AF41" s="421"/>
      <c r="AG41" s="421"/>
      <c r="AH41" s="421"/>
      <c r="AI41" s="422"/>
      <c r="AJ41" s="87">
        <f>SUM(AJ36:AJ40)</f>
        <v>72</v>
      </c>
      <c r="AK41" s="420" t="s">
        <v>655</v>
      </c>
      <c r="AL41" s="421"/>
      <c r="AM41" s="421"/>
      <c r="AN41" s="421"/>
      <c r="AO41" s="421"/>
      <c r="AP41" s="421"/>
      <c r="AQ41" s="421"/>
      <c r="AR41" s="422"/>
      <c r="AS41" s="87">
        <f>SUM(AS36:AS40)</f>
        <v>72</v>
      </c>
      <c r="AT41" s="420" t="s">
        <v>655</v>
      </c>
      <c r="AU41" s="421"/>
      <c r="AV41" s="421"/>
      <c r="AW41" s="421"/>
      <c r="AX41" s="421"/>
      <c r="AY41" s="421"/>
      <c r="AZ41" s="421"/>
      <c r="BA41" s="422"/>
      <c r="BB41" s="87">
        <f>SUM(BB36:BB40)</f>
        <v>48</v>
      </c>
    </row>
    <row r="42" spans="1:54" ht="23.25" customHeight="1" x14ac:dyDescent="0.3">
      <c r="A42" s="95">
        <v>1.17</v>
      </c>
      <c r="B42" s="415" t="str">
        <f>+'Cotización Termales'!C22</f>
        <v>DEMOLICIÓN MUROS EN MAMAPOSTERÍA 0.25 M</v>
      </c>
      <c r="C42" s="416"/>
      <c r="D42" s="416"/>
      <c r="E42" s="416"/>
      <c r="F42" s="416"/>
      <c r="G42" s="416"/>
      <c r="H42" s="417"/>
      <c r="I42" s="92" t="str">
        <f>+'Cotización Termales'!D22</f>
        <v>M2</v>
      </c>
      <c r="J42" s="93">
        <v>4.2300000000000004</v>
      </c>
      <c r="K42" s="423" t="str">
        <f>+'Cotización Termales'!C112</f>
        <v>REFUERZO MALLA ELECTROSOLDADA</v>
      </c>
      <c r="L42" s="424"/>
      <c r="M42" s="424"/>
      <c r="N42" s="424"/>
      <c r="O42" s="424"/>
      <c r="P42" s="424"/>
      <c r="Q42" s="425"/>
      <c r="R42" s="94" t="str">
        <f>+'Cotización Termales'!D112</f>
        <v>KG</v>
      </c>
      <c r="S42" s="95">
        <v>5.52</v>
      </c>
      <c r="T42" s="415" t="str">
        <f>+'Cotización Termales'!C158</f>
        <v>DOVELA, GROUTING 3000 PSI</v>
      </c>
      <c r="U42" s="416"/>
      <c r="V42" s="416"/>
      <c r="W42" s="416"/>
      <c r="X42" s="416"/>
      <c r="Y42" s="416"/>
      <c r="Z42" s="417"/>
      <c r="AA42" s="92" t="str">
        <f>+'Cotización Termales'!D158</f>
        <v>ML</v>
      </c>
      <c r="AB42" s="93">
        <v>6.17</v>
      </c>
      <c r="AC42" s="423" t="str">
        <f>+'Cotización Termales'!C182</f>
        <v>PAÑETE LISO MUROS 1:4, E=1.5 CM</v>
      </c>
      <c r="AD42" s="424"/>
      <c r="AE42" s="424"/>
      <c r="AF42" s="424"/>
      <c r="AG42" s="424"/>
      <c r="AH42" s="424"/>
      <c r="AI42" s="425"/>
      <c r="AJ42" s="94" t="str">
        <f>+'Cotización Termales'!D182</f>
        <v>M2</v>
      </c>
      <c r="AK42" s="95">
        <v>7.41</v>
      </c>
      <c r="AL42" s="415" t="str">
        <f>+'Cotización Termales'!C234</f>
        <v>CORTASOL TIPO CELOSCREEN 110-M1, PASO 200</v>
      </c>
      <c r="AM42" s="416"/>
      <c r="AN42" s="416"/>
      <c r="AO42" s="416"/>
      <c r="AP42" s="416"/>
      <c r="AQ42" s="416"/>
      <c r="AR42" s="417"/>
      <c r="AS42" s="92" t="str">
        <f>+'Cotización Termales'!D234</f>
        <v>M2</v>
      </c>
      <c r="AT42" s="93"/>
      <c r="AU42" s="423" t="str">
        <f>+'PRESUPUESTO V2'!B90</f>
        <v>PLACA BASE CONCRETO 0.10 2500 PSI</v>
      </c>
      <c r="AV42" s="424"/>
      <c r="AW42" s="424"/>
      <c r="AX42" s="424"/>
      <c r="AY42" s="424"/>
      <c r="AZ42" s="424"/>
      <c r="BA42" s="425"/>
      <c r="BB42" s="94">
        <f>+'Cotización Termales'!U182</f>
        <v>0</v>
      </c>
    </row>
    <row r="43" spans="1:54" ht="18" customHeight="1" x14ac:dyDescent="0.3">
      <c r="A43" s="418" t="s">
        <v>648</v>
      </c>
      <c r="B43" s="416"/>
      <c r="C43" s="416"/>
      <c r="D43" s="416"/>
      <c r="E43" s="416"/>
      <c r="F43" s="416"/>
      <c r="G43" s="416"/>
      <c r="H43" s="416"/>
      <c r="I43" s="419"/>
      <c r="J43" s="426" t="s">
        <v>648</v>
      </c>
      <c r="K43" s="424"/>
      <c r="L43" s="424"/>
      <c r="M43" s="424"/>
      <c r="N43" s="424"/>
      <c r="O43" s="424"/>
      <c r="P43" s="424"/>
      <c r="Q43" s="424"/>
      <c r="R43" s="427"/>
      <c r="S43" s="418" t="s">
        <v>648</v>
      </c>
      <c r="T43" s="416"/>
      <c r="U43" s="416"/>
      <c r="V43" s="416"/>
      <c r="W43" s="416"/>
      <c r="X43" s="416"/>
      <c r="Y43" s="416"/>
      <c r="Z43" s="416"/>
      <c r="AA43" s="419"/>
      <c r="AB43" s="426" t="s">
        <v>648</v>
      </c>
      <c r="AC43" s="424"/>
      <c r="AD43" s="424"/>
      <c r="AE43" s="424"/>
      <c r="AF43" s="424"/>
      <c r="AG43" s="424"/>
      <c r="AH43" s="424"/>
      <c r="AI43" s="424"/>
      <c r="AJ43" s="427"/>
      <c r="AK43" s="418" t="s">
        <v>648</v>
      </c>
      <c r="AL43" s="416"/>
      <c r="AM43" s="416"/>
      <c r="AN43" s="416"/>
      <c r="AO43" s="416"/>
      <c r="AP43" s="416"/>
      <c r="AQ43" s="416"/>
      <c r="AR43" s="416"/>
      <c r="AS43" s="419"/>
      <c r="AT43" s="426" t="s">
        <v>648</v>
      </c>
      <c r="AU43" s="424"/>
      <c r="AV43" s="424"/>
      <c r="AW43" s="424"/>
      <c r="AX43" s="424"/>
      <c r="AY43" s="424"/>
      <c r="AZ43" s="424"/>
      <c r="BA43" s="424"/>
      <c r="BB43" s="427"/>
    </row>
    <row r="44" spans="1:54" ht="18" customHeight="1" x14ac:dyDescent="0.3">
      <c r="A44" s="72" t="s">
        <v>646</v>
      </c>
      <c r="B44" s="73" t="s">
        <v>649</v>
      </c>
      <c r="C44" s="74" t="s">
        <v>650</v>
      </c>
      <c r="D44" s="75" t="s">
        <v>651</v>
      </c>
      <c r="E44" s="75" t="s">
        <v>652</v>
      </c>
      <c r="F44" s="75" t="s">
        <v>653</v>
      </c>
      <c r="G44" s="75"/>
      <c r="H44" s="76"/>
      <c r="I44" s="77" t="s">
        <v>654</v>
      </c>
      <c r="J44" s="72" t="s">
        <v>646</v>
      </c>
      <c r="K44" s="73" t="s">
        <v>649</v>
      </c>
      <c r="L44" s="74" t="s">
        <v>650</v>
      </c>
      <c r="M44" s="75" t="s">
        <v>651</v>
      </c>
      <c r="N44" s="75" t="s">
        <v>652</v>
      </c>
      <c r="O44" s="75" t="s">
        <v>653</v>
      </c>
      <c r="P44" s="75" t="s">
        <v>674</v>
      </c>
      <c r="Q44" s="76"/>
      <c r="R44" s="77" t="s">
        <v>654</v>
      </c>
      <c r="S44" s="72" t="s">
        <v>646</v>
      </c>
      <c r="T44" s="73" t="s">
        <v>649</v>
      </c>
      <c r="U44" s="74" t="s">
        <v>650</v>
      </c>
      <c r="V44" s="75" t="s">
        <v>651</v>
      </c>
      <c r="W44" s="75" t="s">
        <v>652</v>
      </c>
      <c r="X44" s="75" t="s">
        <v>653</v>
      </c>
      <c r="Y44" s="75"/>
      <c r="Z44" s="76"/>
      <c r="AA44" s="77" t="s">
        <v>654</v>
      </c>
      <c r="AB44" s="72" t="s">
        <v>646</v>
      </c>
      <c r="AC44" s="73" t="s">
        <v>649</v>
      </c>
      <c r="AD44" s="74" t="s">
        <v>650</v>
      </c>
      <c r="AE44" s="75" t="s">
        <v>651</v>
      </c>
      <c r="AF44" s="75" t="s">
        <v>652</v>
      </c>
      <c r="AG44" s="75" t="s">
        <v>653</v>
      </c>
      <c r="AH44" s="75"/>
      <c r="AI44" s="76"/>
      <c r="AJ44" s="77" t="s">
        <v>654</v>
      </c>
      <c r="AK44" s="72" t="s">
        <v>646</v>
      </c>
      <c r="AL44" s="73" t="s">
        <v>649</v>
      </c>
      <c r="AM44" s="74" t="s">
        <v>650</v>
      </c>
      <c r="AN44" s="75" t="s">
        <v>651</v>
      </c>
      <c r="AO44" s="75" t="s">
        <v>652</v>
      </c>
      <c r="AP44" s="75" t="s">
        <v>653</v>
      </c>
      <c r="AQ44" s="75"/>
      <c r="AR44" s="76"/>
      <c r="AS44" s="77" t="s">
        <v>654</v>
      </c>
      <c r="AT44" s="72" t="s">
        <v>646</v>
      </c>
      <c r="AU44" s="73" t="s">
        <v>649</v>
      </c>
      <c r="AV44" s="74" t="s">
        <v>650</v>
      </c>
      <c r="AW44" s="75" t="s">
        <v>651</v>
      </c>
      <c r="AX44" s="75" t="s">
        <v>652</v>
      </c>
      <c r="AY44" s="75" t="s">
        <v>653</v>
      </c>
      <c r="AZ44" s="75"/>
      <c r="BA44" s="76"/>
      <c r="BB44" s="77" t="s">
        <v>654</v>
      </c>
    </row>
    <row r="45" spans="1:54" ht="18" customHeight="1" x14ac:dyDescent="0.3">
      <c r="A45" s="78"/>
      <c r="B45" s="79" t="s">
        <v>663</v>
      </c>
      <c r="C45" s="80">
        <f>13.3+1.6+1.6</f>
        <v>16.5</v>
      </c>
      <c r="D45" s="80">
        <v>0.8</v>
      </c>
      <c r="E45" s="81"/>
      <c r="F45" s="82">
        <v>1</v>
      </c>
      <c r="G45" s="83"/>
      <c r="H45" s="84"/>
      <c r="I45" s="85">
        <f>+C45*D45</f>
        <v>13.200000000000001</v>
      </c>
      <c r="J45" s="78"/>
      <c r="K45" s="79" t="s">
        <v>672</v>
      </c>
      <c r="L45" s="80">
        <v>3.3</v>
      </c>
      <c r="M45" s="80">
        <v>13.3</v>
      </c>
      <c r="N45" s="81"/>
      <c r="O45" s="82">
        <v>1</v>
      </c>
      <c r="P45" s="109">
        <v>2.08</v>
      </c>
      <c r="Q45" s="84"/>
      <c r="R45" s="85">
        <f>+L45*M45*O45*P45</f>
        <v>91.291200000000003</v>
      </c>
      <c r="S45" s="78"/>
      <c r="T45" s="79" t="s">
        <v>673</v>
      </c>
      <c r="U45" s="80"/>
      <c r="V45" s="80">
        <v>3.5</v>
      </c>
      <c r="W45" s="86"/>
      <c r="X45" s="82">
        <v>12</v>
      </c>
      <c r="Y45" s="83"/>
      <c r="Z45" s="84"/>
      <c r="AA45" s="85">
        <f>+V45*X45</f>
        <v>42</v>
      </c>
      <c r="AB45" s="78"/>
      <c r="AC45" s="79" t="s">
        <v>666</v>
      </c>
      <c r="AD45" s="80">
        <v>13.6</v>
      </c>
      <c r="AE45" s="80">
        <v>9.5</v>
      </c>
      <c r="AF45" s="81"/>
      <c r="AG45" s="82">
        <v>1</v>
      </c>
      <c r="AH45" s="83"/>
      <c r="AI45" s="84"/>
      <c r="AJ45" s="85">
        <f>+AD45*AE45*AG45</f>
        <v>129.19999999999999</v>
      </c>
      <c r="AK45" s="78"/>
      <c r="AL45" s="79" t="s">
        <v>685</v>
      </c>
      <c r="AM45" s="80">
        <v>4</v>
      </c>
      <c r="AN45" s="80">
        <v>2.5</v>
      </c>
      <c r="AO45" s="86"/>
      <c r="AP45" s="82">
        <v>3</v>
      </c>
      <c r="AQ45" s="83"/>
      <c r="AR45" s="84"/>
      <c r="AS45" s="85">
        <f>+AM45*AN45*AP45</f>
        <v>30</v>
      </c>
      <c r="AT45" s="78"/>
      <c r="AU45" s="79" t="s">
        <v>672</v>
      </c>
      <c r="AV45" s="80">
        <v>3.3</v>
      </c>
      <c r="AW45" s="80">
        <v>13.3</v>
      </c>
      <c r="AX45" s="81"/>
      <c r="AY45" s="82">
        <v>1</v>
      </c>
      <c r="AZ45" s="83"/>
      <c r="BA45" s="84"/>
      <c r="BB45" s="85">
        <f>+AV45*AW45</f>
        <v>43.89</v>
      </c>
    </row>
    <row r="46" spans="1:54" ht="18" customHeight="1" x14ac:dyDescent="0.3">
      <c r="A46" s="78"/>
      <c r="B46" s="79" t="s">
        <v>664</v>
      </c>
      <c r="C46" s="80">
        <f>2.2+2.5+2.5</f>
        <v>7.2</v>
      </c>
      <c r="D46" s="80">
        <v>0.7</v>
      </c>
      <c r="E46" s="81"/>
      <c r="F46" s="82">
        <v>1</v>
      </c>
      <c r="G46" s="83"/>
      <c r="H46" s="84"/>
      <c r="I46" s="85">
        <f>+C46*D46</f>
        <v>5.04</v>
      </c>
      <c r="J46" s="78"/>
      <c r="K46" s="79" t="s">
        <v>672</v>
      </c>
      <c r="L46" s="80">
        <v>3.5</v>
      </c>
      <c r="M46" s="80">
        <v>2.8</v>
      </c>
      <c r="N46" s="81"/>
      <c r="O46" s="82">
        <v>1</v>
      </c>
      <c r="P46" s="109">
        <v>2.08</v>
      </c>
      <c r="Q46" s="84"/>
      <c r="R46" s="85">
        <f t="shared" ref="R46:R47" si="4">+L46*M46*O46*P46</f>
        <v>20.383999999999997</v>
      </c>
      <c r="S46" s="78"/>
      <c r="T46" s="79"/>
      <c r="U46" s="80"/>
      <c r="V46" s="80"/>
      <c r="W46" s="81"/>
      <c r="X46" s="82"/>
      <c r="Y46" s="83"/>
      <c r="Z46" s="84"/>
      <c r="AA46" s="85">
        <f>U46*V46*X46</f>
        <v>0</v>
      </c>
      <c r="AB46" s="78"/>
      <c r="AC46" s="79"/>
      <c r="AD46" s="80"/>
      <c r="AE46" s="80"/>
      <c r="AF46" s="81"/>
      <c r="AG46" s="82"/>
      <c r="AH46" s="83"/>
      <c r="AI46" s="84"/>
      <c r="AJ46" s="85">
        <f>AD46*AE46*AG46</f>
        <v>0</v>
      </c>
      <c r="AK46" s="78"/>
      <c r="AL46" s="79" t="s">
        <v>686</v>
      </c>
      <c r="AM46" s="80">
        <v>3</v>
      </c>
      <c r="AN46" s="80">
        <v>2.5</v>
      </c>
      <c r="AO46" s="81"/>
      <c r="AP46" s="82">
        <v>6</v>
      </c>
      <c r="AQ46" s="83"/>
      <c r="AR46" s="84"/>
      <c r="AS46" s="85">
        <f>+AM46*AN46*AP46</f>
        <v>45</v>
      </c>
      <c r="AT46" s="78"/>
      <c r="AU46" s="79" t="s">
        <v>672</v>
      </c>
      <c r="AV46" s="80">
        <v>3.5</v>
      </c>
      <c r="AW46" s="80">
        <v>2.8</v>
      </c>
      <c r="AX46" s="81"/>
      <c r="AY46" s="82">
        <v>1</v>
      </c>
      <c r="AZ46" s="83"/>
      <c r="BA46" s="84"/>
      <c r="BB46" s="85">
        <f>AV46*AW46*AY46</f>
        <v>9.7999999999999989</v>
      </c>
    </row>
    <row r="47" spans="1:54" ht="18" customHeight="1" x14ac:dyDescent="0.3">
      <c r="A47" s="78"/>
      <c r="B47" s="79"/>
      <c r="C47" s="80"/>
      <c r="D47" s="80"/>
      <c r="E47" s="81"/>
      <c r="F47" s="82"/>
      <c r="G47" s="83"/>
      <c r="H47" s="84"/>
      <c r="I47" s="85">
        <f>C47*D47*F47</f>
        <v>0</v>
      </c>
      <c r="J47" s="78"/>
      <c r="K47" s="79" t="s">
        <v>673</v>
      </c>
      <c r="L47" s="80">
        <v>6</v>
      </c>
      <c r="M47" s="80">
        <v>6</v>
      </c>
      <c r="N47" s="81"/>
      <c r="O47" s="82">
        <v>3</v>
      </c>
      <c r="P47" s="109">
        <v>2.08</v>
      </c>
      <c r="Q47" s="84"/>
      <c r="R47" s="85">
        <f t="shared" si="4"/>
        <v>224.64000000000001</v>
      </c>
      <c r="S47" s="78"/>
      <c r="T47" s="79"/>
      <c r="U47" s="80"/>
      <c r="V47" s="80"/>
      <c r="W47" s="81"/>
      <c r="X47" s="82"/>
      <c r="Y47" s="83"/>
      <c r="Z47" s="84"/>
      <c r="AA47" s="85">
        <f>U47*V47*X47</f>
        <v>0</v>
      </c>
      <c r="AB47" s="78"/>
      <c r="AC47" s="79"/>
      <c r="AD47" s="80"/>
      <c r="AE47" s="80"/>
      <c r="AF47" s="81"/>
      <c r="AG47" s="82"/>
      <c r="AH47" s="83"/>
      <c r="AI47" s="84"/>
      <c r="AJ47" s="85">
        <f>AD47*AE47*AG47</f>
        <v>0</v>
      </c>
      <c r="AK47" s="78"/>
      <c r="AL47" s="79"/>
      <c r="AM47" s="80"/>
      <c r="AN47" s="80"/>
      <c r="AO47" s="81"/>
      <c r="AP47" s="82"/>
      <c r="AQ47" s="83"/>
      <c r="AR47" s="84"/>
      <c r="AS47" s="85"/>
      <c r="AT47" s="78"/>
      <c r="AU47" s="79" t="s">
        <v>673</v>
      </c>
      <c r="AV47" s="80">
        <v>6</v>
      </c>
      <c r="AW47" s="80">
        <v>6</v>
      </c>
      <c r="AX47" s="81"/>
      <c r="AY47" s="82">
        <v>3</v>
      </c>
      <c r="AZ47" s="83"/>
      <c r="BA47" s="84"/>
      <c r="BB47" s="85">
        <f>AV47*AW47*AY47</f>
        <v>108</v>
      </c>
    </row>
    <row r="48" spans="1:54" ht="18" customHeight="1" x14ac:dyDescent="0.3">
      <c r="A48" s="78"/>
      <c r="B48" s="79"/>
      <c r="C48" s="80"/>
      <c r="D48" s="80"/>
      <c r="E48" s="86"/>
      <c r="F48" s="82"/>
      <c r="G48" s="83"/>
      <c r="H48" s="84"/>
      <c r="I48" s="85">
        <f>C48*D48*F48</f>
        <v>0</v>
      </c>
      <c r="J48" s="78"/>
      <c r="K48" s="79" t="s">
        <v>805</v>
      </c>
      <c r="L48" s="80">
        <v>2.5</v>
      </c>
      <c r="M48" s="80">
        <v>2.5</v>
      </c>
      <c r="N48" s="86"/>
      <c r="O48" s="82">
        <v>2</v>
      </c>
      <c r="P48" s="83">
        <v>2.08</v>
      </c>
      <c r="Q48" s="84"/>
      <c r="R48" s="85">
        <f>L48*M48*O48</f>
        <v>12.5</v>
      </c>
      <c r="S48" s="78"/>
      <c r="T48" s="79"/>
      <c r="U48" s="80"/>
      <c r="V48" s="80"/>
      <c r="W48" s="86"/>
      <c r="X48" s="82"/>
      <c r="Y48" s="83"/>
      <c r="Z48" s="84"/>
      <c r="AA48" s="85">
        <f>U48*V48*X48</f>
        <v>0</v>
      </c>
      <c r="AB48" s="78"/>
      <c r="AC48" s="79"/>
      <c r="AD48" s="80"/>
      <c r="AE48" s="80"/>
      <c r="AF48" s="86"/>
      <c r="AG48" s="82"/>
      <c r="AH48" s="83"/>
      <c r="AI48" s="84"/>
      <c r="AJ48" s="85">
        <f>AD48*AE48*AG48</f>
        <v>0</v>
      </c>
      <c r="AK48" s="78"/>
      <c r="AL48" s="79"/>
      <c r="AM48" s="80"/>
      <c r="AN48" s="80"/>
      <c r="AO48" s="86"/>
      <c r="AP48" s="82"/>
      <c r="AQ48" s="83"/>
      <c r="AR48" s="84"/>
      <c r="AS48" s="85">
        <f>AM48*AN48*AP48</f>
        <v>0</v>
      </c>
      <c r="AT48" s="78"/>
      <c r="AU48" s="79" t="s">
        <v>805</v>
      </c>
      <c r="AV48" s="80">
        <v>2.5</v>
      </c>
      <c r="AW48" s="80">
        <v>2.5</v>
      </c>
      <c r="AX48" s="86"/>
      <c r="AY48" s="82">
        <v>2</v>
      </c>
      <c r="AZ48" s="83"/>
      <c r="BA48" s="84"/>
      <c r="BB48" s="85">
        <f>AV48*AW48*AY48</f>
        <v>12.5</v>
      </c>
    </row>
    <row r="49" spans="1:54" ht="18" customHeight="1" x14ac:dyDescent="0.3">
      <c r="A49" s="78"/>
      <c r="B49" s="79"/>
      <c r="C49" s="80"/>
      <c r="D49" s="80"/>
      <c r="E49" s="81"/>
      <c r="F49" s="82"/>
      <c r="G49" s="83"/>
      <c r="H49" s="84"/>
      <c r="I49" s="85">
        <f>C49*D49*F49</f>
        <v>0</v>
      </c>
      <c r="J49" s="78"/>
      <c r="K49" s="79"/>
      <c r="L49" s="80"/>
      <c r="M49" s="80"/>
      <c r="N49" s="81"/>
      <c r="O49" s="82"/>
      <c r="P49" s="83"/>
      <c r="Q49" s="84"/>
      <c r="R49" s="85">
        <f>L49*M49*O49</f>
        <v>0</v>
      </c>
      <c r="S49" s="78"/>
      <c r="T49" s="79"/>
      <c r="U49" s="80"/>
      <c r="V49" s="80"/>
      <c r="W49" s="81"/>
      <c r="X49" s="82"/>
      <c r="Y49" s="83"/>
      <c r="Z49" s="84"/>
      <c r="AA49" s="85">
        <f>U49*V49*X49</f>
        <v>0</v>
      </c>
      <c r="AB49" s="78"/>
      <c r="AC49" s="79"/>
      <c r="AD49" s="80"/>
      <c r="AE49" s="80"/>
      <c r="AF49" s="81"/>
      <c r="AG49" s="82"/>
      <c r="AH49" s="83"/>
      <c r="AI49" s="84"/>
      <c r="AJ49" s="85">
        <f>AD49*AE49*AG49</f>
        <v>0</v>
      </c>
      <c r="AK49" s="78"/>
      <c r="AL49" s="79"/>
      <c r="AM49" s="80"/>
      <c r="AN49" s="80"/>
      <c r="AO49" s="81"/>
      <c r="AP49" s="82"/>
      <c r="AQ49" s="83"/>
      <c r="AR49" s="84"/>
      <c r="AS49" s="85">
        <f>AM49*AN49*AP49</f>
        <v>0</v>
      </c>
      <c r="AT49" s="78"/>
      <c r="AU49" s="79"/>
      <c r="AV49" s="80"/>
      <c r="AW49" s="80"/>
      <c r="AX49" s="81"/>
      <c r="AY49" s="82"/>
      <c r="AZ49" s="83"/>
      <c r="BA49" s="84"/>
      <c r="BB49" s="85">
        <f>AV49*AW49*AY49</f>
        <v>0</v>
      </c>
    </row>
    <row r="50" spans="1:54" s="88" customFormat="1" ht="16.95" customHeight="1" x14ac:dyDescent="0.4">
      <c r="A50" s="420" t="s">
        <v>655</v>
      </c>
      <c r="B50" s="421"/>
      <c r="C50" s="421"/>
      <c r="D50" s="421"/>
      <c r="E50" s="421"/>
      <c r="F50" s="421"/>
      <c r="G50" s="421"/>
      <c r="H50" s="422"/>
      <c r="I50" s="87">
        <f>SUM(I45:I49)</f>
        <v>18.240000000000002</v>
      </c>
      <c r="J50" s="420" t="s">
        <v>655</v>
      </c>
      <c r="K50" s="421"/>
      <c r="L50" s="421"/>
      <c r="M50" s="421"/>
      <c r="N50" s="421"/>
      <c r="O50" s="421"/>
      <c r="P50" s="421"/>
      <c r="Q50" s="422"/>
      <c r="R50" s="87">
        <f>ROUND(SUM(R45:R49),2)</f>
        <v>348.82</v>
      </c>
      <c r="S50" s="420" t="s">
        <v>655</v>
      </c>
      <c r="T50" s="421"/>
      <c r="U50" s="421"/>
      <c r="V50" s="421"/>
      <c r="W50" s="421"/>
      <c r="X50" s="421"/>
      <c r="Y50" s="421"/>
      <c r="Z50" s="422"/>
      <c r="AA50" s="87">
        <f>SUM(AA45:AA49)</f>
        <v>42</v>
      </c>
      <c r="AB50" s="420" t="s">
        <v>655</v>
      </c>
      <c r="AC50" s="421"/>
      <c r="AD50" s="421"/>
      <c r="AE50" s="421"/>
      <c r="AF50" s="421"/>
      <c r="AG50" s="421"/>
      <c r="AH50" s="421"/>
      <c r="AI50" s="422"/>
      <c r="AJ50" s="87">
        <f>SUM(AJ45:AJ49)</f>
        <v>129.19999999999999</v>
      </c>
      <c r="AK50" s="420" t="s">
        <v>655</v>
      </c>
      <c r="AL50" s="421"/>
      <c r="AM50" s="421"/>
      <c r="AN50" s="421"/>
      <c r="AO50" s="421"/>
      <c r="AP50" s="421"/>
      <c r="AQ50" s="421"/>
      <c r="AR50" s="422"/>
      <c r="AS50" s="87">
        <f>SUM(AS45:AS49)</f>
        <v>75</v>
      </c>
      <c r="AT50" s="420" t="s">
        <v>655</v>
      </c>
      <c r="AU50" s="421"/>
      <c r="AV50" s="421"/>
      <c r="AW50" s="421"/>
      <c r="AX50" s="421"/>
      <c r="AY50" s="421"/>
      <c r="AZ50" s="421"/>
      <c r="BA50" s="422"/>
      <c r="BB50" s="87">
        <f>SUM(BB45:BB49)</f>
        <v>174.19</v>
      </c>
    </row>
    <row r="51" spans="1:54" ht="23.25" customHeight="1" x14ac:dyDescent="0.3">
      <c r="A51" s="93">
        <v>1.32</v>
      </c>
      <c r="B51" s="423" t="str">
        <f>+'Cotización Termales'!C37</f>
        <v>DESMONTE APARATOS SANITARIOS</v>
      </c>
      <c r="C51" s="424"/>
      <c r="D51" s="424"/>
      <c r="E51" s="424"/>
      <c r="F51" s="424"/>
      <c r="G51" s="424"/>
      <c r="H51" s="425"/>
      <c r="I51" s="94" t="str">
        <f>[90]H1!E61</f>
        <v>UND</v>
      </c>
      <c r="J51" s="91">
        <v>5.8</v>
      </c>
      <c r="K51" s="415" t="str">
        <f>+'Cotización Termales'!C114</f>
        <v>MESONES EN CONCRETO 2500 PSI, E=0.1M (INC. REFUERZO)</v>
      </c>
      <c r="L51" s="416"/>
      <c r="M51" s="416"/>
      <c r="N51" s="416"/>
      <c r="O51" s="416"/>
      <c r="P51" s="416"/>
      <c r="Q51" s="417"/>
      <c r="R51" s="92" t="str">
        <f>+'Cotización Termales'!D114</f>
        <v>M2</v>
      </c>
      <c r="S51" s="93">
        <v>6.1</v>
      </c>
      <c r="T51" s="423" t="str">
        <f>+'Cotización Termales'!C166</f>
        <v>ENTRAMADO MADERA CIELO RASO</v>
      </c>
      <c r="U51" s="424"/>
      <c r="V51" s="424"/>
      <c r="W51" s="424"/>
      <c r="X51" s="424"/>
      <c r="Y51" s="424"/>
      <c r="Z51" s="425"/>
      <c r="AA51" s="94" t="str">
        <f>+'Cotización Termales'!D166</f>
        <v>M2</v>
      </c>
      <c r="AB51" s="95">
        <v>7.3</v>
      </c>
      <c r="AC51" s="415" t="str">
        <f>+'Cotización Termales'!C198</f>
        <v>BAJANTE PVC (AMAZONAS, RAINGO)</v>
      </c>
      <c r="AD51" s="416"/>
      <c r="AE51" s="416"/>
      <c r="AF51" s="416"/>
      <c r="AG51" s="416"/>
      <c r="AH51" s="416"/>
      <c r="AI51" s="417"/>
      <c r="AJ51" s="92">
        <f>[90]H1!AF61</f>
        <v>0</v>
      </c>
      <c r="AK51" s="93">
        <v>8.24</v>
      </c>
      <c r="AL51" s="423" t="str">
        <f>+'Cotización Termales'!C243</f>
        <v xml:space="preserve">CONCRETO 2500 PSI </v>
      </c>
      <c r="AM51" s="424"/>
      <c r="AN51" s="424"/>
      <c r="AO51" s="424"/>
      <c r="AP51" s="424"/>
      <c r="AQ51" s="424"/>
      <c r="AR51" s="425"/>
      <c r="AS51" s="94">
        <f>+'Cotización Termales'!U166</f>
        <v>0</v>
      </c>
      <c r="AT51" s="95"/>
      <c r="AU51" s="415" t="str">
        <f>+'PRESUPUESTO V2'!B97</f>
        <v>CERÁMICA PISO TRÁFICO 5, CALIDAD PRIMERA</v>
      </c>
      <c r="AV51" s="416"/>
      <c r="AW51" s="416"/>
      <c r="AX51" s="416"/>
      <c r="AY51" s="416"/>
      <c r="AZ51" s="416"/>
      <c r="BA51" s="417"/>
      <c r="BB51" s="92">
        <f>[90]H1!AX61</f>
        <v>0</v>
      </c>
    </row>
    <row r="52" spans="1:54" ht="18" customHeight="1" x14ac:dyDescent="0.3">
      <c r="A52" s="426" t="s">
        <v>648</v>
      </c>
      <c r="B52" s="424"/>
      <c r="C52" s="424"/>
      <c r="D52" s="424"/>
      <c r="E52" s="424"/>
      <c r="F52" s="424"/>
      <c r="G52" s="424"/>
      <c r="H52" s="424"/>
      <c r="I52" s="427"/>
      <c r="J52" s="418" t="s">
        <v>648</v>
      </c>
      <c r="K52" s="416"/>
      <c r="L52" s="416"/>
      <c r="M52" s="416"/>
      <c r="N52" s="416"/>
      <c r="O52" s="416"/>
      <c r="P52" s="416"/>
      <c r="Q52" s="416"/>
      <c r="R52" s="419"/>
      <c r="S52" s="426" t="s">
        <v>648</v>
      </c>
      <c r="T52" s="424"/>
      <c r="U52" s="424"/>
      <c r="V52" s="424"/>
      <c r="W52" s="424"/>
      <c r="X52" s="424"/>
      <c r="Y52" s="424"/>
      <c r="Z52" s="424"/>
      <c r="AA52" s="427"/>
      <c r="AB52" s="418" t="s">
        <v>648</v>
      </c>
      <c r="AC52" s="416"/>
      <c r="AD52" s="416"/>
      <c r="AE52" s="416"/>
      <c r="AF52" s="416"/>
      <c r="AG52" s="416"/>
      <c r="AH52" s="416"/>
      <c r="AI52" s="416"/>
      <c r="AJ52" s="419"/>
      <c r="AK52" s="426" t="s">
        <v>648</v>
      </c>
      <c r="AL52" s="424"/>
      <c r="AM52" s="424"/>
      <c r="AN52" s="424"/>
      <c r="AO52" s="424"/>
      <c r="AP52" s="424"/>
      <c r="AQ52" s="424"/>
      <c r="AR52" s="424"/>
      <c r="AS52" s="427"/>
      <c r="AT52" s="418" t="s">
        <v>648</v>
      </c>
      <c r="AU52" s="416"/>
      <c r="AV52" s="416"/>
      <c r="AW52" s="416"/>
      <c r="AX52" s="416"/>
      <c r="AY52" s="416"/>
      <c r="AZ52" s="416"/>
      <c r="BA52" s="416"/>
      <c r="BB52" s="419"/>
    </row>
    <row r="53" spans="1:54" ht="18" customHeight="1" x14ac:dyDescent="0.3">
      <c r="A53" s="72" t="s">
        <v>646</v>
      </c>
      <c r="B53" s="73" t="s">
        <v>649</v>
      </c>
      <c r="C53" s="74" t="s">
        <v>650</v>
      </c>
      <c r="D53" s="75" t="s">
        <v>651</v>
      </c>
      <c r="E53" s="75" t="s">
        <v>652</v>
      </c>
      <c r="F53" s="75" t="s">
        <v>653</v>
      </c>
      <c r="G53" s="75"/>
      <c r="H53" s="76"/>
      <c r="I53" s="77" t="s">
        <v>654</v>
      </c>
      <c r="J53" s="72" t="s">
        <v>646</v>
      </c>
      <c r="K53" s="73" t="s">
        <v>649</v>
      </c>
      <c r="L53" s="74" t="s">
        <v>650</v>
      </c>
      <c r="M53" s="75" t="s">
        <v>651</v>
      </c>
      <c r="N53" s="75" t="s">
        <v>652</v>
      </c>
      <c r="O53" s="75" t="s">
        <v>653</v>
      </c>
      <c r="P53" s="75"/>
      <c r="Q53" s="76"/>
      <c r="R53" s="77" t="s">
        <v>654</v>
      </c>
      <c r="S53" s="72" t="s">
        <v>646</v>
      </c>
      <c r="T53" s="73" t="s">
        <v>649</v>
      </c>
      <c r="U53" s="74" t="s">
        <v>650</v>
      </c>
      <c r="V53" s="75" t="s">
        <v>651</v>
      </c>
      <c r="W53" s="75" t="s">
        <v>652</v>
      </c>
      <c r="X53" s="75" t="s">
        <v>653</v>
      </c>
      <c r="Y53" s="75"/>
      <c r="Z53" s="76"/>
      <c r="AA53" s="77" t="s">
        <v>654</v>
      </c>
      <c r="AB53" s="72" t="s">
        <v>646</v>
      </c>
      <c r="AC53" s="73" t="s">
        <v>649</v>
      </c>
      <c r="AD53" s="74" t="s">
        <v>650</v>
      </c>
      <c r="AE53" s="75" t="s">
        <v>651</v>
      </c>
      <c r="AF53" s="75" t="s">
        <v>652</v>
      </c>
      <c r="AG53" s="75" t="s">
        <v>653</v>
      </c>
      <c r="AH53" s="75"/>
      <c r="AI53" s="76"/>
      <c r="AJ53" s="77" t="s">
        <v>654</v>
      </c>
      <c r="AK53" s="72" t="s">
        <v>646</v>
      </c>
      <c r="AL53" s="73" t="s">
        <v>649</v>
      </c>
      <c r="AM53" s="74" t="s">
        <v>650</v>
      </c>
      <c r="AN53" s="75" t="s">
        <v>651</v>
      </c>
      <c r="AO53" s="75" t="s">
        <v>652</v>
      </c>
      <c r="AP53" s="75" t="s">
        <v>653</v>
      </c>
      <c r="AQ53" s="75"/>
      <c r="AR53" s="76"/>
      <c r="AS53" s="77" t="s">
        <v>654</v>
      </c>
      <c r="AT53" s="72" t="s">
        <v>646</v>
      </c>
      <c r="AU53" s="73" t="s">
        <v>649</v>
      </c>
      <c r="AV53" s="74" t="s">
        <v>650</v>
      </c>
      <c r="AW53" s="75" t="s">
        <v>651</v>
      </c>
      <c r="AX53" s="75" t="s">
        <v>652</v>
      </c>
      <c r="AY53" s="75" t="s">
        <v>653</v>
      </c>
      <c r="AZ53" s="75"/>
      <c r="BA53" s="76"/>
      <c r="BB53" s="77" t="s">
        <v>654</v>
      </c>
    </row>
    <row r="54" spans="1:54" ht="18" customHeight="1" x14ac:dyDescent="0.3">
      <c r="A54" s="78"/>
      <c r="B54" s="79" t="s">
        <v>691</v>
      </c>
      <c r="C54" s="80"/>
      <c r="D54" s="80"/>
      <c r="E54" s="81"/>
      <c r="F54" s="82">
        <v>2</v>
      </c>
      <c r="G54" s="83"/>
      <c r="H54" s="84"/>
      <c r="I54" s="85">
        <f>F54</f>
        <v>2</v>
      </c>
      <c r="J54" s="78"/>
      <c r="K54" s="79" t="s">
        <v>670</v>
      </c>
      <c r="L54" s="80">
        <v>6.2</v>
      </c>
      <c r="M54" s="80">
        <v>0.7</v>
      </c>
      <c r="N54" s="81"/>
      <c r="O54" s="82">
        <v>2</v>
      </c>
      <c r="P54" s="83"/>
      <c r="Q54" s="84"/>
      <c r="R54" s="85">
        <f>+L54*M54*O54</f>
        <v>8.68</v>
      </c>
      <c r="S54" s="78"/>
      <c r="T54" s="79" t="s">
        <v>673</v>
      </c>
      <c r="U54" s="80">
        <v>3</v>
      </c>
      <c r="V54" s="80">
        <v>4</v>
      </c>
      <c r="W54" s="81"/>
      <c r="X54" s="82">
        <v>3</v>
      </c>
      <c r="Y54" s="83"/>
      <c r="Z54" s="84"/>
      <c r="AA54" s="85">
        <f>+U54*V54*X54</f>
        <v>36</v>
      </c>
      <c r="AB54" s="78"/>
      <c r="AC54" s="79" t="s">
        <v>683</v>
      </c>
      <c r="AD54" s="80"/>
      <c r="AE54" s="80">
        <v>3</v>
      </c>
      <c r="AF54" s="81"/>
      <c r="AG54" s="82">
        <v>3</v>
      </c>
      <c r="AH54" s="83"/>
      <c r="AI54" s="84"/>
      <c r="AJ54" s="85">
        <f>AG54</f>
        <v>3</v>
      </c>
      <c r="AK54" s="78"/>
      <c r="AL54" s="79" t="s">
        <v>673</v>
      </c>
      <c r="AM54" s="80">
        <v>3</v>
      </c>
      <c r="AN54" s="80">
        <v>4</v>
      </c>
      <c r="AO54" s="81">
        <v>0.1</v>
      </c>
      <c r="AP54" s="82">
        <v>3</v>
      </c>
      <c r="AQ54" s="83"/>
      <c r="AR54" s="84"/>
      <c r="AS54" s="85">
        <f>+AM54*AN54*AO54*AP54</f>
        <v>3.6000000000000005</v>
      </c>
      <c r="AT54" s="78"/>
      <c r="AU54" s="79" t="s">
        <v>672</v>
      </c>
      <c r="AV54" s="80">
        <v>3.3</v>
      </c>
      <c r="AW54" s="80">
        <v>13.3</v>
      </c>
      <c r="AX54" s="81"/>
      <c r="AY54" s="82">
        <v>1</v>
      </c>
      <c r="AZ54" s="83"/>
      <c r="BA54" s="84"/>
      <c r="BB54" s="85">
        <f>+AV54*AW54</f>
        <v>43.89</v>
      </c>
    </row>
    <row r="55" spans="1:54" ht="18" customHeight="1" x14ac:dyDescent="0.3">
      <c r="A55" s="78"/>
      <c r="B55" s="79" t="s">
        <v>692</v>
      </c>
      <c r="C55" s="80"/>
      <c r="D55" s="80"/>
      <c r="E55" s="81"/>
      <c r="F55" s="82">
        <v>8</v>
      </c>
      <c r="G55" s="83"/>
      <c r="H55" s="84"/>
      <c r="I55" s="85">
        <f>+F55</f>
        <v>8</v>
      </c>
      <c r="J55" s="78"/>
      <c r="K55" s="79"/>
      <c r="L55" s="80"/>
      <c r="M55" s="80"/>
      <c r="N55" s="81"/>
      <c r="O55" s="82"/>
      <c r="P55" s="83"/>
      <c r="Q55" s="84"/>
      <c r="R55" s="85">
        <f>L55*M55*O55</f>
        <v>0</v>
      </c>
      <c r="S55" s="78"/>
      <c r="T55" s="79"/>
      <c r="U55" s="80"/>
      <c r="V55" s="80"/>
      <c r="W55" s="81"/>
      <c r="X55" s="82"/>
      <c r="Y55" s="83"/>
      <c r="Z55" s="84"/>
      <c r="AA55" s="85">
        <f>U55*V55*X55</f>
        <v>0</v>
      </c>
      <c r="AB55" s="78"/>
      <c r="AC55" s="79"/>
      <c r="AD55" s="80"/>
      <c r="AE55" s="80"/>
      <c r="AF55" s="81"/>
      <c r="AG55" s="82"/>
      <c r="AH55" s="83"/>
      <c r="AI55" s="84"/>
      <c r="AJ55" s="85">
        <f>AD55*AE55*AG55</f>
        <v>0</v>
      </c>
      <c r="AK55" s="78"/>
      <c r="AL55" s="79"/>
      <c r="AM55" s="80"/>
      <c r="AN55" s="80"/>
      <c r="AO55" s="81"/>
      <c r="AP55" s="82"/>
      <c r="AQ55" s="83"/>
      <c r="AR55" s="84"/>
      <c r="AS55" s="85"/>
      <c r="AT55" s="78"/>
      <c r="AU55" s="79" t="s">
        <v>672</v>
      </c>
      <c r="AV55" s="80">
        <v>3.5</v>
      </c>
      <c r="AW55" s="80">
        <v>2.8</v>
      </c>
      <c r="AX55" s="81"/>
      <c r="AY55" s="82">
        <v>1</v>
      </c>
      <c r="AZ55" s="83"/>
      <c r="BA55" s="84"/>
      <c r="BB55" s="85">
        <f>AV55*AW55*AY55</f>
        <v>9.7999999999999989</v>
      </c>
    </row>
    <row r="56" spans="1:54" ht="18" customHeight="1" x14ac:dyDescent="0.3">
      <c r="A56" s="78"/>
      <c r="B56" s="79" t="s">
        <v>693</v>
      </c>
      <c r="C56" s="80"/>
      <c r="D56" s="80"/>
      <c r="E56" s="81"/>
      <c r="F56" s="82">
        <v>7</v>
      </c>
      <c r="G56" s="83"/>
      <c r="H56" s="84"/>
      <c r="I56" s="85">
        <f t="shared" ref="I56:I57" si="5">+F56</f>
        <v>7</v>
      </c>
      <c r="J56" s="78"/>
      <c r="K56" s="79"/>
      <c r="L56" s="80"/>
      <c r="M56" s="80"/>
      <c r="N56" s="81"/>
      <c r="O56" s="82"/>
      <c r="P56" s="83"/>
      <c r="Q56" s="84"/>
      <c r="R56" s="85">
        <f>L56*M56*O56</f>
        <v>0</v>
      </c>
      <c r="S56" s="78"/>
      <c r="T56" s="79"/>
      <c r="U56" s="80"/>
      <c r="V56" s="80"/>
      <c r="W56" s="81"/>
      <c r="X56" s="82"/>
      <c r="Y56" s="83"/>
      <c r="Z56" s="84"/>
      <c r="AA56" s="85">
        <f>U56*V56*X56</f>
        <v>0</v>
      </c>
      <c r="AB56" s="78"/>
      <c r="AC56" s="79"/>
      <c r="AD56" s="80"/>
      <c r="AE56" s="80"/>
      <c r="AF56" s="81"/>
      <c r="AG56" s="82"/>
      <c r="AH56" s="83"/>
      <c r="AI56" s="84"/>
      <c r="AJ56" s="85">
        <f>AD56*AE56*AG56</f>
        <v>0</v>
      </c>
      <c r="AK56" s="78"/>
      <c r="AL56" s="79"/>
      <c r="AM56" s="80"/>
      <c r="AN56" s="80"/>
      <c r="AO56" s="81"/>
      <c r="AP56" s="82"/>
      <c r="AQ56" s="83"/>
      <c r="AR56" s="84"/>
      <c r="AS56" s="85">
        <f>AM56*AN56*AP56</f>
        <v>0</v>
      </c>
      <c r="AT56" s="78"/>
      <c r="AU56" s="79" t="s">
        <v>673</v>
      </c>
      <c r="AV56" s="80">
        <v>6</v>
      </c>
      <c r="AW56" s="80">
        <v>6</v>
      </c>
      <c r="AX56" s="81"/>
      <c r="AY56" s="82">
        <v>3</v>
      </c>
      <c r="AZ56" s="83"/>
      <c r="BA56" s="84"/>
      <c r="BB56" s="85">
        <f>AV56*AW56*AY56</f>
        <v>108</v>
      </c>
    </row>
    <row r="57" spans="1:54" ht="18" customHeight="1" x14ac:dyDescent="0.3">
      <c r="A57" s="78"/>
      <c r="B57" s="79" t="s">
        <v>694</v>
      </c>
      <c r="C57" s="80"/>
      <c r="D57" s="80"/>
      <c r="E57" s="86"/>
      <c r="F57" s="82">
        <v>2</v>
      </c>
      <c r="G57" s="83"/>
      <c r="H57" s="84"/>
      <c r="I57" s="85">
        <f t="shared" si="5"/>
        <v>2</v>
      </c>
      <c r="J57" s="78"/>
      <c r="K57" s="79"/>
      <c r="L57" s="80"/>
      <c r="M57" s="80"/>
      <c r="N57" s="86"/>
      <c r="O57" s="82"/>
      <c r="P57" s="83"/>
      <c r="Q57" s="84"/>
      <c r="R57" s="85">
        <f>L57*M57*O57</f>
        <v>0</v>
      </c>
      <c r="S57" s="78"/>
      <c r="T57" s="79"/>
      <c r="U57" s="80"/>
      <c r="V57" s="80"/>
      <c r="W57" s="86"/>
      <c r="X57" s="82"/>
      <c r="Y57" s="83"/>
      <c r="Z57" s="84"/>
      <c r="AA57" s="85">
        <f>U57*V57*X57</f>
        <v>0</v>
      </c>
      <c r="AB57" s="78"/>
      <c r="AC57" s="79"/>
      <c r="AD57" s="80"/>
      <c r="AE57" s="80"/>
      <c r="AF57" s="86"/>
      <c r="AG57" s="82"/>
      <c r="AH57" s="83"/>
      <c r="AI57" s="84"/>
      <c r="AJ57" s="85">
        <f>AD57*AE57*AG57</f>
        <v>0</v>
      </c>
      <c r="AK57" s="78"/>
      <c r="AL57" s="79"/>
      <c r="AM57" s="80"/>
      <c r="AN57" s="80"/>
      <c r="AO57" s="86"/>
      <c r="AP57" s="82"/>
      <c r="AQ57" s="83"/>
      <c r="AR57" s="84"/>
      <c r="AS57" s="85">
        <f>AM57*AN57*AP57</f>
        <v>0</v>
      </c>
      <c r="AT57" s="78"/>
      <c r="AU57" s="79" t="s">
        <v>805</v>
      </c>
      <c r="AV57" s="80">
        <v>2.5</v>
      </c>
      <c r="AW57" s="80">
        <v>2.5</v>
      </c>
      <c r="AX57" s="86"/>
      <c r="AY57" s="82">
        <v>2</v>
      </c>
      <c r="AZ57" s="83"/>
      <c r="BA57" s="84"/>
      <c r="BB57" s="85">
        <f>AV57*AW57*AY57</f>
        <v>12.5</v>
      </c>
    </row>
    <row r="58" spans="1:54" ht="18" customHeight="1" x14ac:dyDescent="0.3">
      <c r="A58" s="78"/>
      <c r="B58" s="79"/>
      <c r="C58" s="80"/>
      <c r="D58" s="80"/>
      <c r="E58" s="81"/>
      <c r="F58" s="82"/>
      <c r="G58" s="83"/>
      <c r="H58" s="84"/>
      <c r="I58" s="85">
        <f>C58*D58*F58</f>
        <v>0</v>
      </c>
      <c r="J58" s="78"/>
      <c r="K58" s="79"/>
      <c r="L58" s="80"/>
      <c r="M58" s="80"/>
      <c r="N58" s="81"/>
      <c r="O58" s="82"/>
      <c r="P58" s="83"/>
      <c r="Q58" s="84"/>
      <c r="R58" s="85">
        <f>L58*M58*O58</f>
        <v>0</v>
      </c>
      <c r="S58" s="78"/>
      <c r="T58" s="79"/>
      <c r="U58" s="80"/>
      <c r="V58" s="80"/>
      <c r="W58" s="81"/>
      <c r="X58" s="82"/>
      <c r="Y58" s="83"/>
      <c r="Z58" s="84"/>
      <c r="AA58" s="85">
        <f>U58*V58*X58</f>
        <v>0</v>
      </c>
      <c r="AB58" s="78"/>
      <c r="AC58" s="79"/>
      <c r="AD58" s="80"/>
      <c r="AE58" s="80"/>
      <c r="AF58" s="81"/>
      <c r="AG58" s="82"/>
      <c r="AH58" s="83"/>
      <c r="AI58" s="84"/>
      <c r="AJ58" s="85">
        <f>AD58*AE58*AG58</f>
        <v>0</v>
      </c>
      <c r="AK58" s="78"/>
      <c r="AL58" s="79"/>
      <c r="AM58" s="80"/>
      <c r="AN58" s="80"/>
      <c r="AO58" s="81"/>
      <c r="AP58" s="82"/>
      <c r="AQ58" s="83"/>
      <c r="AR58" s="84"/>
      <c r="AS58" s="85">
        <f>AM58*AN58*AP58</f>
        <v>0</v>
      </c>
      <c r="AT58" s="78"/>
      <c r="AU58" s="79"/>
      <c r="AV58" s="80"/>
      <c r="AW58" s="80"/>
      <c r="AX58" s="81"/>
      <c r="AY58" s="82"/>
      <c r="AZ58" s="83"/>
      <c r="BA58" s="84"/>
      <c r="BB58" s="85">
        <f>AV58*AW58*AY58</f>
        <v>0</v>
      </c>
    </row>
    <row r="59" spans="1:54" s="88" customFormat="1" ht="16.95" customHeight="1" x14ac:dyDescent="0.4">
      <c r="A59" s="420" t="s">
        <v>655</v>
      </c>
      <c r="B59" s="421"/>
      <c r="C59" s="421"/>
      <c r="D59" s="421"/>
      <c r="E59" s="421"/>
      <c r="F59" s="421"/>
      <c r="G59" s="421"/>
      <c r="H59" s="422"/>
      <c r="I59" s="87">
        <f>SUM(I54:I58)</f>
        <v>19</v>
      </c>
      <c r="J59" s="420" t="s">
        <v>655</v>
      </c>
      <c r="K59" s="421"/>
      <c r="L59" s="421"/>
      <c r="M59" s="421"/>
      <c r="N59" s="421"/>
      <c r="O59" s="421"/>
      <c r="P59" s="421"/>
      <c r="Q59" s="422"/>
      <c r="R59" s="87">
        <f>SUM(R54:R58)</f>
        <v>8.68</v>
      </c>
      <c r="S59" s="420" t="s">
        <v>655</v>
      </c>
      <c r="T59" s="421"/>
      <c r="U59" s="421"/>
      <c r="V59" s="421"/>
      <c r="W59" s="421"/>
      <c r="X59" s="421"/>
      <c r="Y59" s="421"/>
      <c r="Z59" s="422"/>
      <c r="AA59" s="87">
        <f>SUM(AA54:AA58)</f>
        <v>36</v>
      </c>
      <c r="AB59" s="420" t="s">
        <v>655</v>
      </c>
      <c r="AC59" s="421"/>
      <c r="AD59" s="421"/>
      <c r="AE59" s="421"/>
      <c r="AF59" s="421"/>
      <c r="AG59" s="421"/>
      <c r="AH59" s="421"/>
      <c r="AI59" s="422"/>
      <c r="AJ59" s="87">
        <f>SUM(AJ54:AJ58)</f>
        <v>3</v>
      </c>
      <c r="AK59" s="420" t="s">
        <v>655</v>
      </c>
      <c r="AL59" s="421"/>
      <c r="AM59" s="421"/>
      <c r="AN59" s="421"/>
      <c r="AO59" s="421"/>
      <c r="AP59" s="421"/>
      <c r="AQ59" s="421"/>
      <c r="AR59" s="422"/>
      <c r="AS59" s="87">
        <f>SUM(AS54:AS58)</f>
        <v>3.6000000000000005</v>
      </c>
      <c r="AT59" s="420" t="s">
        <v>655</v>
      </c>
      <c r="AU59" s="421"/>
      <c r="AV59" s="421"/>
      <c r="AW59" s="421"/>
      <c r="AX59" s="421"/>
      <c r="AY59" s="421"/>
      <c r="AZ59" s="421"/>
      <c r="BA59" s="422"/>
      <c r="BB59" s="87">
        <f>SUM(BB54:BB58)</f>
        <v>174.19</v>
      </c>
    </row>
    <row r="60" spans="1:54" ht="36.75" customHeight="1" x14ac:dyDescent="0.3">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K60" s="95"/>
      <c r="AL60" s="415" t="str">
        <f>+'PRESUPUESTO V2'!B103</f>
        <v>RELLENO EN RECEBO COMÚN COMPACTADO MECÁNICAMENTE</v>
      </c>
      <c r="AM60" s="416"/>
      <c r="AN60" s="416"/>
      <c r="AO60" s="416"/>
      <c r="AP60" s="416"/>
      <c r="AQ60" s="416"/>
      <c r="AR60" s="417"/>
      <c r="AS60" s="92">
        <f>[90]H1!AO70</f>
        <v>0</v>
      </c>
      <c r="AT60" s="95"/>
      <c r="AU60" s="415" t="str">
        <f>+'PRESUPUESTO V2'!B102</f>
        <v>EXCAVACIÓN MANUAL EN MATERIAL COMÚN H=0.0-2.0 M (INCLUYE RETIRO DE SOBRANTES A UNA DISTANCIA MENOR DE 5 KM)</v>
      </c>
      <c r="AV60" s="416"/>
      <c r="AW60" s="416"/>
      <c r="AX60" s="416"/>
      <c r="AY60" s="416"/>
      <c r="AZ60" s="416"/>
      <c r="BA60" s="417"/>
      <c r="BB60" s="92">
        <f>[90]H1!AX70</f>
        <v>0</v>
      </c>
    </row>
    <row r="61" spans="1:54" ht="15.75" customHeight="1" x14ac:dyDescent="0.3">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K61" s="418" t="s">
        <v>648</v>
      </c>
      <c r="AL61" s="416"/>
      <c r="AM61" s="416"/>
      <c r="AN61" s="416"/>
      <c r="AO61" s="416"/>
      <c r="AP61" s="416"/>
      <c r="AQ61" s="416"/>
      <c r="AR61" s="416"/>
      <c r="AS61" s="419"/>
      <c r="AT61" s="418" t="s">
        <v>648</v>
      </c>
      <c r="AU61" s="416"/>
      <c r="AV61" s="416"/>
      <c r="AW61" s="416"/>
      <c r="AX61" s="416"/>
      <c r="AY61" s="416"/>
      <c r="AZ61" s="416"/>
      <c r="BA61" s="416"/>
      <c r="BB61" s="419"/>
    </row>
    <row r="62" spans="1:54" ht="15.75" customHeight="1" x14ac:dyDescent="0.3">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K62" s="72" t="s">
        <v>646</v>
      </c>
      <c r="AL62" s="73" t="s">
        <v>649</v>
      </c>
      <c r="AM62" s="74" t="s">
        <v>650</v>
      </c>
      <c r="AN62" s="75" t="s">
        <v>651</v>
      </c>
      <c r="AO62" s="75" t="s">
        <v>652</v>
      </c>
      <c r="AP62" s="75" t="s">
        <v>653</v>
      </c>
      <c r="AQ62" s="75"/>
      <c r="AR62" s="76"/>
      <c r="AS62" s="77" t="s">
        <v>654</v>
      </c>
      <c r="AT62" s="72" t="s">
        <v>646</v>
      </c>
      <c r="AU62" s="73" t="s">
        <v>649</v>
      </c>
      <c r="AV62" s="74" t="s">
        <v>650</v>
      </c>
      <c r="AW62" s="75" t="s">
        <v>651</v>
      </c>
      <c r="AX62" s="75" t="s">
        <v>652</v>
      </c>
      <c r="AY62" s="75" t="s">
        <v>653</v>
      </c>
      <c r="AZ62" s="75"/>
      <c r="BA62" s="76"/>
      <c r="BB62" s="77" t="s">
        <v>654</v>
      </c>
    </row>
    <row r="63" spans="1:54" ht="15.75" customHeight="1" x14ac:dyDescent="0.3">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K63" s="78"/>
      <c r="AL63" s="79" t="s">
        <v>672</v>
      </c>
      <c r="AM63" s="80">
        <v>3.3</v>
      </c>
      <c r="AN63" s="80">
        <v>13.3</v>
      </c>
      <c r="AO63" s="81">
        <v>0.2</v>
      </c>
      <c r="AP63" s="82">
        <v>1</v>
      </c>
      <c r="AQ63" s="83"/>
      <c r="AR63" s="84"/>
      <c r="AS63" s="85">
        <f>+AM63*AN63*AO63*AP63</f>
        <v>8.7780000000000005</v>
      </c>
      <c r="AT63" s="78"/>
      <c r="AU63" s="79" t="s">
        <v>672</v>
      </c>
      <c r="AV63" s="80">
        <v>3.3</v>
      </c>
      <c r="AW63" s="80">
        <v>13.3</v>
      </c>
      <c r="AX63" s="81">
        <v>0.3</v>
      </c>
      <c r="AY63" s="82">
        <v>1</v>
      </c>
      <c r="AZ63" s="83"/>
      <c r="BA63" s="84"/>
      <c r="BB63" s="85">
        <f>+AV63*AW63*AX63*AY63</f>
        <v>13.167</v>
      </c>
    </row>
    <row r="64" spans="1:54" ht="15.75" customHeight="1" x14ac:dyDescent="0.3">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K64" s="78"/>
      <c r="AL64" s="79" t="s">
        <v>672</v>
      </c>
      <c r="AM64" s="80">
        <v>3.5</v>
      </c>
      <c r="AN64" s="80">
        <v>2.8</v>
      </c>
      <c r="AO64" s="81">
        <v>0.2</v>
      </c>
      <c r="AP64" s="82">
        <v>1</v>
      </c>
      <c r="AQ64" s="83"/>
      <c r="AR64" s="84"/>
      <c r="AS64" s="85">
        <f t="shared" ref="AS64:AS66" si="6">+AM64*AN64*AO64*AP64</f>
        <v>1.96</v>
      </c>
      <c r="AT64" s="78"/>
      <c r="AU64" s="79" t="s">
        <v>672</v>
      </c>
      <c r="AV64" s="80">
        <v>3.5</v>
      </c>
      <c r="AW64" s="80">
        <v>2.8</v>
      </c>
      <c r="AX64" s="81">
        <v>0.3</v>
      </c>
      <c r="AY64" s="82">
        <v>1</v>
      </c>
      <c r="AZ64" s="83"/>
      <c r="BA64" s="84"/>
      <c r="BB64" s="85">
        <f t="shared" ref="BB64:BB66" si="7">+AV64*AW64*AX64*AY64</f>
        <v>2.9399999999999995</v>
      </c>
    </row>
    <row r="65" spans="1:54" ht="15.75" customHeight="1" x14ac:dyDescent="0.3">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K65" s="78"/>
      <c r="AL65" s="79" t="s">
        <v>673</v>
      </c>
      <c r="AM65" s="80">
        <v>6</v>
      </c>
      <c r="AN65" s="80">
        <v>6</v>
      </c>
      <c r="AO65" s="81">
        <v>0.2</v>
      </c>
      <c r="AP65" s="82">
        <v>3</v>
      </c>
      <c r="AQ65" s="83"/>
      <c r="AR65" s="84"/>
      <c r="AS65" s="85">
        <f t="shared" si="6"/>
        <v>21.6</v>
      </c>
      <c r="AT65" s="78"/>
      <c r="AU65" s="79" t="s">
        <v>673</v>
      </c>
      <c r="AV65" s="80">
        <v>6</v>
      </c>
      <c r="AW65" s="80">
        <v>6</v>
      </c>
      <c r="AX65" s="81">
        <v>0.3</v>
      </c>
      <c r="AY65" s="82">
        <v>3</v>
      </c>
      <c r="AZ65" s="83"/>
      <c r="BA65" s="84"/>
      <c r="BB65" s="85">
        <f t="shared" si="7"/>
        <v>32.4</v>
      </c>
    </row>
    <row r="66" spans="1:54" ht="15.75" customHeight="1" x14ac:dyDescent="0.3">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K66" s="78"/>
      <c r="AL66" s="79" t="s">
        <v>805</v>
      </c>
      <c r="AM66" s="80">
        <v>2.5</v>
      </c>
      <c r="AN66" s="80">
        <v>2.5</v>
      </c>
      <c r="AO66" s="86">
        <v>0.2</v>
      </c>
      <c r="AP66" s="82">
        <v>2</v>
      </c>
      <c r="AQ66" s="83"/>
      <c r="AR66" s="84"/>
      <c r="AS66" s="85">
        <f t="shared" si="6"/>
        <v>2.5</v>
      </c>
      <c r="AT66" s="78"/>
      <c r="AU66" s="79" t="s">
        <v>805</v>
      </c>
      <c r="AV66" s="80">
        <v>2.5</v>
      </c>
      <c r="AW66" s="80">
        <v>2.5</v>
      </c>
      <c r="AX66" s="86">
        <v>0.3</v>
      </c>
      <c r="AY66" s="82">
        <v>2</v>
      </c>
      <c r="AZ66" s="83"/>
      <c r="BA66" s="84"/>
      <c r="BB66" s="85">
        <f t="shared" si="7"/>
        <v>3.75</v>
      </c>
    </row>
    <row r="67" spans="1:54" ht="15.75" customHeight="1" x14ac:dyDescent="0.3">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K67" s="78"/>
      <c r="AL67" s="79"/>
      <c r="AM67" s="80"/>
      <c r="AN67" s="80"/>
      <c r="AO67" s="81"/>
      <c r="AP67" s="82"/>
      <c r="AQ67" s="83"/>
      <c r="AR67" s="84"/>
      <c r="AS67" s="85"/>
      <c r="AT67" s="78"/>
      <c r="AU67" s="79"/>
      <c r="AV67" s="80"/>
      <c r="AW67" s="80"/>
      <c r="AX67" s="81"/>
      <c r="AY67" s="82"/>
      <c r="AZ67" s="83"/>
      <c r="BA67" s="84"/>
      <c r="BB67" s="85"/>
    </row>
    <row r="68" spans="1:54" ht="15.75" customHeight="1" x14ac:dyDescent="0.35">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K68" s="420" t="s">
        <v>655</v>
      </c>
      <c r="AL68" s="421"/>
      <c r="AM68" s="421"/>
      <c r="AN68" s="421"/>
      <c r="AO68" s="421"/>
      <c r="AP68" s="421"/>
      <c r="AQ68" s="421"/>
      <c r="AR68" s="422"/>
      <c r="AS68" s="87">
        <f>SUM(AS63:AS67)</f>
        <v>34.838000000000001</v>
      </c>
      <c r="AT68" s="420" t="s">
        <v>655</v>
      </c>
      <c r="AU68" s="421"/>
      <c r="AV68" s="421"/>
      <c r="AW68" s="421"/>
      <c r="AX68" s="421"/>
      <c r="AY68" s="421"/>
      <c r="AZ68" s="421"/>
      <c r="BA68" s="422"/>
      <c r="BB68" s="87">
        <f>SUM(BB63:BB67)</f>
        <v>52.256999999999998</v>
      </c>
    </row>
    <row r="69" spans="1:54" ht="15.75" customHeight="1" x14ac:dyDescent="0.3">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K69" s="68"/>
      <c r="AL69" s="68"/>
      <c r="AM69" s="68"/>
      <c r="AN69" s="68"/>
      <c r="AO69" s="68"/>
      <c r="AP69" s="68"/>
      <c r="AQ69" s="68"/>
      <c r="AR69" s="68"/>
      <c r="AS69" s="68"/>
    </row>
    <row r="70" spans="1:54" ht="15.75" customHeight="1" x14ac:dyDescent="0.3">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K70" s="68"/>
      <c r="AL70" s="68"/>
      <c r="AM70" s="68"/>
      <c r="AN70" s="68"/>
      <c r="AO70" s="68"/>
      <c r="AP70" s="68"/>
      <c r="AQ70" s="68"/>
      <c r="AR70" s="68"/>
      <c r="AS70" s="68"/>
    </row>
    <row r="71" spans="1:54" ht="15.75" customHeight="1" x14ac:dyDescent="0.3">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K71" s="68"/>
      <c r="AL71" s="68"/>
      <c r="AM71" s="68"/>
      <c r="AN71" s="68"/>
      <c r="AO71" s="68"/>
      <c r="AP71" s="68"/>
      <c r="AQ71" s="68"/>
      <c r="AR71" s="68"/>
      <c r="AS71" s="68"/>
    </row>
    <row r="72" spans="1:54" ht="15.75" customHeight="1" x14ac:dyDescent="0.3">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K72" s="68"/>
      <c r="AL72" s="68"/>
      <c r="AM72" s="68"/>
      <c r="AN72" s="68"/>
      <c r="AO72" s="68"/>
      <c r="AP72" s="68"/>
      <c r="AQ72" s="68"/>
      <c r="AR72" s="68"/>
      <c r="AS72" s="68"/>
    </row>
    <row r="73" spans="1:54" ht="15.75" customHeight="1" x14ac:dyDescent="0.3">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K73" s="68"/>
      <c r="AL73" s="68"/>
      <c r="AM73" s="68"/>
      <c r="AN73" s="68"/>
      <c r="AO73" s="68"/>
      <c r="AP73" s="68"/>
      <c r="AQ73" s="68"/>
      <c r="AR73" s="68"/>
      <c r="AS73" s="68"/>
    </row>
    <row r="74" spans="1:54" ht="15.75" customHeight="1" x14ac:dyDescent="0.3">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K74" s="68"/>
      <c r="AL74" s="68"/>
      <c r="AM74" s="68"/>
      <c r="AN74" s="68"/>
      <c r="AO74" s="68"/>
      <c r="AP74" s="68"/>
      <c r="AQ74" s="68"/>
      <c r="AR74" s="68"/>
      <c r="AS74" s="68"/>
    </row>
    <row r="75" spans="1:54" ht="15.75" customHeight="1" x14ac:dyDescent="0.3">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K75" s="68"/>
      <c r="AL75" s="68"/>
      <c r="AM75" s="68"/>
      <c r="AN75" s="68"/>
      <c r="AO75" s="68"/>
      <c r="AP75" s="68"/>
      <c r="AQ75" s="68"/>
      <c r="AR75" s="68"/>
      <c r="AS75" s="68"/>
    </row>
    <row r="76" spans="1:54" ht="15.75" customHeight="1" x14ac:dyDescent="0.3">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K76" s="68"/>
      <c r="AL76" s="68"/>
      <c r="AM76" s="68"/>
      <c r="AN76" s="68"/>
      <c r="AO76" s="68"/>
      <c r="AP76" s="68"/>
      <c r="AQ76" s="68"/>
      <c r="AR76" s="68"/>
      <c r="AS76" s="68"/>
    </row>
    <row r="77" spans="1:54" ht="15.75" customHeight="1" x14ac:dyDescent="0.3">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K77" s="68"/>
      <c r="AL77" s="68"/>
      <c r="AM77" s="68"/>
      <c r="AN77" s="68"/>
      <c r="AO77" s="68"/>
      <c r="AP77" s="68"/>
      <c r="AQ77" s="68"/>
      <c r="AR77" s="68"/>
      <c r="AS77" s="68"/>
    </row>
    <row r="78" spans="1:54" ht="15.75" customHeight="1" x14ac:dyDescent="0.3">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K78" s="68"/>
      <c r="AL78" s="68"/>
      <c r="AM78" s="68"/>
      <c r="AN78" s="68"/>
      <c r="AO78" s="68"/>
      <c r="AP78" s="68"/>
      <c r="AQ78" s="68"/>
      <c r="AR78" s="68"/>
      <c r="AS78" s="68"/>
    </row>
    <row r="79" spans="1:54" ht="15.75" customHeight="1" x14ac:dyDescent="0.3">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K79" s="68"/>
      <c r="AL79" s="68"/>
      <c r="AM79" s="68"/>
      <c r="AN79" s="68"/>
      <c r="AO79" s="68"/>
      <c r="AP79" s="68"/>
      <c r="AQ79" s="68"/>
      <c r="AR79" s="68"/>
      <c r="AS79" s="68"/>
    </row>
    <row r="80" spans="1:54" ht="15.75" customHeight="1" x14ac:dyDescent="0.3">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K80" s="68"/>
      <c r="AL80" s="68"/>
      <c r="AM80" s="68"/>
      <c r="AN80" s="68"/>
      <c r="AO80" s="68"/>
      <c r="AP80" s="68"/>
      <c r="AQ80" s="68"/>
      <c r="AR80" s="68"/>
      <c r="AS80" s="68"/>
    </row>
    <row r="81" spans="1:45" ht="15.75" customHeight="1" x14ac:dyDescent="0.3">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K81" s="68"/>
      <c r="AL81" s="68"/>
      <c r="AM81" s="68"/>
      <c r="AN81" s="68"/>
      <c r="AO81" s="68"/>
      <c r="AP81" s="68"/>
      <c r="AQ81" s="68"/>
      <c r="AR81" s="68"/>
      <c r="AS81" s="68"/>
    </row>
    <row r="82" spans="1:45" ht="15.75" customHeight="1" x14ac:dyDescent="0.3">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K82" s="68"/>
      <c r="AL82" s="68"/>
      <c r="AM82" s="68"/>
      <c r="AN82" s="68"/>
      <c r="AO82" s="68"/>
      <c r="AP82" s="68"/>
      <c r="AQ82" s="68"/>
      <c r="AR82" s="68"/>
      <c r="AS82" s="68"/>
    </row>
    <row r="83" spans="1:45" ht="15.75" customHeight="1" x14ac:dyDescent="0.3">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K83" s="68"/>
      <c r="AL83" s="68"/>
      <c r="AM83" s="68"/>
      <c r="AN83" s="68"/>
      <c r="AO83" s="68"/>
      <c r="AP83" s="68"/>
      <c r="AQ83" s="68"/>
      <c r="AR83" s="68"/>
      <c r="AS83" s="68"/>
    </row>
    <row r="84" spans="1:45" ht="15.75" customHeight="1" x14ac:dyDescent="0.3">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K84" s="68"/>
      <c r="AL84" s="68"/>
      <c r="AM84" s="68"/>
      <c r="AN84" s="68"/>
      <c r="AO84" s="68"/>
      <c r="AP84" s="68"/>
      <c r="AQ84" s="68"/>
      <c r="AR84" s="68"/>
      <c r="AS84" s="68"/>
    </row>
    <row r="85" spans="1:45" ht="15.75" customHeight="1" x14ac:dyDescent="0.3">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K85" s="68"/>
      <c r="AL85" s="68"/>
      <c r="AM85" s="68"/>
      <c r="AN85" s="68"/>
      <c r="AO85" s="68"/>
      <c r="AP85" s="68"/>
      <c r="AQ85" s="68"/>
      <c r="AR85" s="68"/>
      <c r="AS85" s="68"/>
    </row>
    <row r="86" spans="1:45" ht="15.75" customHeight="1" x14ac:dyDescent="0.3">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K86" s="68"/>
      <c r="AL86" s="68"/>
      <c r="AM86" s="68"/>
      <c r="AN86" s="68"/>
      <c r="AO86" s="68"/>
      <c r="AP86" s="68"/>
      <c r="AQ86" s="68"/>
      <c r="AR86" s="68"/>
      <c r="AS86" s="68"/>
    </row>
    <row r="87" spans="1:45" ht="15.75" customHeight="1" x14ac:dyDescent="0.3">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K87" s="68"/>
      <c r="AL87" s="68"/>
      <c r="AM87" s="68"/>
      <c r="AN87" s="68"/>
      <c r="AO87" s="68"/>
      <c r="AP87" s="68"/>
      <c r="AQ87" s="68"/>
      <c r="AR87" s="68"/>
      <c r="AS87" s="68"/>
    </row>
    <row r="88" spans="1:45" ht="15.75" customHeight="1" x14ac:dyDescent="0.3">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K88" s="68"/>
      <c r="AL88" s="68"/>
      <c r="AM88" s="68"/>
      <c r="AN88" s="68"/>
      <c r="AO88" s="68"/>
      <c r="AP88" s="68"/>
      <c r="AQ88" s="68"/>
      <c r="AR88" s="68"/>
      <c r="AS88" s="68"/>
    </row>
    <row r="89" spans="1:45" ht="15.75" customHeight="1" x14ac:dyDescent="0.3">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K89" s="68"/>
      <c r="AL89" s="68"/>
      <c r="AM89" s="68"/>
      <c r="AN89" s="68"/>
      <c r="AO89" s="68"/>
      <c r="AP89" s="68"/>
      <c r="AQ89" s="68"/>
      <c r="AR89" s="68"/>
      <c r="AS89" s="68"/>
    </row>
    <row r="90" spans="1:45" ht="15.75" customHeight="1" x14ac:dyDescent="0.3">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K90" s="68"/>
      <c r="AL90" s="68"/>
      <c r="AM90" s="68"/>
      <c r="AN90" s="68"/>
      <c r="AO90" s="68"/>
      <c r="AP90" s="68"/>
      <c r="AQ90" s="68"/>
      <c r="AR90" s="68"/>
      <c r="AS90" s="68"/>
    </row>
    <row r="91" spans="1:45" ht="15.75" customHeight="1" x14ac:dyDescent="0.3">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K91" s="68"/>
      <c r="AL91" s="68"/>
      <c r="AM91" s="68"/>
      <c r="AN91" s="68"/>
      <c r="AO91" s="68"/>
      <c r="AP91" s="68"/>
      <c r="AQ91" s="68"/>
      <c r="AR91" s="68"/>
      <c r="AS91" s="68"/>
    </row>
    <row r="92" spans="1:45" ht="15.75" customHeight="1" x14ac:dyDescent="0.3">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K92" s="68"/>
      <c r="AL92" s="68"/>
      <c r="AM92" s="68"/>
      <c r="AN92" s="68"/>
      <c r="AO92" s="68"/>
      <c r="AP92" s="68"/>
      <c r="AQ92" s="68"/>
      <c r="AR92" s="68"/>
      <c r="AS92" s="68"/>
    </row>
    <row r="93" spans="1:45" ht="15.75" customHeight="1" x14ac:dyDescent="0.3">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K93" s="68"/>
      <c r="AL93" s="68"/>
      <c r="AM93" s="68"/>
      <c r="AN93" s="68"/>
      <c r="AO93" s="68"/>
      <c r="AP93" s="68"/>
      <c r="AQ93" s="68"/>
      <c r="AR93" s="68"/>
      <c r="AS93" s="68"/>
    </row>
    <row r="94" spans="1:45" ht="15.75" customHeight="1" x14ac:dyDescent="0.3">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K94" s="68"/>
      <c r="AL94" s="68"/>
      <c r="AM94" s="68"/>
      <c r="AN94" s="68"/>
      <c r="AO94" s="68"/>
      <c r="AP94" s="68"/>
      <c r="AQ94" s="68"/>
      <c r="AR94" s="68"/>
      <c r="AS94" s="68"/>
    </row>
    <row r="95" spans="1:45" ht="15.75" customHeight="1" x14ac:dyDescent="0.3">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K95" s="68"/>
      <c r="AL95" s="68"/>
      <c r="AM95" s="68"/>
      <c r="AN95" s="68"/>
      <c r="AO95" s="68"/>
      <c r="AP95" s="68"/>
      <c r="AQ95" s="68"/>
      <c r="AR95" s="68"/>
      <c r="AS95" s="68"/>
    </row>
    <row r="96" spans="1:45" ht="15.75" customHeight="1" x14ac:dyDescent="0.3">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K96" s="68"/>
      <c r="AL96" s="68"/>
      <c r="AM96" s="68"/>
      <c r="AN96" s="68"/>
      <c r="AO96" s="68"/>
      <c r="AP96" s="68"/>
      <c r="AQ96" s="68"/>
      <c r="AR96" s="68"/>
      <c r="AS96" s="68"/>
    </row>
    <row r="97" spans="1:45" ht="15.75" customHeight="1" x14ac:dyDescent="0.3">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K97" s="68"/>
      <c r="AL97" s="68"/>
      <c r="AM97" s="68"/>
      <c r="AN97" s="68"/>
      <c r="AO97" s="68"/>
      <c r="AP97" s="68"/>
      <c r="AQ97" s="68"/>
      <c r="AR97" s="68"/>
      <c r="AS97" s="68"/>
    </row>
    <row r="98" spans="1:45" ht="15.75" customHeight="1" x14ac:dyDescent="0.3">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K98" s="68"/>
      <c r="AL98" s="68"/>
      <c r="AM98" s="68"/>
      <c r="AN98" s="68"/>
      <c r="AO98" s="68"/>
      <c r="AP98" s="68"/>
      <c r="AQ98" s="68"/>
      <c r="AR98" s="68"/>
      <c r="AS98" s="68"/>
    </row>
    <row r="99" spans="1:45" ht="15.75" customHeight="1" x14ac:dyDescent="0.3">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K99" s="68"/>
      <c r="AL99" s="68"/>
      <c r="AM99" s="68"/>
      <c r="AN99" s="68"/>
      <c r="AO99" s="68"/>
      <c r="AP99" s="68"/>
      <c r="AQ99" s="68"/>
      <c r="AR99" s="68"/>
      <c r="AS99" s="68"/>
    </row>
    <row r="100" spans="1:45" ht="15.75" customHeight="1" x14ac:dyDescent="0.3">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K100" s="68"/>
      <c r="AL100" s="68"/>
      <c r="AM100" s="68"/>
      <c r="AN100" s="68"/>
      <c r="AO100" s="68"/>
      <c r="AP100" s="68"/>
      <c r="AQ100" s="68"/>
      <c r="AR100" s="68"/>
      <c r="AS100" s="68"/>
    </row>
    <row r="101" spans="1:45" ht="15.75" customHeight="1" x14ac:dyDescent="0.3">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K101" s="68"/>
      <c r="AL101" s="68"/>
      <c r="AM101" s="68"/>
      <c r="AN101" s="68"/>
      <c r="AO101" s="68"/>
      <c r="AP101" s="68"/>
      <c r="AQ101" s="68"/>
      <c r="AR101" s="68"/>
      <c r="AS101" s="68"/>
    </row>
    <row r="102" spans="1:45" ht="15.75" customHeight="1" x14ac:dyDescent="0.3">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K102" s="68"/>
      <c r="AL102" s="68"/>
      <c r="AM102" s="68"/>
      <c r="AN102" s="68"/>
      <c r="AO102" s="68"/>
      <c r="AP102" s="68"/>
      <c r="AQ102" s="68"/>
      <c r="AR102" s="68"/>
      <c r="AS102" s="68"/>
    </row>
    <row r="103" spans="1:45" ht="15.75" customHeight="1" x14ac:dyDescent="0.3">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K103" s="68"/>
      <c r="AL103" s="68"/>
      <c r="AM103" s="68"/>
      <c r="AN103" s="68"/>
      <c r="AO103" s="68"/>
      <c r="AP103" s="68"/>
      <c r="AQ103" s="68"/>
      <c r="AR103" s="68"/>
      <c r="AS103" s="68"/>
    </row>
    <row r="104" spans="1:45" ht="15.75" customHeight="1" x14ac:dyDescent="0.3">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K104" s="68"/>
      <c r="AL104" s="68"/>
      <c r="AM104" s="68"/>
      <c r="AN104" s="68"/>
      <c r="AO104" s="68"/>
      <c r="AP104" s="68"/>
      <c r="AQ104" s="68"/>
      <c r="AR104" s="68"/>
      <c r="AS104" s="68"/>
    </row>
    <row r="105" spans="1:45" ht="15.75" customHeight="1" x14ac:dyDescent="0.3">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K105" s="68"/>
      <c r="AL105" s="68"/>
      <c r="AM105" s="68"/>
      <c r="AN105" s="68"/>
      <c r="AO105" s="68"/>
      <c r="AP105" s="68"/>
      <c r="AQ105" s="68"/>
      <c r="AR105" s="68"/>
      <c r="AS105" s="68"/>
    </row>
    <row r="106" spans="1:45" ht="15.75" customHeight="1" x14ac:dyDescent="0.3">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K106" s="68"/>
      <c r="AL106" s="68"/>
      <c r="AM106" s="68"/>
      <c r="AN106" s="68"/>
      <c r="AO106" s="68"/>
      <c r="AP106" s="68"/>
      <c r="AQ106" s="68"/>
      <c r="AR106" s="68"/>
      <c r="AS106" s="68"/>
    </row>
    <row r="107" spans="1:45" ht="15.75" customHeight="1" x14ac:dyDescent="0.3">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K107" s="68"/>
      <c r="AL107" s="68"/>
      <c r="AM107" s="68"/>
      <c r="AN107" s="68"/>
      <c r="AO107" s="68"/>
      <c r="AP107" s="68"/>
      <c r="AQ107" s="68"/>
      <c r="AR107" s="68"/>
      <c r="AS107" s="68"/>
    </row>
    <row r="108" spans="1:45" ht="15.75" customHeight="1" x14ac:dyDescent="0.3">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K108" s="68"/>
      <c r="AL108" s="68"/>
      <c r="AM108" s="68"/>
      <c r="AN108" s="68"/>
      <c r="AO108" s="68"/>
      <c r="AP108" s="68"/>
      <c r="AQ108" s="68"/>
      <c r="AR108" s="68"/>
      <c r="AS108" s="68"/>
    </row>
    <row r="109" spans="1:45" ht="15.75" customHeight="1" x14ac:dyDescent="0.3">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K109" s="68"/>
      <c r="AL109" s="68"/>
      <c r="AM109" s="68"/>
      <c r="AN109" s="68"/>
      <c r="AO109" s="68"/>
      <c r="AP109" s="68"/>
      <c r="AQ109" s="68"/>
      <c r="AR109" s="68"/>
      <c r="AS109" s="68"/>
    </row>
    <row r="110" spans="1:45" ht="15.75" customHeight="1" x14ac:dyDescent="0.3">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K110" s="68"/>
      <c r="AL110" s="68"/>
      <c r="AM110" s="68"/>
      <c r="AN110" s="68"/>
      <c r="AO110" s="68"/>
      <c r="AP110" s="68"/>
      <c r="AQ110" s="68"/>
      <c r="AR110" s="68"/>
      <c r="AS110" s="68"/>
    </row>
    <row r="111" spans="1:45" ht="15.75" customHeight="1" x14ac:dyDescent="0.3">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K111" s="68"/>
      <c r="AL111" s="68"/>
      <c r="AM111" s="68"/>
      <c r="AN111" s="68"/>
      <c r="AO111" s="68"/>
      <c r="AP111" s="68"/>
      <c r="AQ111" s="68"/>
      <c r="AR111" s="68"/>
      <c r="AS111" s="68"/>
    </row>
    <row r="112" spans="1:45" ht="15.75" customHeight="1" x14ac:dyDescent="0.3">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K112" s="68"/>
      <c r="AL112" s="68"/>
      <c r="AM112" s="68"/>
      <c r="AN112" s="68"/>
      <c r="AO112" s="68"/>
      <c r="AP112" s="68"/>
      <c r="AQ112" s="68"/>
      <c r="AR112" s="68"/>
      <c r="AS112" s="68"/>
    </row>
    <row r="113" spans="1:45" ht="15.75" customHeight="1" x14ac:dyDescent="0.3">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K113" s="68"/>
      <c r="AL113" s="68"/>
      <c r="AM113" s="68"/>
      <c r="AN113" s="68"/>
      <c r="AO113" s="68"/>
      <c r="AP113" s="68"/>
      <c r="AQ113" s="68"/>
      <c r="AR113" s="68"/>
      <c r="AS113" s="68"/>
    </row>
    <row r="114" spans="1:45" ht="15.75" customHeight="1" x14ac:dyDescent="0.3">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K114" s="68"/>
      <c r="AL114" s="68"/>
      <c r="AM114" s="68"/>
      <c r="AN114" s="68"/>
      <c r="AO114" s="68"/>
      <c r="AP114" s="68"/>
      <c r="AQ114" s="68"/>
      <c r="AR114" s="68"/>
      <c r="AS114" s="68"/>
    </row>
    <row r="115" spans="1:45" ht="15.75" customHeight="1" x14ac:dyDescent="0.3">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K115" s="68"/>
      <c r="AL115" s="68"/>
      <c r="AM115" s="68"/>
      <c r="AN115" s="68"/>
      <c r="AO115" s="68"/>
      <c r="AP115" s="68"/>
      <c r="AQ115" s="68"/>
      <c r="AR115" s="68"/>
      <c r="AS115" s="68"/>
    </row>
    <row r="116" spans="1:45" ht="15.75" customHeight="1" x14ac:dyDescent="0.3">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K116" s="68"/>
      <c r="AL116" s="68"/>
      <c r="AM116" s="68"/>
      <c r="AN116" s="68"/>
      <c r="AO116" s="68"/>
      <c r="AP116" s="68"/>
      <c r="AQ116" s="68"/>
      <c r="AR116" s="68"/>
      <c r="AS116" s="68"/>
    </row>
    <row r="117" spans="1:45" ht="15.75" customHeight="1" x14ac:dyDescent="0.3">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K117" s="68"/>
      <c r="AL117" s="68"/>
      <c r="AM117" s="68"/>
      <c r="AN117" s="68"/>
      <c r="AO117" s="68"/>
      <c r="AP117" s="68"/>
      <c r="AQ117" s="68"/>
      <c r="AR117" s="68"/>
      <c r="AS117" s="68"/>
    </row>
    <row r="118" spans="1:45" ht="15.75" customHeight="1" x14ac:dyDescent="0.3">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K118" s="68"/>
      <c r="AL118" s="68"/>
      <c r="AM118" s="68"/>
      <c r="AN118" s="68"/>
      <c r="AO118" s="68"/>
      <c r="AP118" s="68"/>
      <c r="AQ118" s="68"/>
      <c r="AR118" s="68"/>
      <c r="AS118" s="68"/>
    </row>
    <row r="119" spans="1:45" ht="15.75" customHeight="1" x14ac:dyDescent="0.3">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K119" s="68"/>
      <c r="AL119" s="68"/>
      <c r="AM119" s="68"/>
      <c r="AN119" s="68"/>
      <c r="AO119" s="68"/>
      <c r="AP119" s="68"/>
      <c r="AQ119" s="68"/>
      <c r="AR119" s="68"/>
      <c r="AS119" s="68"/>
    </row>
    <row r="120" spans="1:45" ht="15.75" customHeight="1" x14ac:dyDescent="0.3">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K120" s="68"/>
      <c r="AL120" s="68"/>
      <c r="AM120" s="68"/>
      <c r="AN120" s="68"/>
      <c r="AO120" s="68"/>
      <c r="AP120" s="68"/>
      <c r="AQ120" s="68"/>
      <c r="AR120" s="68"/>
      <c r="AS120" s="68"/>
    </row>
    <row r="121" spans="1:45" ht="15.75" customHeight="1" x14ac:dyDescent="0.3">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K121" s="68"/>
      <c r="AL121" s="68"/>
      <c r="AM121" s="68"/>
      <c r="AN121" s="68"/>
      <c r="AO121" s="68"/>
      <c r="AP121" s="68"/>
      <c r="AQ121" s="68"/>
      <c r="AR121" s="68"/>
      <c r="AS121" s="68"/>
    </row>
    <row r="122" spans="1:45" ht="15.75" customHeight="1" x14ac:dyDescent="0.3">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K122" s="68"/>
      <c r="AL122" s="68"/>
      <c r="AM122" s="68"/>
      <c r="AN122" s="68"/>
      <c r="AO122" s="68"/>
      <c r="AP122" s="68"/>
      <c r="AQ122" s="68"/>
      <c r="AR122" s="68"/>
      <c r="AS122" s="68"/>
    </row>
    <row r="123" spans="1:45" ht="15.75" customHeight="1" x14ac:dyDescent="0.3">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K123" s="68"/>
      <c r="AL123" s="68"/>
      <c r="AM123" s="68"/>
      <c r="AN123" s="68"/>
      <c r="AO123" s="68"/>
      <c r="AP123" s="68"/>
      <c r="AQ123" s="68"/>
      <c r="AR123" s="68"/>
      <c r="AS123" s="68"/>
    </row>
    <row r="124" spans="1:45" ht="15.75" customHeight="1" x14ac:dyDescent="0.3">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K124" s="68"/>
      <c r="AL124" s="68"/>
      <c r="AM124" s="68"/>
      <c r="AN124" s="68"/>
      <c r="AO124" s="68"/>
      <c r="AP124" s="68"/>
      <c r="AQ124" s="68"/>
      <c r="AR124" s="68"/>
      <c r="AS124" s="68"/>
    </row>
    <row r="125" spans="1:45" ht="15.75" customHeight="1" x14ac:dyDescent="0.3">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K125" s="68"/>
      <c r="AL125" s="68"/>
      <c r="AM125" s="68"/>
      <c r="AN125" s="68"/>
      <c r="AO125" s="68"/>
      <c r="AP125" s="68"/>
      <c r="AQ125" s="68"/>
      <c r="AR125" s="68"/>
      <c r="AS125" s="68"/>
    </row>
    <row r="126" spans="1:45" ht="15.75" customHeight="1" x14ac:dyDescent="0.3">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K126" s="68"/>
      <c r="AL126" s="68"/>
      <c r="AM126" s="68"/>
      <c r="AN126" s="68"/>
      <c r="AO126" s="68"/>
      <c r="AP126" s="68"/>
      <c r="AQ126" s="68"/>
      <c r="AR126" s="68"/>
      <c r="AS126" s="68"/>
    </row>
    <row r="127" spans="1:45" ht="15.75" customHeight="1" x14ac:dyDescent="0.3">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K127" s="68"/>
      <c r="AL127" s="68"/>
      <c r="AM127" s="68"/>
      <c r="AN127" s="68"/>
      <c r="AO127" s="68"/>
      <c r="AP127" s="68"/>
      <c r="AQ127" s="68"/>
      <c r="AR127" s="68"/>
      <c r="AS127" s="68"/>
    </row>
    <row r="128" spans="1:45" ht="15.75" customHeight="1" x14ac:dyDescent="0.3">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K128" s="68"/>
      <c r="AL128" s="68"/>
      <c r="AM128" s="68"/>
      <c r="AN128" s="68"/>
      <c r="AO128" s="68"/>
      <c r="AP128" s="68"/>
      <c r="AQ128" s="68"/>
      <c r="AR128" s="68"/>
      <c r="AS128" s="68"/>
    </row>
    <row r="129" spans="1:45" ht="15.75" customHeight="1" x14ac:dyDescent="0.3">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K129" s="68"/>
      <c r="AL129" s="68"/>
      <c r="AM129" s="68"/>
      <c r="AN129" s="68"/>
      <c r="AO129" s="68"/>
      <c r="AP129" s="68"/>
      <c r="AQ129" s="68"/>
      <c r="AR129" s="68"/>
      <c r="AS129" s="68"/>
    </row>
    <row r="130" spans="1:45" ht="15.75" customHeight="1" x14ac:dyDescent="0.3">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K130" s="68"/>
      <c r="AL130" s="68"/>
      <c r="AM130" s="68"/>
      <c r="AN130" s="68"/>
      <c r="AO130" s="68"/>
      <c r="AP130" s="68"/>
      <c r="AQ130" s="68"/>
      <c r="AR130" s="68"/>
      <c r="AS130" s="68"/>
    </row>
    <row r="131" spans="1:45" ht="15.75" customHeight="1" x14ac:dyDescent="0.3">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K131" s="68"/>
      <c r="AL131" s="68"/>
      <c r="AM131" s="68"/>
      <c r="AN131" s="68"/>
      <c r="AO131" s="68"/>
      <c r="AP131" s="68"/>
      <c r="AQ131" s="68"/>
      <c r="AR131" s="68"/>
      <c r="AS131" s="68"/>
    </row>
    <row r="132" spans="1:45" ht="15.75" customHeight="1" x14ac:dyDescent="0.3">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K132" s="68"/>
      <c r="AL132" s="68"/>
      <c r="AM132" s="68"/>
      <c r="AN132" s="68"/>
      <c r="AO132" s="68"/>
      <c r="AP132" s="68"/>
      <c r="AQ132" s="68"/>
      <c r="AR132" s="68"/>
      <c r="AS132" s="68"/>
    </row>
    <row r="133" spans="1:45" ht="15.75" customHeight="1" x14ac:dyDescent="0.3">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K133" s="68"/>
      <c r="AL133" s="68"/>
      <c r="AM133" s="68"/>
      <c r="AN133" s="68"/>
      <c r="AO133" s="68"/>
      <c r="AP133" s="68"/>
      <c r="AQ133" s="68"/>
      <c r="AR133" s="68"/>
      <c r="AS133" s="68"/>
    </row>
    <row r="134" spans="1:45" ht="15.75" customHeight="1" x14ac:dyDescent="0.3">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K134" s="68"/>
      <c r="AL134" s="68"/>
      <c r="AM134" s="68"/>
      <c r="AN134" s="68"/>
      <c r="AO134" s="68"/>
      <c r="AP134" s="68"/>
      <c r="AQ134" s="68"/>
      <c r="AR134" s="68"/>
      <c r="AS134" s="68"/>
    </row>
    <row r="135" spans="1:45" ht="15.75" customHeight="1" x14ac:dyDescent="0.3">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K135" s="68"/>
      <c r="AL135" s="68"/>
      <c r="AM135" s="68"/>
      <c r="AN135" s="68"/>
      <c r="AO135" s="68"/>
      <c r="AP135" s="68"/>
      <c r="AQ135" s="68"/>
      <c r="AR135" s="68"/>
      <c r="AS135" s="68"/>
    </row>
    <row r="136" spans="1:45" ht="15.75" customHeight="1" x14ac:dyDescent="0.3">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K136" s="68"/>
      <c r="AL136" s="68"/>
      <c r="AM136" s="68"/>
      <c r="AN136" s="68"/>
      <c r="AO136" s="68"/>
      <c r="AP136" s="68"/>
      <c r="AQ136" s="68"/>
      <c r="AR136" s="68"/>
      <c r="AS136" s="68"/>
    </row>
    <row r="137" spans="1:45" ht="15.75" customHeight="1" x14ac:dyDescent="0.3">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K137" s="68"/>
      <c r="AL137" s="68"/>
      <c r="AM137" s="68"/>
      <c r="AN137" s="68"/>
      <c r="AO137" s="68"/>
      <c r="AP137" s="68"/>
      <c r="AQ137" s="68"/>
      <c r="AR137" s="68"/>
      <c r="AS137" s="68"/>
    </row>
    <row r="138" spans="1:45" ht="15.75" customHeight="1" x14ac:dyDescent="0.3">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K138" s="68"/>
      <c r="AL138" s="68"/>
      <c r="AM138" s="68"/>
      <c r="AN138" s="68"/>
      <c r="AO138" s="68"/>
      <c r="AP138" s="68"/>
      <c r="AQ138" s="68"/>
      <c r="AR138" s="68"/>
      <c r="AS138" s="68"/>
    </row>
    <row r="139" spans="1:45" ht="15.75" customHeight="1" x14ac:dyDescent="0.3">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K139" s="68"/>
      <c r="AL139" s="68"/>
      <c r="AM139" s="68"/>
      <c r="AN139" s="68"/>
      <c r="AO139" s="68"/>
      <c r="AP139" s="68"/>
      <c r="AQ139" s="68"/>
      <c r="AR139" s="68"/>
      <c r="AS139" s="68"/>
    </row>
    <row r="140" spans="1:45" ht="15.75" customHeight="1" x14ac:dyDescent="0.3">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K140" s="68"/>
      <c r="AL140" s="68"/>
      <c r="AM140" s="68"/>
      <c r="AN140" s="68"/>
      <c r="AO140" s="68"/>
      <c r="AP140" s="68"/>
      <c r="AQ140" s="68"/>
      <c r="AR140" s="68"/>
      <c r="AS140" s="68"/>
    </row>
    <row r="141" spans="1:45" ht="15.75" customHeight="1" x14ac:dyDescent="0.3">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K141" s="68"/>
      <c r="AL141" s="68"/>
      <c r="AM141" s="68"/>
      <c r="AN141" s="68"/>
      <c r="AO141" s="68"/>
      <c r="AP141" s="68"/>
      <c r="AQ141" s="68"/>
      <c r="AR141" s="68"/>
      <c r="AS141" s="68"/>
    </row>
    <row r="142" spans="1:45" ht="15.75" customHeight="1" x14ac:dyDescent="0.3">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K142" s="68"/>
      <c r="AL142" s="68"/>
      <c r="AM142" s="68"/>
      <c r="AN142" s="68"/>
      <c r="AO142" s="68"/>
      <c r="AP142" s="68"/>
      <c r="AQ142" s="68"/>
      <c r="AR142" s="68"/>
      <c r="AS142" s="68"/>
    </row>
    <row r="143" spans="1:45" ht="15.75" customHeight="1" x14ac:dyDescent="0.3">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K143" s="68"/>
      <c r="AL143" s="68"/>
      <c r="AM143" s="68"/>
      <c r="AN143" s="68"/>
      <c r="AO143" s="68"/>
      <c r="AP143" s="68"/>
      <c r="AQ143" s="68"/>
      <c r="AR143" s="68"/>
      <c r="AS143" s="68"/>
    </row>
    <row r="144" spans="1:45" ht="15.75" customHeight="1" x14ac:dyDescent="0.3">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K144" s="68"/>
      <c r="AL144" s="68"/>
      <c r="AM144" s="68"/>
      <c r="AN144" s="68"/>
      <c r="AO144" s="68"/>
      <c r="AP144" s="68"/>
      <c r="AQ144" s="68"/>
      <c r="AR144" s="68"/>
      <c r="AS144" s="68"/>
    </row>
    <row r="145" spans="1:45" ht="15.75" customHeight="1" x14ac:dyDescent="0.3">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K145" s="68"/>
      <c r="AL145" s="68"/>
      <c r="AM145" s="68"/>
      <c r="AN145" s="68"/>
      <c r="AO145" s="68"/>
      <c r="AP145" s="68"/>
      <c r="AQ145" s="68"/>
      <c r="AR145" s="68"/>
      <c r="AS145" s="68"/>
    </row>
    <row r="146" spans="1:45" ht="15.75" customHeight="1" x14ac:dyDescent="0.3">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K146" s="68"/>
      <c r="AL146" s="68"/>
      <c r="AM146" s="68"/>
      <c r="AN146" s="68"/>
      <c r="AO146" s="68"/>
      <c r="AP146" s="68"/>
      <c r="AQ146" s="68"/>
      <c r="AR146" s="68"/>
      <c r="AS146" s="68"/>
    </row>
    <row r="147" spans="1:45" ht="15.75" customHeight="1" x14ac:dyDescent="0.3">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K147" s="68"/>
      <c r="AL147" s="68"/>
      <c r="AM147" s="68"/>
      <c r="AN147" s="68"/>
      <c r="AO147" s="68"/>
      <c r="AP147" s="68"/>
      <c r="AQ147" s="68"/>
      <c r="AR147" s="68"/>
      <c r="AS147" s="68"/>
    </row>
    <row r="148" spans="1:45" ht="15.75" customHeight="1" x14ac:dyDescent="0.3">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K148" s="68"/>
      <c r="AL148" s="68"/>
      <c r="AM148" s="68"/>
      <c r="AN148" s="68"/>
      <c r="AO148" s="68"/>
      <c r="AP148" s="68"/>
      <c r="AQ148" s="68"/>
      <c r="AR148" s="68"/>
      <c r="AS148" s="68"/>
    </row>
    <row r="149" spans="1:45" ht="15.75" customHeight="1" x14ac:dyDescent="0.3">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K149" s="68"/>
      <c r="AL149" s="68"/>
      <c r="AM149" s="68"/>
      <c r="AN149" s="68"/>
      <c r="AO149" s="68"/>
      <c r="AP149" s="68"/>
      <c r="AQ149" s="68"/>
      <c r="AR149" s="68"/>
      <c r="AS149" s="68"/>
    </row>
    <row r="150" spans="1:45" ht="15.75" customHeight="1" x14ac:dyDescent="0.3">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K150" s="68"/>
      <c r="AL150" s="68"/>
      <c r="AM150" s="68"/>
      <c r="AN150" s="68"/>
      <c r="AO150" s="68"/>
      <c r="AP150" s="68"/>
      <c r="AQ150" s="68"/>
      <c r="AR150" s="68"/>
      <c r="AS150" s="68"/>
    </row>
    <row r="151" spans="1:45" ht="15.75" customHeight="1" x14ac:dyDescent="0.3">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K151" s="68"/>
      <c r="AL151" s="68"/>
      <c r="AM151" s="68"/>
      <c r="AN151" s="68"/>
      <c r="AO151" s="68"/>
      <c r="AP151" s="68"/>
      <c r="AQ151" s="68"/>
      <c r="AR151" s="68"/>
      <c r="AS151" s="68"/>
    </row>
    <row r="152" spans="1:45" ht="15.75" customHeight="1" x14ac:dyDescent="0.3">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K152" s="68"/>
      <c r="AL152" s="68"/>
      <c r="AM152" s="68"/>
      <c r="AN152" s="68"/>
      <c r="AO152" s="68"/>
      <c r="AP152" s="68"/>
      <c r="AQ152" s="68"/>
      <c r="AR152" s="68"/>
      <c r="AS152" s="68"/>
    </row>
    <row r="153" spans="1:45" ht="15.75" customHeight="1" x14ac:dyDescent="0.3">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K153" s="68"/>
      <c r="AL153" s="68"/>
      <c r="AM153" s="68"/>
      <c r="AN153" s="68"/>
      <c r="AO153" s="68"/>
      <c r="AP153" s="68"/>
      <c r="AQ153" s="68"/>
      <c r="AR153" s="68"/>
      <c r="AS153" s="68"/>
    </row>
    <row r="154" spans="1:45" ht="15.75" customHeight="1" x14ac:dyDescent="0.3">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K154" s="68"/>
      <c r="AL154" s="68"/>
      <c r="AM154" s="68"/>
      <c r="AN154" s="68"/>
      <c r="AO154" s="68"/>
      <c r="AP154" s="68"/>
      <c r="AQ154" s="68"/>
      <c r="AR154" s="68"/>
      <c r="AS154" s="68"/>
    </row>
    <row r="155" spans="1:45" ht="15.75" customHeight="1" x14ac:dyDescent="0.3">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K155" s="68"/>
      <c r="AL155" s="68"/>
      <c r="AM155" s="68"/>
      <c r="AN155" s="68"/>
      <c r="AO155" s="68"/>
      <c r="AP155" s="68"/>
      <c r="AQ155" s="68"/>
      <c r="AR155" s="68"/>
      <c r="AS155" s="68"/>
    </row>
    <row r="156" spans="1:45" ht="15.75" customHeight="1" x14ac:dyDescent="0.3">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K156" s="68"/>
      <c r="AL156" s="68"/>
      <c r="AM156" s="68"/>
      <c r="AN156" s="68"/>
      <c r="AO156" s="68"/>
      <c r="AP156" s="68"/>
      <c r="AQ156" s="68"/>
      <c r="AR156" s="68"/>
      <c r="AS156" s="68"/>
    </row>
    <row r="157" spans="1:45" ht="15.75" customHeight="1" x14ac:dyDescent="0.3">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K157" s="68"/>
      <c r="AL157" s="68"/>
      <c r="AM157" s="68"/>
      <c r="AN157" s="68"/>
      <c r="AO157" s="68"/>
      <c r="AP157" s="68"/>
      <c r="AQ157" s="68"/>
      <c r="AR157" s="68"/>
      <c r="AS157" s="68"/>
    </row>
    <row r="158" spans="1:45" ht="15.75" customHeight="1" x14ac:dyDescent="0.3">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K158" s="68"/>
      <c r="AL158" s="68"/>
      <c r="AM158" s="68"/>
      <c r="AN158" s="68"/>
      <c r="AO158" s="68"/>
      <c r="AP158" s="68"/>
      <c r="AQ158" s="68"/>
      <c r="AR158" s="68"/>
      <c r="AS158" s="68"/>
    </row>
    <row r="159" spans="1:45" ht="15.75" customHeight="1" x14ac:dyDescent="0.3">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K159" s="68"/>
      <c r="AL159" s="68"/>
      <c r="AM159" s="68"/>
      <c r="AN159" s="68"/>
      <c r="AO159" s="68"/>
      <c r="AP159" s="68"/>
      <c r="AQ159" s="68"/>
      <c r="AR159" s="68"/>
      <c r="AS159" s="68"/>
    </row>
    <row r="160" spans="1:45" ht="15.75" customHeight="1" x14ac:dyDescent="0.3">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K160" s="68"/>
      <c r="AL160" s="68"/>
      <c r="AM160" s="68"/>
      <c r="AN160" s="68"/>
      <c r="AO160" s="68"/>
      <c r="AP160" s="68"/>
      <c r="AQ160" s="68"/>
      <c r="AR160" s="68"/>
      <c r="AS160" s="68"/>
    </row>
    <row r="161" spans="1:45" ht="15.75" customHeight="1" x14ac:dyDescent="0.3">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K161" s="68"/>
      <c r="AL161" s="68"/>
      <c r="AM161" s="68"/>
      <c r="AN161" s="68"/>
      <c r="AO161" s="68"/>
      <c r="AP161" s="68"/>
      <c r="AQ161" s="68"/>
      <c r="AR161" s="68"/>
      <c r="AS161" s="68"/>
    </row>
    <row r="162" spans="1:45" ht="15.75" customHeight="1" x14ac:dyDescent="0.3">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K162" s="68"/>
      <c r="AL162" s="68"/>
      <c r="AM162" s="68"/>
      <c r="AN162" s="68"/>
      <c r="AO162" s="68"/>
      <c r="AP162" s="68"/>
      <c r="AQ162" s="68"/>
      <c r="AR162" s="68"/>
      <c r="AS162" s="68"/>
    </row>
    <row r="163" spans="1:45" ht="15.75" customHeight="1" x14ac:dyDescent="0.3">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K163" s="68"/>
      <c r="AL163" s="68"/>
      <c r="AM163" s="68"/>
      <c r="AN163" s="68"/>
      <c r="AO163" s="68"/>
      <c r="AP163" s="68"/>
      <c r="AQ163" s="68"/>
      <c r="AR163" s="68"/>
      <c r="AS163" s="68"/>
    </row>
    <row r="164" spans="1:45" ht="15.75" customHeight="1" x14ac:dyDescent="0.3">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K164" s="68"/>
      <c r="AL164" s="68"/>
      <c r="AM164" s="68"/>
      <c r="AN164" s="68"/>
      <c r="AO164" s="68"/>
      <c r="AP164" s="68"/>
      <c r="AQ164" s="68"/>
      <c r="AR164" s="68"/>
      <c r="AS164" s="68"/>
    </row>
    <row r="165" spans="1:45" ht="15.75" customHeight="1" x14ac:dyDescent="0.3">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K165" s="68"/>
      <c r="AL165" s="68"/>
      <c r="AM165" s="68"/>
      <c r="AN165" s="68"/>
      <c r="AO165" s="68"/>
      <c r="AP165" s="68"/>
      <c r="AQ165" s="68"/>
      <c r="AR165" s="68"/>
      <c r="AS165" s="68"/>
    </row>
    <row r="166" spans="1:45" ht="15.75" customHeight="1" x14ac:dyDescent="0.3">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K166" s="68"/>
      <c r="AL166" s="68"/>
      <c r="AM166" s="68"/>
      <c r="AN166" s="68"/>
      <c r="AO166" s="68"/>
      <c r="AP166" s="68"/>
      <c r="AQ166" s="68"/>
      <c r="AR166" s="68"/>
      <c r="AS166" s="68"/>
    </row>
    <row r="167" spans="1:45" ht="15.75" customHeight="1" x14ac:dyDescent="0.3">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K167" s="68"/>
      <c r="AL167" s="68"/>
      <c r="AM167" s="68"/>
      <c r="AN167" s="68"/>
      <c r="AO167" s="68"/>
      <c r="AP167" s="68"/>
      <c r="AQ167" s="68"/>
      <c r="AR167" s="68"/>
      <c r="AS167" s="68"/>
    </row>
    <row r="168" spans="1:45" ht="15.75" customHeight="1" x14ac:dyDescent="0.3">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K168" s="68"/>
      <c r="AL168" s="68"/>
      <c r="AM168" s="68"/>
      <c r="AN168" s="68"/>
      <c r="AO168" s="68"/>
      <c r="AP168" s="68"/>
      <c r="AQ168" s="68"/>
      <c r="AR168" s="68"/>
      <c r="AS168" s="68"/>
    </row>
    <row r="169" spans="1:45" ht="15.75" customHeight="1" x14ac:dyDescent="0.3">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K169" s="68"/>
      <c r="AL169" s="68"/>
      <c r="AM169" s="68"/>
      <c r="AN169" s="68"/>
      <c r="AO169" s="68"/>
      <c r="AP169" s="68"/>
      <c r="AQ169" s="68"/>
      <c r="AR169" s="68"/>
      <c r="AS169" s="68"/>
    </row>
    <row r="170" spans="1:45" ht="15.75" customHeight="1" x14ac:dyDescent="0.3">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K170" s="68"/>
      <c r="AL170" s="68"/>
      <c r="AM170" s="68"/>
      <c r="AN170" s="68"/>
      <c r="AO170" s="68"/>
      <c r="AP170" s="68"/>
      <c r="AQ170" s="68"/>
      <c r="AR170" s="68"/>
      <c r="AS170" s="68"/>
    </row>
    <row r="171" spans="1:45" ht="15.75" customHeight="1" x14ac:dyDescent="0.3">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K171" s="68"/>
      <c r="AL171" s="68"/>
      <c r="AM171" s="68"/>
      <c r="AN171" s="68"/>
      <c r="AO171" s="68"/>
      <c r="AP171" s="68"/>
      <c r="AQ171" s="68"/>
      <c r="AR171" s="68"/>
      <c r="AS171" s="68"/>
    </row>
    <row r="172" spans="1:45" ht="15.75" customHeight="1" x14ac:dyDescent="0.3">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K172" s="68"/>
      <c r="AL172" s="68"/>
      <c r="AM172" s="68"/>
      <c r="AN172" s="68"/>
      <c r="AO172" s="68"/>
      <c r="AP172" s="68"/>
      <c r="AQ172" s="68"/>
      <c r="AR172" s="68"/>
      <c r="AS172" s="68"/>
    </row>
    <row r="173" spans="1:45" ht="15.75" customHeight="1" x14ac:dyDescent="0.3">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K173" s="68"/>
      <c r="AL173" s="68"/>
      <c r="AM173" s="68"/>
      <c r="AN173" s="68"/>
      <c r="AO173" s="68"/>
      <c r="AP173" s="68"/>
      <c r="AQ173" s="68"/>
      <c r="AR173" s="68"/>
      <c r="AS173" s="68"/>
    </row>
    <row r="174" spans="1:45" ht="15.75" customHeight="1" x14ac:dyDescent="0.3">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K174" s="68"/>
      <c r="AL174" s="68"/>
      <c r="AM174" s="68"/>
      <c r="AN174" s="68"/>
      <c r="AO174" s="68"/>
      <c r="AP174" s="68"/>
      <c r="AQ174" s="68"/>
      <c r="AR174" s="68"/>
      <c r="AS174" s="68"/>
    </row>
    <row r="175" spans="1:45" ht="15.75" customHeight="1" x14ac:dyDescent="0.3">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K175" s="68"/>
      <c r="AL175" s="68"/>
      <c r="AM175" s="68"/>
      <c r="AN175" s="68"/>
      <c r="AO175" s="68"/>
      <c r="AP175" s="68"/>
      <c r="AQ175" s="68"/>
      <c r="AR175" s="68"/>
      <c r="AS175" s="68"/>
    </row>
    <row r="176" spans="1:45" ht="15.75" customHeight="1" x14ac:dyDescent="0.3">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K176" s="68"/>
      <c r="AL176" s="68"/>
      <c r="AM176" s="68"/>
      <c r="AN176" s="68"/>
      <c r="AO176" s="68"/>
      <c r="AP176" s="68"/>
      <c r="AQ176" s="68"/>
      <c r="AR176" s="68"/>
      <c r="AS176" s="68"/>
    </row>
    <row r="177" spans="1:45" ht="15.75" customHeight="1" x14ac:dyDescent="0.3">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K177" s="68"/>
      <c r="AL177" s="68"/>
      <c r="AM177" s="68"/>
      <c r="AN177" s="68"/>
      <c r="AO177" s="68"/>
      <c r="AP177" s="68"/>
      <c r="AQ177" s="68"/>
      <c r="AR177" s="68"/>
      <c r="AS177" s="68"/>
    </row>
    <row r="178" spans="1:45" ht="15.75" customHeight="1" x14ac:dyDescent="0.3">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K178" s="68"/>
      <c r="AL178" s="68"/>
      <c r="AM178" s="68"/>
      <c r="AN178" s="68"/>
      <c r="AO178" s="68"/>
      <c r="AP178" s="68"/>
      <c r="AQ178" s="68"/>
      <c r="AR178" s="68"/>
      <c r="AS178" s="68"/>
    </row>
    <row r="179" spans="1:45" ht="15.75" customHeight="1" x14ac:dyDescent="0.3">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K179" s="68"/>
      <c r="AL179" s="68"/>
      <c r="AM179" s="68"/>
      <c r="AN179" s="68"/>
      <c r="AO179" s="68"/>
      <c r="AP179" s="68"/>
      <c r="AQ179" s="68"/>
      <c r="AR179" s="68"/>
      <c r="AS179" s="68"/>
    </row>
    <row r="180" spans="1:45" ht="15.75" customHeight="1" x14ac:dyDescent="0.3">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K180" s="68"/>
      <c r="AL180" s="68"/>
      <c r="AM180" s="68"/>
      <c r="AN180" s="68"/>
      <c r="AO180" s="68"/>
      <c r="AP180" s="68"/>
      <c r="AQ180" s="68"/>
      <c r="AR180" s="68"/>
      <c r="AS180" s="68"/>
    </row>
    <row r="181" spans="1:45" ht="15.75" customHeight="1" x14ac:dyDescent="0.3">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K181" s="68"/>
      <c r="AL181" s="68"/>
      <c r="AM181" s="68"/>
      <c r="AN181" s="68"/>
      <c r="AO181" s="68"/>
      <c r="AP181" s="68"/>
      <c r="AQ181" s="68"/>
      <c r="AR181" s="68"/>
      <c r="AS181" s="68"/>
    </row>
    <row r="182" spans="1:45" ht="15.75" customHeight="1" x14ac:dyDescent="0.3">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K182" s="68"/>
      <c r="AL182" s="68"/>
      <c r="AM182" s="68"/>
      <c r="AN182" s="68"/>
      <c r="AO182" s="68"/>
      <c r="AP182" s="68"/>
      <c r="AQ182" s="68"/>
      <c r="AR182" s="68"/>
      <c r="AS182" s="68"/>
    </row>
    <row r="183" spans="1:45" ht="15.75" customHeight="1" x14ac:dyDescent="0.3">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K183" s="68"/>
      <c r="AL183" s="68"/>
      <c r="AM183" s="68"/>
      <c r="AN183" s="68"/>
      <c r="AO183" s="68"/>
      <c r="AP183" s="68"/>
      <c r="AQ183" s="68"/>
      <c r="AR183" s="68"/>
      <c r="AS183" s="68"/>
    </row>
    <row r="184" spans="1:45" ht="15.75" customHeight="1" x14ac:dyDescent="0.3">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K184" s="68"/>
      <c r="AL184" s="68"/>
      <c r="AM184" s="68"/>
      <c r="AN184" s="68"/>
      <c r="AO184" s="68"/>
      <c r="AP184" s="68"/>
      <c r="AQ184" s="68"/>
      <c r="AR184" s="68"/>
      <c r="AS184" s="68"/>
    </row>
    <row r="185" spans="1:45" ht="15.75" customHeight="1" x14ac:dyDescent="0.3">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K185" s="68"/>
      <c r="AL185" s="68"/>
      <c r="AM185" s="68"/>
      <c r="AN185" s="68"/>
      <c r="AO185" s="68"/>
      <c r="AP185" s="68"/>
      <c r="AQ185" s="68"/>
      <c r="AR185" s="68"/>
      <c r="AS185" s="68"/>
    </row>
    <row r="186" spans="1:45" ht="15.75" customHeight="1" x14ac:dyDescent="0.3">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K186" s="68"/>
      <c r="AL186" s="68"/>
      <c r="AM186" s="68"/>
      <c r="AN186" s="68"/>
      <c r="AO186" s="68"/>
      <c r="AP186" s="68"/>
      <c r="AQ186" s="68"/>
      <c r="AR186" s="68"/>
      <c r="AS186" s="68"/>
    </row>
    <row r="187" spans="1:45" ht="15.75" customHeight="1" x14ac:dyDescent="0.3">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K187" s="68"/>
      <c r="AL187" s="68"/>
      <c r="AM187" s="68"/>
      <c r="AN187" s="68"/>
      <c r="AO187" s="68"/>
      <c r="AP187" s="68"/>
      <c r="AQ187" s="68"/>
      <c r="AR187" s="68"/>
      <c r="AS187" s="68"/>
    </row>
    <row r="188" spans="1:45" ht="15.75" customHeight="1" x14ac:dyDescent="0.3">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K188" s="68"/>
      <c r="AL188" s="68"/>
      <c r="AM188" s="68"/>
      <c r="AN188" s="68"/>
      <c r="AO188" s="68"/>
      <c r="AP188" s="68"/>
      <c r="AQ188" s="68"/>
      <c r="AR188" s="68"/>
      <c r="AS188" s="68"/>
    </row>
    <row r="189" spans="1:45" ht="15.75" customHeight="1" x14ac:dyDescent="0.3">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K189" s="68"/>
      <c r="AL189" s="68"/>
      <c r="AM189" s="68"/>
      <c r="AN189" s="68"/>
      <c r="AO189" s="68"/>
      <c r="AP189" s="68"/>
      <c r="AQ189" s="68"/>
      <c r="AR189" s="68"/>
      <c r="AS189" s="68"/>
    </row>
    <row r="190" spans="1:45" ht="15.75" customHeight="1" x14ac:dyDescent="0.3">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K190" s="68"/>
      <c r="AL190" s="68"/>
      <c r="AM190" s="68"/>
      <c r="AN190" s="68"/>
      <c r="AO190" s="68"/>
      <c r="AP190" s="68"/>
      <c r="AQ190" s="68"/>
      <c r="AR190" s="68"/>
      <c r="AS190" s="68"/>
    </row>
    <row r="191" spans="1:45" ht="15.75" customHeight="1" x14ac:dyDescent="0.3">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K191" s="68"/>
      <c r="AL191" s="68"/>
      <c r="AM191" s="68"/>
      <c r="AN191" s="68"/>
      <c r="AO191" s="68"/>
      <c r="AP191" s="68"/>
      <c r="AQ191" s="68"/>
      <c r="AR191" s="68"/>
      <c r="AS191" s="68"/>
    </row>
    <row r="192" spans="1:45" ht="15.75" customHeight="1" x14ac:dyDescent="0.3">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K192" s="68"/>
      <c r="AL192" s="68"/>
      <c r="AM192" s="68"/>
      <c r="AN192" s="68"/>
      <c r="AO192" s="68"/>
      <c r="AP192" s="68"/>
      <c r="AQ192" s="68"/>
      <c r="AR192" s="68"/>
      <c r="AS192" s="68"/>
    </row>
    <row r="193" spans="1:45" ht="15.75" customHeight="1" x14ac:dyDescent="0.3">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K193" s="68"/>
      <c r="AL193" s="68"/>
      <c r="AM193" s="68"/>
      <c r="AN193" s="68"/>
      <c r="AO193" s="68"/>
      <c r="AP193" s="68"/>
      <c r="AQ193" s="68"/>
      <c r="AR193" s="68"/>
      <c r="AS193" s="68"/>
    </row>
    <row r="194" spans="1:45" ht="15.75" customHeight="1" x14ac:dyDescent="0.3">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K194" s="68"/>
      <c r="AL194" s="68"/>
      <c r="AM194" s="68"/>
      <c r="AN194" s="68"/>
      <c r="AO194" s="68"/>
      <c r="AP194" s="68"/>
      <c r="AQ194" s="68"/>
      <c r="AR194" s="68"/>
      <c r="AS194" s="68"/>
    </row>
    <row r="195" spans="1:45" ht="15.75" customHeight="1" x14ac:dyDescent="0.3">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K195" s="68"/>
      <c r="AL195" s="68"/>
      <c r="AM195" s="68"/>
      <c r="AN195" s="68"/>
      <c r="AO195" s="68"/>
      <c r="AP195" s="68"/>
      <c r="AQ195" s="68"/>
      <c r="AR195" s="68"/>
      <c r="AS195" s="68"/>
    </row>
    <row r="196" spans="1:45" ht="15.75" customHeight="1" x14ac:dyDescent="0.3">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K196" s="68"/>
      <c r="AL196" s="68"/>
      <c r="AM196" s="68"/>
      <c r="AN196" s="68"/>
      <c r="AO196" s="68"/>
      <c r="AP196" s="68"/>
      <c r="AQ196" s="68"/>
      <c r="AR196" s="68"/>
      <c r="AS196" s="68"/>
    </row>
    <row r="197" spans="1:45" ht="15.75" customHeight="1" x14ac:dyDescent="0.3">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K197" s="68"/>
      <c r="AL197" s="68"/>
      <c r="AM197" s="68"/>
      <c r="AN197" s="68"/>
      <c r="AO197" s="68"/>
      <c r="AP197" s="68"/>
      <c r="AQ197" s="68"/>
      <c r="AR197" s="68"/>
      <c r="AS197" s="68"/>
    </row>
    <row r="198" spans="1:45" ht="15.75" customHeight="1" x14ac:dyDescent="0.3">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K198" s="68"/>
      <c r="AL198" s="68"/>
      <c r="AM198" s="68"/>
      <c r="AN198" s="68"/>
      <c r="AO198" s="68"/>
      <c r="AP198" s="68"/>
      <c r="AQ198" s="68"/>
      <c r="AR198" s="68"/>
      <c r="AS198" s="68"/>
    </row>
    <row r="199" spans="1:45" ht="15.75" customHeight="1" x14ac:dyDescent="0.3">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K199" s="68"/>
      <c r="AL199" s="68"/>
      <c r="AM199" s="68"/>
      <c r="AN199" s="68"/>
      <c r="AO199" s="68"/>
      <c r="AP199" s="68"/>
      <c r="AQ199" s="68"/>
      <c r="AR199" s="68"/>
      <c r="AS199" s="68"/>
    </row>
    <row r="200" spans="1:45" ht="15.75" customHeight="1" x14ac:dyDescent="0.3">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K200" s="68"/>
      <c r="AL200" s="68"/>
      <c r="AM200" s="68"/>
      <c r="AN200" s="68"/>
      <c r="AO200" s="68"/>
      <c r="AP200" s="68"/>
      <c r="AQ200" s="68"/>
      <c r="AR200" s="68"/>
      <c r="AS200" s="68"/>
    </row>
    <row r="201" spans="1:45" ht="15.75" customHeight="1" x14ac:dyDescent="0.3">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K201" s="68"/>
      <c r="AL201" s="68"/>
      <c r="AM201" s="68"/>
      <c r="AN201" s="68"/>
      <c r="AO201" s="68"/>
      <c r="AP201" s="68"/>
      <c r="AQ201" s="68"/>
      <c r="AR201" s="68"/>
      <c r="AS201" s="68"/>
    </row>
    <row r="202" spans="1:45" ht="15.75" customHeight="1" x14ac:dyDescent="0.3">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K202" s="68"/>
      <c r="AL202" s="68"/>
      <c r="AM202" s="68"/>
      <c r="AN202" s="68"/>
      <c r="AO202" s="68"/>
      <c r="AP202" s="68"/>
      <c r="AQ202" s="68"/>
      <c r="AR202" s="68"/>
      <c r="AS202" s="68"/>
    </row>
    <row r="203" spans="1:45" ht="15.75" customHeight="1" x14ac:dyDescent="0.3">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K203" s="68"/>
      <c r="AL203" s="68"/>
      <c r="AM203" s="68"/>
      <c r="AN203" s="68"/>
      <c r="AO203" s="68"/>
      <c r="AP203" s="68"/>
      <c r="AQ203" s="68"/>
      <c r="AR203" s="68"/>
      <c r="AS203" s="68"/>
    </row>
    <row r="204" spans="1:45" ht="15.75" customHeight="1" x14ac:dyDescent="0.3">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K204" s="68"/>
      <c r="AL204" s="68"/>
      <c r="AM204" s="68"/>
      <c r="AN204" s="68"/>
      <c r="AO204" s="68"/>
      <c r="AP204" s="68"/>
      <c r="AQ204" s="68"/>
      <c r="AR204" s="68"/>
      <c r="AS204" s="68"/>
    </row>
    <row r="205" spans="1:45" ht="15.75" customHeight="1" x14ac:dyDescent="0.3">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K205" s="68"/>
      <c r="AL205" s="68"/>
      <c r="AM205" s="68"/>
      <c r="AN205" s="68"/>
      <c r="AO205" s="68"/>
      <c r="AP205" s="68"/>
      <c r="AQ205" s="68"/>
      <c r="AR205" s="68"/>
      <c r="AS205" s="68"/>
    </row>
    <row r="206" spans="1:45" ht="15.75" customHeight="1" x14ac:dyDescent="0.3">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K206" s="68"/>
      <c r="AL206" s="68"/>
      <c r="AM206" s="68"/>
      <c r="AN206" s="68"/>
      <c r="AO206" s="68"/>
      <c r="AP206" s="68"/>
      <c r="AQ206" s="68"/>
      <c r="AR206" s="68"/>
      <c r="AS206" s="68"/>
    </row>
    <row r="207" spans="1:45" ht="15.75" customHeight="1" x14ac:dyDescent="0.3">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K207" s="68"/>
      <c r="AL207" s="68"/>
      <c r="AM207" s="68"/>
      <c r="AN207" s="68"/>
      <c r="AO207" s="68"/>
      <c r="AP207" s="68"/>
      <c r="AQ207" s="68"/>
      <c r="AR207" s="68"/>
      <c r="AS207" s="68"/>
    </row>
    <row r="208" spans="1:45" ht="15.75" customHeight="1" x14ac:dyDescent="0.3">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K208" s="68"/>
      <c r="AL208" s="68"/>
      <c r="AM208" s="68"/>
      <c r="AN208" s="68"/>
      <c r="AO208" s="68"/>
      <c r="AP208" s="68"/>
      <c r="AQ208" s="68"/>
      <c r="AR208" s="68"/>
      <c r="AS208" s="68"/>
    </row>
    <row r="209" spans="1:45" ht="15.75" customHeight="1" x14ac:dyDescent="0.3">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K209" s="68"/>
      <c r="AL209" s="68"/>
      <c r="AM209" s="68"/>
      <c r="AN209" s="68"/>
      <c r="AO209" s="68"/>
      <c r="AP209" s="68"/>
      <c r="AQ209" s="68"/>
      <c r="AR209" s="68"/>
      <c r="AS209" s="68"/>
    </row>
    <row r="210" spans="1:45" ht="15.75" customHeight="1" x14ac:dyDescent="0.3">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K210" s="68"/>
      <c r="AL210" s="68"/>
      <c r="AM210" s="68"/>
      <c r="AN210" s="68"/>
      <c r="AO210" s="68"/>
      <c r="AP210" s="68"/>
      <c r="AQ210" s="68"/>
      <c r="AR210" s="68"/>
      <c r="AS210" s="68"/>
    </row>
    <row r="211" spans="1:45" ht="15.75" customHeight="1" x14ac:dyDescent="0.3">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K211" s="68"/>
      <c r="AL211" s="68"/>
      <c r="AM211" s="68"/>
      <c r="AN211" s="68"/>
      <c r="AO211" s="68"/>
      <c r="AP211" s="68"/>
      <c r="AQ211" s="68"/>
      <c r="AR211" s="68"/>
      <c r="AS211" s="68"/>
    </row>
    <row r="212" spans="1:45" ht="15.75" customHeight="1" x14ac:dyDescent="0.3">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K212" s="68"/>
      <c r="AL212" s="68"/>
      <c r="AM212" s="68"/>
      <c r="AN212" s="68"/>
      <c r="AO212" s="68"/>
      <c r="AP212" s="68"/>
      <c r="AQ212" s="68"/>
      <c r="AR212" s="68"/>
      <c r="AS212" s="68"/>
    </row>
    <row r="213" spans="1:45" ht="15.75" customHeight="1" x14ac:dyDescent="0.3">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K213" s="68"/>
      <c r="AL213" s="68"/>
      <c r="AM213" s="68"/>
      <c r="AN213" s="68"/>
      <c r="AO213" s="68"/>
      <c r="AP213" s="68"/>
      <c r="AQ213" s="68"/>
      <c r="AR213" s="68"/>
      <c r="AS213" s="68"/>
    </row>
    <row r="214" spans="1:45" ht="15.75" customHeight="1" x14ac:dyDescent="0.3">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K214" s="68"/>
      <c r="AL214" s="68"/>
      <c r="AM214" s="68"/>
      <c r="AN214" s="68"/>
      <c r="AO214" s="68"/>
      <c r="AP214" s="68"/>
      <c r="AQ214" s="68"/>
      <c r="AR214" s="68"/>
      <c r="AS214" s="68"/>
    </row>
    <row r="215" spans="1:45" ht="15.75" customHeight="1" x14ac:dyDescent="0.3">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K215" s="68"/>
      <c r="AL215" s="68"/>
      <c r="AM215" s="68"/>
      <c r="AN215" s="68"/>
      <c r="AO215" s="68"/>
      <c r="AP215" s="68"/>
      <c r="AQ215" s="68"/>
      <c r="AR215" s="68"/>
      <c r="AS215" s="68"/>
    </row>
    <row r="216" spans="1:45" ht="15.75" customHeight="1" x14ac:dyDescent="0.3">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K216" s="68"/>
      <c r="AL216" s="68"/>
      <c r="AM216" s="68"/>
      <c r="AN216" s="68"/>
      <c r="AO216" s="68"/>
      <c r="AP216" s="68"/>
      <c r="AQ216" s="68"/>
      <c r="AR216" s="68"/>
      <c r="AS216" s="68"/>
    </row>
    <row r="217" spans="1:45" ht="15.75" customHeight="1" x14ac:dyDescent="0.3">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K217" s="68"/>
      <c r="AL217" s="68"/>
      <c r="AM217" s="68"/>
      <c r="AN217" s="68"/>
      <c r="AO217" s="68"/>
      <c r="AP217" s="68"/>
      <c r="AQ217" s="68"/>
      <c r="AR217" s="68"/>
      <c r="AS217" s="68"/>
    </row>
    <row r="218" spans="1:45" ht="15.75" customHeight="1" x14ac:dyDescent="0.3">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K218" s="68"/>
      <c r="AL218" s="68"/>
      <c r="AM218" s="68"/>
      <c r="AN218" s="68"/>
      <c r="AO218" s="68"/>
      <c r="AP218" s="68"/>
      <c r="AQ218" s="68"/>
      <c r="AR218" s="68"/>
      <c r="AS218" s="68"/>
    </row>
    <row r="219" spans="1:45" ht="15.75" customHeight="1" x14ac:dyDescent="0.3">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K219" s="68"/>
      <c r="AL219" s="68"/>
      <c r="AM219" s="68"/>
      <c r="AN219" s="68"/>
      <c r="AO219" s="68"/>
      <c r="AP219" s="68"/>
      <c r="AQ219" s="68"/>
      <c r="AR219" s="68"/>
      <c r="AS219" s="68"/>
    </row>
    <row r="220" spans="1:45" ht="15.75" customHeight="1" x14ac:dyDescent="0.3">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K220" s="68"/>
      <c r="AL220" s="68"/>
      <c r="AM220" s="68"/>
      <c r="AN220" s="68"/>
      <c r="AO220" s="68"/>
      <c r="AP220" s="68"/>
      <c r="AQ220" s="68"/>
      <c r="AR220" s="68"/>
      <c r="AS220" s="68"/>
    </row>
    <row r="221" spans="1:45" ht="15.75" customHeight="1" x14ac:dyDescent="0.3">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K221" s="68"/>
      <c r="AL221" s="68"/>
      <c r="AM221" s="68"/>
      <c r="AN221" s="68"/>
      <c r="AO221" s="68"/>
      <c r="AP221" s="68"/>
      <c r="AQ221" s="68"/>
      <c r="AR221" s="68"/>
      <c r="AS221" s="68"/>
    </row>
    <row r="222" spans="1:45" ht="15.75" customHeight="1" x14ac:dyDescent="0.3">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K222" s="68"/>
      <c r="AL222" s="68"/>
      <c r="AM222" s="68"/>
      <c r="AN222" s="68"/>
      <c r="AO222" s="68"/>
      <c r="AP222" s="68"/>
      <c r="AQ222" s="68"/>
      <c r="AR222" s="68"/>
      <c r="AS222" s="68"/>
    </row>
    <row r="223" spans="1:45" ht="15.75" customHeight="1" x14ac:dyDescent="0.3">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K223" s="68"/>
      <c r="AL223" s="68"/>
      <c r="AM223" s="68"/>
      <c r="AN223" s="68"/>
      <c r="AO223" s="68"/>
      <c r="AP223" s="68"/>
      <c r="AQ223" s="68"/>
      <c r="AR223" s="68"/>
      <c r="AS223" s="68"/>
    </row>
    <row r="224" spans="1:45" ht="15.75" customHeight="1" x14ac:dyDescent="0.3">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K224" s="68"/>
      <c r="AL224" s="68"/>
      <c r="AM224" s="68"/>
      <c r="AN224" s="68"/>
      <c r="AO224" s="68"/>
      <c r="AP224" s="68"/>
      <c r="AQ224" s="68"/>
      <c r="AR224" s="68"/>
      <c r="AS224" s="68"/>
    </row>
    <row r="225" spans="1:45" ht="15.75" customHeight="1" x14ac:dyDescent="0.3">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K225" s="68"/>
      <c r="AL225" s="68"/>
      <c r="AM225" s="68"/>
      <c r="AN225" s="68"/>
      <c r="AO225" s="68"/>
      <c r="AP225" s="68"/>
      <c r="AQ225" s="68"/>
      <c r="AR225" s="68"/>
      <c r="AS225" s="68"/>
    </row>
    <row r="226" spans="1:45" ht="15.75" customHeight="1" x14ac:dyDescent="0.3">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K226" s="68"/>
      <c r="AL226" s="68"/>
      <c r="AM226" s="68"/>
      <c r="AN226" s="68"/>
      <c r="AO226" s="68"/>
      <c r="AP226" s="68"/>
      <c r="AQ226" s="68"/>
      <c r="AR226" s="68"/>
      <c r="AS226" s="68"/>
    </row>
    <row r="227" spans="1:45" ht="15.75" customHeight="1" x14ac:dyDescent="0.3">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K227" s="68"/>
      <c r="AL227" s="68"/>
      <c r="AM227" s="68"/>
      <c r="AN227" s="68"/>
      <c r="AO227" s="68"/>
      <c r="AP227" s="68"/>
      <c r="AQ227" s="68"/>
      <c r="AR227" s="68"/>
      <c r="AS227" s="68"/>
    </row>
    <row r="228" spans="1:45" ht="15.75" customHeight="1" x14ac:dyDescent="0.3">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K228" s="68"/>
      <c r="AL228" s="68"/>
      <c r="AM228" s="68"/>
      <c r="AN228" s="68"/>
      <c r="AO228" s="68"/>
      <c r="AP228" s="68"/>
      <c r="AQ228" s="68"/>
      <c r="AR228" s="68"/>
      <c r="AS228" s="68"/>
    </row>
    <row r="229" spans="1:45" ht="15.75" customHeight="1" x14ac:dyDescent="0.3">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K229" s="68"/>
      <c r="AL229" s="68"/>
      <c r="AM229" s="68"/>
      <c r="AN229" s="68"/>
      <c r="AO229" s="68"/>
      <c r="AP229" s="68"/>
      <c r="AQ229" s="68"/>
      <c r="AR229" s="68"/>
      <c r="AS229" s="68"/>
    </row>
    <row r="230" spans="1:45" ht="15.75" customHeight="1" x14ac:dyDescent="0.3">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K230" s="68"/>
      <c r="AL230" s="68"/>
      <c r="AM230" s="68"/>
      <c r="AN230" s="68"/>
      <c r="AO230" s="68"/>
      <c r="AP230" s="68"/>
      <c r="AQ230" s="68"/>
      <c r="AR230" s="68"/>
      <c r="AS230" s="68"/>
    </row>
    <row r="231" spans="1:45" ht="15.75" customHeight="1" x14ac:dyDescent="0.3">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K231" s="68"/>
      <c r="AL231" s="68"/>
      <c r="AM231" s="68"/>
      <c r="AN231" s="68"/>
      <c r="AO231" s="68"/>
      <c r="AP231" s="68"/>
      <c r="AQ231" s="68"/>
      <c r="AR231" s="68"/>
      <c r="AS231" s="68"/>
    </row>
    <row r="232" spans="1:45" ht="15.75" customHeight="1" x14ac:dyDescent="0.3">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K232" s="68"/>
      <c r="AL232" s="68"/>
      <c r="AM232" s="68"/>
      <c r="AN232" s="68"/>
      <c r="AO232" s="68"/>
      <c r="AP232" s="68"/>
      <c r="AQ232" s="68"/>
      <c r="AR232" s="68"/>
      <c r="AS232" s="68"/>
    </row>
    <row r="233" spans="1:45" ht="15.75" customHeight="1" x14ac:dyDescent="0.3">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K233" s="68"/>
      <c r="AL233" s="68"/>
      <c r="AM233" s="68"/>
      <c r="AN233" s="68"/>
      <c r="AO233" s="68"/>
      <c r="AP233" s="68"/>
      <c r="AQ233" s="68"/>
      <c r="AR233" s="68"/>
      <c r="AS233" s="68"/>
    </row>
    <row r="234" spans="1:45" ht="15.75" customHeight="1" x14ac:dyDescent="0.3">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K234" s="68"/>
      <c r="AL234" s="68"/>
      <c r="AM234" s="68"/>
      <c r="AN234" s="68"/>
      <c r="AO234" s="68"/>
      <c r="AP234" s="68"/>
      <c r="AQ234" s="68"/>
      <c r="AR234" s="68"/>
      <c r="AS234" s="68"/>
    </row>
    <row r="235" spans="1:45" ht="15.75" customHeight="1" x14ac:dyDescent="0.3">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K235" s="68"/>
      <c r="AL235" s="68"/>
      <c r="AM235" s="68"/>
      <c r="AN235" s="68"/>
      <c r="AO235" s="68"/>
      <c r="AP235" s="68"/>
      <c r="AQ235" s="68"/>
      <c r="AR235" s="68"/>
      <c r="AS235" s="68"/>
    </row>
    <row r="236" spans="1:45" ht="15.75" customHeight="1" x14ac:dyDescent="0.3">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K236" s="68"/>
      <c r="AL236" s="68"/>
      <c r="AM236" s="68"/>
      <c r="AN236" s="68"/>
      <c r="AO236" s="68"/>
      <c r="AP236" s="68"/>
      <c r="AQ236" s="68"/>
      <c r="AR236" s="68"/>
      <c r="AS236" s="68"/>
    </row>
    <row r="237" spans="1:45" ht="15.75" customHeight="1" x14ac:dyDescent="0.3">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K237" s="68"/>
      <c r="AL237" s="68"/>
      <c r="AM237" s="68"/>
      <c r="AN237" s="68"/>
      <c r="AO237" s="68"/>
      <c r="AP237" s="68"/>
      <c r="AQ237" s="68"/>
      <c r="AR237" s="68"/>
      <c r="AS237" s="68"/>
    </row>
    <row r="238" spans="1:45" ht="15.75" customHeight="1" x14ac:dyDescent="0.3">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K238" s="68"/>
      <c r="AL238" s="68"/>
      <c r="AM238" s="68"/>
      <c r="AN238" s="68"/>
      <c r="AO238" s="68"/>
      <c r="AP238" s="68"/>
      <c r="AQ238" s="68"/>
      <c r="AR238" s="68"/>
      <c r="AS238" s="68"/>
    </row>
    <row r="239" spans="1:45" ht="15.75" customHeight="1" x14ac:dyDescent="0.3">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K239" s="68"/>
      <c r="AL239" s="68"/>
      <c r="AM239" s="68"/>
      <c r="AN239" s="68"/>
      <c r="AO239" s="68"/>
      <c r="AP239" s="68"/>
      <c r="AQ239" s="68"/>
      <c r="AR239" s="68"/>
      <c r="AS239" s="68"/>
    </row>
    <row r="240" spans="1:45" ht="15.75" customHeight="1" x14ac:dyDescent="0.3">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K240" s="68"/>
      <c r="AL240" s="68"/>
      <c r="AM240" s="68"/>
      <c r="AN240" s="68"/>
      <c r="AO240" s="68"/>
      <c r="AP240" s="68"/>
      <c r="AQ240" s="68"/>
      <c r="AR240" s="68"/>
      <c r="AS240" s="68"/>
    </row>
    <row r="241" spans="1:45" ht="15.75" customHeight="1" x14ac:dyDescent="0.3">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K241" s="68"/>
      <c r="AL241" s="68"/>
      <c r="AM241" s="68"/>
      <c r="AN241" s="68"/>
      <c r="AO241" s="68"/>
      <c r="AP241" s="68"/>
      <c r="AQ241" s="68"/>
      <c r="AR241" s="68"/>
      <c r="AS241" s="68"/>
    </row>
    <row r="242" spans="1:45" ht="15.75" customHeight="1" x14ac:dyDescent="0.3">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K242" s="68"/>
      <c r="AL242" s="68"/>
      <c r="AM242" s="68"/>
      <c r="AN242" s="68"/>
      <c r="AO242" s="68"/>
      <c r="AP242" s="68"/>
      <c r="AQ242" s="68"/>
      <c r="AR242" s="68"/>
      <c r="AS242" s="68"/>
    </row>
    <row r="243" spans="1:45" ht="15.75" customHeight="1" x14ac:dyDescent="0.3">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K243" s="68"/>
      <c r="AL243" s="68"/>
      <c r="AM243" s="68"/>
      <c r="AN243" s="68"/>
      <c r="AO243" s="68"/>
      <c r="AP243" s="68"/>
      <c r="AQ243" s="68"/>
      <c r="AR243" s="68"/>
      <c r="AS243" s="68"/>
    </row>
    <row r="244" spans="1:45" ht="15.75" customHeight="1" x14ac:dyDescent="0.3">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K244" s="68"/>
      <c r="AL244" s="68"/>
      <c r="AM244" s="68"/>
      <c r="AN244" s="68"/>
      <c r="AO244" s="68"/>
      <c r="AP244" s="68"/>
      <c r="AQ244" s="68"/>
      <c r="AR244" s="68"/>
      <c r="AS244" s="68"/>
    </row>
    <row r="245" spans="1:45" ht="15.75" customHeight="1" x14ac:dyDescent="0.3">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K245" s="68"/>
      <c r="AL245" s="68"/>
      <c r="AM245" s="68"/>
      <c r="AN245" s="68"/>
      <c r="AO245" s="68"/>
      <c r="AP245" s="68"/>
      <c r="AQ245" s="68"/>
      <c r="AR245" s="68"/>
      <c r="AS245" s="68"/>
    </row>
    <row r="246" spans="1:45" ht="15.75" customHeight="1" x14ac:dyDescent="0.3">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K246" s="68"/>
      <c r="AL246" s="68"/>
      <c r="AM246" s="68"/>
      <c r="AN246" s="68"/>
      <c r="AO246" s="68"/>
      <c r="AP246" s="68"/>
      <c r="AQ246" s="68"/>
      <c r="AR246" s="68"/>
      <c r="AS246" s="68"/>
    </row>
    <row r="247" spans="1:45" ht="15.75" customHeight="1" x14ac:dyDescent="0.3">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K247" s="68"/>
      <c r="AL247" s="68"/>
      <c r="AM247" s="68"/>
      <c r="AN247" s="68"/>
      <c r="AO247" s="68"/>
      <c r="AP247" s="68"/>
      <c r="AQ247" s="68"/>
      <c r="AR247" s="68"/>
      <c r="AS247" s="68"/>
    </row>
    <row r="248" spans="1:45" ht="15.75" customHeight="1" x14ac:dyDescent="0.3">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K248" s="68"/>
      <c r="AL248" s="68"/>
      <c r="AM248" s="68"/>
      <c r="AN248" s="68"/>
      <c r="AO248" s="68"/>
      <c r="AP248" s="68"/>
      <c r="AQ248" s="68"/>
      <c r="AR248" s="68"/>
      <c r="AS248" s="68"/>
    </row>
    <row r="249" spans="1:45" ht="15.75" customHeight="1" x14ac:dyDescent="0.3">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K249" s="68"/>
      <c r="AL249" s="68"/>
      <c r="AM249" s="68"/>
      <c r="AN249" s="68"/>
      <c r="AO249" s="68"/>
      <c r="AP249" s="68"/>
      <c r="AQ249" s="68"/>
      <c r="AR249" s="68"/>
      <c r="AS249" s="68"/>
    </row>
    <row r="250" spans="1:45" ht="15.75" customHeight="1" x14ac:dyDescent="0.3">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K250" s="68"/>
      <c r="AL250" s="68"/>
      <c r="AM250" s="68"/>
      <c r="AN250" s="68"/>
      <c r="AO250" s="68"/>
      <c r="AP250" s="68"/>
      <c r="AQ250" s="68"/>
      <c r="AR250" s="68"/>
      <c r="AS250" s="68"/>
    </row>
    <row r="251" spans="1:45" ht="15.75" customHeight="1" x14ac:dyDescent="0.3">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K251" s="68"/>
      <c r="AL251" s="68"/>
      <c r="AM251" s="68"/>
      <c r="AN251" s="68"/>
      <c r="AO251" s="68"/>
      <c r="AP251" s="68"/>
      <c r="AQ251" s="68"/>
      <c r="AR251" s="68"/>
      <c r="AS251" s="68"/>
    </row>
    <row r="252" spans="1:45" ht="15.75" customHeight="1" x14ac:dyDescent="0.3">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K252" s="68"/>
      <c r="AL252" s="68"/>
      <c r="AM252" s="68"/>
      <c r="AN252" s="68"/>
      <c r="AO252" s="68"/>
      <c r="AP252" s="68"/>
      <c r="AQ252" s="68"/>
      <c r="AR252" s="68"/>
      <c r="AS252" s="68"/>
    </row>
    <row r="253" spans="1:45" ht="15.75" customHeight="1" x14ac:dyDescent="0.3">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K253" s="68"/>
      <c r="AL253" s="68"/>
      <c r="AM253" s="68"/>
      <c r="AN253" s="68"/>
      <c r="AO253" s="68"/>
      <c r="AP253" s="68"/>
      <c r="AQ253" s="68"/>
      <c r="AR253" s="68"/>
      <c r="AS253" s="68"/>
    </row>
    <row r="254" spans="1:45" ht="15.75" customHeight="1" x14ac:dyDescent="0.3">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K254" s="68"/>
      <c r="AL254" s="68"/>
      <c r="AM254" s="68"/>
      <c r="AN254" s="68"/>
      <c r="AO254" s="68"/>
      <c r="AP254" s="68"/>
      <c r="AQ254" s="68"/>
      <c r="AR254" s="68"/>
      <c r="AS254" s="68"/>
    </row>
    <row r="255" spans="1:45" ht="15.75" customHeight="1" x14ac:dyDescent="0.3">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K255" s="68"/>
      <c r="AL255" s="68"/>
      <c r="AM255" s="68"/>
      <c r="AN255" s="68"/>
      <c r="AO255" s="68"/>
      <c r="AP255" s="68"/>
      <c r="AQ255" s="68"/>
      <c r="AR255" s="68"/>
      <c r="AS255" s="68"/>
    </row>
    <row r="256" spans="1:45" ht="15.75" customHeight="1" x14ac:dyDescent="0.3">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K256" s="68"/>
      <c r="AL256" s="68"/>
      <c r="AM256" s="68"/>
      <c r="AN256" s="68"/>
      <c r="AO256" s="68"/>
      <c r="AP256" s="68"/>
      <c r="AQ256" s="68"/>
      <c r="AR256" s="68"/>
      <c r="AS256" s="68"/>
    </row>
    <row r="257" spans="1:45" ht="15.75" customHeight="1" x14ac:dyDescent="0.3">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K257" s="68"/>
      <c r="AL257" s="68"/>
      <c r="AM257" s="68"/>
      <c r="AN257" s="68"/>
      <c r="AO257" s="68"/>
      <c r="AP257" s="68"/>
      <c r="AQ257" s="68"/>
      <c r="AR257" s="68"/>
      <c r="AS257" s="68"/>
    </row>
    <row r="258" spans="1:45" ht="15.75" customHeight="1" x14ac:dyDescent="0.3">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K258" s="68"/>
      <c r="AL258" s="68"/>
      <c r="AM258" s="68"/>
      <c r="AN258" s="68"/>
      <c r="AO258" s="68"/>
      <c r="AP258" s="68"/>
      <c r="AQ258" s="68"/>
      <c r="AR258" s="68"/>
      <c r="AS258" s="68"/>
    </row>
    <row r="259" spans="1:45" ht="15.75" customHeight="1" x14ac:dyDescent="0.3">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K259" s="68"/>
      <c r="AL259" s="68"/>
      <c r="AM259" s="68"/>
      <c r="AN259" s="68"/>
      <c r="AO259" s="68"/>
      <c r="AP259" s="68"/>
      <c r="AQ259" s="68"/>
      <c r="AR259" s="68"/>
      <c r="AS259" s="68"/>
    </row>
    <row r="260" spans="1:45" ht="15.75" customHeight="1" x14ac:dyDescent="0.3">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K260" s="68"/>
      <c r="AL260" s="68"/>
      <c r="AM260" s="68"/>
      <c r="AN260" s="68"/>
      <c r="AO260" s="68"/>
      <c r="AP260" s="68"/>
      <c r="AQ260" s="68"/>
      <c r="AR260" s="68"/>
      <c r="AS260" s="68"/>
    </row>
    <row r="261" spans="1:45" ht="15.75" customHeight="1" x14ac:dyDescent="0.3">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K261" s="68"/>
      <c r="AL261" s="68"/>
      <c r="AM261" s="68"/>
      <c r="AN261" s="68"/>
      <c r="AO261" s="68"/>
      <c r="AP261" s="68"/>
      <c r="AQ261" s="68"/>
      <c r="AR261" s="68"/>
      <c r="AS261" s="68"/>
    </row>
    <row r="262" spans="1:45" ht="15.75" customHeight="1" x14ac:dyDescent="0.3">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K262" s="68"/>
      <c r="AL262" s="68"/>
      <c r="AM262" s="68"/>
      <c r="AN262" s="68"/>
      <c r="AO262" s="68"/>
      <c r="AP262" s="68"/>
      <c r="AQ262" s="68"/>
      <c r="AR262" s="68"/>
      <c r="AS262" s="68"/>
    </row>
    <row r="263" spans="1:45" ht="15.75" customHeight="1" x14ac:dyDescent="0.3">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K263" s="68"/>
      <c r="AL263" s="68"/>
      <c r="AM263" s="68"/>
      <c r="AN263" s="68"/>
      <c r="AO263" s="68"/>
      <c r="AP263" s="68"/>
      <c r="AQ263" s="68"/>
      <c r="AR263" s="68"/>
      <c r="AS263" s="68"/>
    </row>
    <row r="264" spans="1:45" ht="15.75" customHeight="1" x14ac:dyDescent="0.3">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K264" s="68"/>
      <c r="AL264" s="68"/>
      <c r="AM264" s="68"/>
      <c r="AN264" s="68"/>
      <c r="AO264" s="68"/>
      <c r="AP264" s="68"/>
      <c r="AQ264" s="68"/>
      <c r="AR264" s="68"/>
      <c r="AS264" s="68"/>
    </row>
    <row r="265" spans="1:45" ht="15.75" customHeight="1" x14ac:dyDescent="0.3">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K265" s="68"/>
      <c r="AL265" s="68"/>
      <c r="AM265" s="68"/>
      <c r="AN265" s="68"/>
      <c r="AO265" s="68"/>
      <c r="AP265" s="68"/>
      <c r="AQ265" s="68"/>
      <c r="AR265" s="68"/>
      <c r="AS265" s="68"/>
    </row>
    <row r="266" spans="1:45" ht="15.75" customHeight="1" x14ac:dyDescent="0.3">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K266" s="68"/>
      <c r="AL266" s="68"/>
      <c r="AM266" s="68"/>
      <c r="AN266" s="68"/>
      <c r="AO266" s="68"/>
      <c r="AP266" s="68"/>
      <c r="AQ266" s="68"/>
      <c r="AR266" s="68"/>
      <c r="AS266" s="68"/>
    </row>
    <row r="267" spans="1:45" ht="15.75" customHeight="1" x14ac:dyDescent="0.3">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K267" s="68"/>
      <c r="AL267" s="68"/>
      <c r="AM267" s="68"/>
      <c r="AN267" s="68"/>
      <c r="AO267" s="68"/>
      <c r="AP267" s="68"/>
      <c r="AQ267" s="68"/>
      <c r="AR267" s="68"/>
      <c r="AS267" s="68"/>
    </row>
    <row r="268" spans="1:45" ht="15.75" customHeight="1" x14ac:dyDescent="0.3">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K268" s="68"/>
      <c r="AL268" s="68"/>
      <c r="AM268" s="68"/>
      <c r="AN268" s="68"/>
      <c r="AO268" s="68"/>
      <c r="AP268" s="68"/>
      <c r="AQ268" s="68"/>
      <c r="AR268" s="68"/>
      <c r="AS268" s="68"/>
    </row>
    <row r="269" spans="1:45" ht="15.75" customHeight="1" x14ac:dyDescent="0.3">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K269" s="68"/>
      <c r="AL269" s="68"/>
      <c r="AM269" s="68"/>
      <c r="AN269" s="68"/>
      <c r="AO269" s="68"/>
      <c r="AP269" s="68"/>
      <c r="AQ269" s="68"/>
      <c r="AR269" s="68"/>
      <c r="AS269" s="68"/>
    </row>
    <row r="270" spans="1:45" ht="15.75" customHeight="1" x14ac:dyDescent="0.3">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K270" s="68"/>
      <c r="AL270" s="68"/>
      <c r="AM270" s="68"/>
      <c r="AN270" s="68"/>
      <c r="AO270" s="68"/>
      <c r="AP270" s="68"/>
      <c r="AQ270" s="68"/>
      <c r="AR270" s="68"/>
      <c r="AS270" s="68"/>
    </row>
    <row r="271" spans="1:45" ht="15.75" customHeight="1" x14ac:dyDescent="0.3">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K271" s="68"/>
      <c r="AL271" s="68"/>
      <c r="AM271" s="68"/>
      <c r="AN271" s="68"/>
      <c r="AO271" s="68"/>
      <c r="AP271" s="68"/>
      <c r="AQ271" s="68"/>
      <c r="AR271" s="68"/>
      <c r="AS271" s="68"/>
    </row>
    <row r="272" spans="1:45" ht="15.75" customHeight="1" x14ac:dyDescent="0.3">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K272" s="68"/>
      <c r="AL272" s="68"/>
      <c r="AM272" s="68"/>
      <c r="AN272" s="68"/>
      <c r="AO272" s="68"/>
      <c r="AP272" s="68"/>
      <c r="AQ272" s="68"/>
      <c r="AR272" s="68"/>
      <c r="AS272" s="68"/>
    </row>
    <row r="273" spans="1:45" ht="15.75" customHeight="1" x14ac:dyDescent="0.3">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K273" s="68"/>
      <c r="AL273" s="68"/>
      <c r="AM273" s="68"/>
      <c r="AN273" s="68"/>
      <c r="AO273" s="68"/>
      <c r="AP273" s="68"/>
      <c r="AQ273" s="68"/>
      <c r="AR273" s="68"/>
      <c r="AS273" s="68"/>
    </row>
    <row r="274" spans="1:45" ht="15.75" customHeight="1" x14ac:dyDescent="0.3">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K274" s="68"/>
      <c r="AL274" s="68"/>
      <c r="AM274" s="68"/>
      <c r="AN274" s="68"/>
      <c r="AO274" s="68"/>
      <c r="AP274" s="68"/>
      <c r="AQ274" s="68"/>
      <c r="AR274" s="68"/>
      <c r="AS274" s="68"/>
    </row>
    <row r="275" spans="1:45" ht="15.75" customHeight="1" x14ac:dyDescent="0.3">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K275" s="68"/>
      <c r="AL275" s="68"/>
      <c r="AM275" s="68"/>
      <c r="AN275" s="68"/>
      <c r="AO275" s="68"/>
      <c r="AP275" s="68"/>
      <c r="AQ275" s="68"/>
      <c r="AR275" s="68"/>
      <c r="AS275" s="68"/>
    </row>
    <row r="276" spans="1:45" ht="15.75" customHeight="1" x14ac:dyDescent="0.3">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K276" s="68"/>
      <c r="AL276" s="68"/>
      <c r="AM276" s="68"/>
      <c r="AN276" s="68"/>
      <c r="AO276" s="68"/>
      <c r="AP276" s="68"/>
      <c r="AQ276" s="68"/>
      <c r="AR276" s="68"/>
      <c r="AS276" s="68"/>
    </row>
    <row r="277" spans="1:45" ht="15.75" customHeight="1" x14ac:dyDescent="0.3">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K277" s="68"/>
      <c r="AL277" s="68"/>
      <c r="AM277" s="68"/>
      <c r="AN277" s="68"/>
      <c r="AO277" s="68"/>
      <c r="AP277" s="68"/>
      <c r="AQ277" s="68"/>
      <c r="AR277" s="68"/>
      <c r="AS277" s="68"/>
    </row>
    <row r="278" spans="1:45" ht="15.75" customHeight="1" x14ac:dyDescent="0.3">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K278" s="68"/>
      <c r="AL278" s="68"/>
      <c r="AM278" s="68"/>
      <c r="AN278" s="68"/>
      <c r="AO278" s="68"/>
      <c r="AP278" s="68"/>
      <c r="AQ278" s="68"/>
      <c r="AR278" s="68"/>
      <c r="AS278" s="68"/>
    </row>
    <row r="279" spans="1:45" ht="15.75" customHeight="1" x14ac:dyDescent="0.3">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K279" s="68"/>
      <c r="AL279" s="68"/>
      <c r="AM279" s="68"/>
      <c r="AN279" s="68"/>
      <c r="AO279" s="68"/>
      <c r="AP279" s="68"/>
      <c r="AQ279" s="68"/>
      <c r="AR279" s="68"/>
      <c r="AS279" s="68"/>
    </row>
    <row r="280" spans="1:45" ht="15.75" customHeight="1" x14ac:dyDescent="0.3">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K280" s="68"/>
      <c r="AL280" s="68"/>
      <c r="AM280" s="68"/>
      <c r="AN280" s="68"/>
      <c r="AO280" s="68"/>
      <c r="AP280" s="68"/>
      <c r="AQ280" s="68"/>
      <c r="AR280" s="68"/>
      <c r="AS280" s="68"/>
    </row>
    <row r="281" spans="1:45" ht="15.75" customHeight="1" x14ac:dyDescent="0.3">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K281" s="68"/>
      <c r="AL281" s="68"/>
      <c r="AM281" s="68"/>
      <c r="AN281" s="68"/>
      <c r="AO281" s="68"/>
      <c r="AP281" s="68"/>
      <c r="AQ281" s="68"/>
      <c r="AR281" s="68"/>
      <c r="AS281" s="68"/>
    </row>
    <row r="282" spans="1:45" ht="15.75" customHeight="1" x14ac:dyDescent="0.3">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K282" s="68"/>
      <c r="AL282" s="68"/>
      <c r="AM282" s="68"/>
      <c r="AN282" s="68"/>
      <c r="AO282" s="68"/>
      <c r="AP282" s="68"/>
      <c r="AQ282" s="68"/>
      <c r="AR282" s="68"/>
      <c r="AS282" s="68"/>
    </row>
    <row r="283" spans="1:45" ht="15.75" customHeight="1" x14ac:dyDescent="0.3">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K283" s="68"/>
      <c r="AL283" s="68"/>
      <c r="AM283" s="68"/>
      <c r="AN283" s="68"/>
      <c r="AO283" s="68"/>
      <c r="AP283" s="68"/>
      <c r="AQ283" s="68"/>
      <c r="AR283" s="68"/>
      <c r="AS283" s="68"/>
    </row>
    <row r="284" spans="1:45" ht="15.75" customHeight="1" x14ac:dyDescent="0.3">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K284" s="68"/>
      <c r="AL284" s="68"/>
      <c r="AM284" s="68"/>
      <c r="AN284" s="68"/>
      <c r="AO284" s="68"/>
      <c r="AP284" s="68"/>
      <c r="AQ284" s="68"/>
      <c r="AR284" s="68"/>
      <c r="AS284" s="68"/>
    </row>
    <row r="285" spans="1:45" ht="15.75" customHeight="1" x14ac:dyDescent="0.3">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K285" s="68"/>
      <c r="AL285" s="68"/>
      <c r="AM285" s="68"/>
      <c r="AN285" s="68"/>
      <c r="AO285" s="68"/>
      <c r="AP285" s="68"/>
      <c r="AQ285" s="68"/>
      <c r="AR285" s="68"/>
      <c r="AS285" s="68"/>
    </row>
    <row r="286" spans="1:45" ht="15.75" customHeight="1" x14ac:dyDescent="0.3">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K286" s="68"/>
      <c r="AL286" s="68"/>
      <c r="AM286" s="68"/>
      <c r="AN286" s="68"/>
      <c r="AO286" s="68"/>
      <c r="AP286" s="68"/>
      <c r="AQ286" s="68"/>
      <c r="AR286" s="68"/>
      <c r="AS286" s="68"/>
    </row>
    <row r="287" spans="1:45" ht="15.75" customHeight="1" x14ac:dyDescent="0.3">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K287" s="68"/>
      <c r="AL287" s="68"/>
      <c r="AM287" s="68"/>
      <c r="AN287" s="68"/>
      <c r="AO287" s="68"/>
      <c r="AP287" s="68"/>
      <c r="AQ287" s="68"/>
      <c r="AR287" s="68"/>
      <c r="AS287" s="68"/>
    </row>
    <row r="288" spans="1:45" ht="15.75" customHeight="1" x14ac:dyDescent="0.3">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K288" s="68"/>
      <c r="AL288" s="68"/>
      <c r="AM288" s="68"/>
      <c r="AN288" s="68"/>
      <c r="AO288" s="68"/>
      <c r="AP288" s="68"/>
      <c r="AQ288" s="68"/>
      <c r="AR288" s="68"/>
      <c r="AS288" s="68"/>
    </row>
    <row r="289" spans="1:45" ht="15.75" customHeight="1" x14ac:dyDescent="0.3">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K289" s="68"/>
      <c r="AL289" s="68"/>
      <c r="AM289" s="68"/>
      <c r="AN289" s="68"/>
      <c r="AO289" s="68"/>
      <c r="AP289" s="68"/>
      <c r="AQ289" s="68"/>
      <c r="AR289" s="68"/>
      <c r="AS289" s="68"/>
    </row>
    <row r="290" spans="1:45" ht="15.75" customHeight="1" x14ac:dyDescent="0.3">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K290" s="68"/>
      <c r="AL290" s="68"/>
      <c r="AM290" s="68"/>
      <c r="AN290" s="68"/>
      <c r="AO290" s="68"/>
      <c r="AP290" s="68"/>
      <c r="AQ290" s="68"/>
      <c r="AR290" s="68"/>
      <c r="AS290" s="68"/>
    </row>
    <row r="291" spans="1:45" ht="15.75" customHeight="1" x14ac:dyDescent="0.3">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K291" s="68"/>
      <c r="AL291" s="68"/>
      <c r="AM291" s="68"/>
      <c r="AN291" s="68"/>
      <c r="AO291" s="68"/>
      <c r="AP291" s="68"/>
      <c r="AQ291" s="68"/>
      <c r="AR291" s="68"/>
      <c r="AS291" s="68"/>
    </row>
    <row r="292" spans="1:45" ht="15.75" customHeight="1" x14ac:dyDescent="0.3">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K292" s="68"/>
      <c r="AL292" s="68"/>
      <c r="AM292" s="68"/>
      <c r="AN292" s="68"/>
      <c r="AO292" s="68"/>
      <c r="AP292" s="68"/>
      <c r="AQ292" s="68"/>
      <c r="AR292" s="68"/>
      <c r="AS292" s="68"/>
    </row>
    <row r="293" spans="1:45" ht="15.75" customHeight="1" x14ac:dyDescent="0.3">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K293" s="68"/>
      <c r="AL293" s="68"/>
      <c r="AM293" s="68"/>
      <c r="AN293" s="68"/>
      <c r="AO293" s="68"/>
      <c r="AP293" s="68"/>
      <c r="AQ293" s="68"/>
      <c r="AR293" s="68"/>
      <c r="AS293" s="68"/>
    </row>
    <row r="294" spans="1:45" ht="15.75" customHeight="1" x14ac:dyDescent="0.3">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K294" s="68"/>
      <c r="AL294" s="68"/>
      <c r="AM294" s="68"/>
      <c r="AN294" s="68"/>
      <c r="AO294" s="68"/>
      <c r="AP294" s="68"/>
      <c r="AQ294" s="68"/>
      <c r="AR294" s="68"/>
      <c r="AS294" s="68"/>
    </row>
    <row r="295" spans="1:45" ht="15.75" customHeight="1" x14ac:dyDescent="0.3">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K295" s="68"/>
      <c r="AL295" s="68"/>
      <c r="AM295" s="68"/>
      <c r="AN295" s="68"/>
      <c r="AO295" s="68"/>
      <c r="AP295" s="68"/>
      <c r="AQ295" s="68"/>
      <c r="AR295" s="68"/>
      <c r="AS295" s="68"/>
    </row>
    <row r="296" spans="1:45" ht="15.75" customHeight="1" x14ac:dyDescent="0.3">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K296" s="68"/>
      <c r="AL296" s="68"/>
      <c r="AM296" s="68"/>
      <c r="AN296" s="68"/>
      <c r="AO296" s="68"/>
      <c r="AP296" s="68"/>
      <c r="AQ296" s="68"/>
      <c r="AR296" s="68"/>
      <c r="AS296" s="68"/>
    </row>
    <row r="297" spans="1:45" ht="15.75" customHeight="1" x14ac:dyDescent="0.3">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K297" s="68"/>
      <c r="AL297" s="68"/>
      <c r="AM297" s="68"/>
      <c r="AN297" s="68"/>
      <c r="AO297" s="68"/>
      <c r="AP297" s="68"/>
      <c r="AQ297" s="68"/>
      <c r="AR297" s="68"/>
      <c r="AS297" s="68"/>
    </row>
    <row r="298" spans="1:45" ht="15.75" customHeight="1" x14ac:dyDescent="0.3">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K298" s="68"/>
      <c r="AL298" s="68"/>
      <c r="AM298" s="68"/>
      <c r="AN298" s="68"/>
      <c r="AO298" s="68"/>
      <c r="AP298" s="68"/>
      <c r="AQ298" s="68"/>
      <c r="AR298" s="68"/>
      <c r="AS298" s="68"/>
    </row>
    <row r="299" spans="1:45" ht="15.75" customHeight="1" x14ac:dyDescent="0.3">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K299" s="68"/>
      <c r="AL299" s="68"/>
      <c r="AM299" s="68"/>
      <c r="AN299" s="68"/>
      <c r="AO299" s="68"/>
      <c r="AP299" s="68"/>
      <c r="AQ299" s="68"/>
      <c r="AR299" s="68"/>
      <c r="AS299" s="68"/>
    </row>
    <row r="300" spans="1:45" ht="15.75" customHeight="1" x14ac:dyDescent="0.3">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K300" s="68"/>
      <c r="AL300" s="68"/>
      <c r="AM300" s="68"/>
      <c r="AN300" s="68"/>
      <c r="AO300" s="68"/>
      <c r="AP300" s="68"/>
      <c r="AQ300" s="68"/>
      <c r="AR300" s="68"/>
      <c r="AS300" s="68"/>
    </row>
    <row r="301" spans="1:45" ht="15.75" customHeight="1" x14ac:dyDescent="0.3">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K301" s="68"/>
      <c r="AL301" s="68"/>
      <c r="AM301" s="68"/>
      <c r="AN301" s="68"/>
      <c r="AO301" s="68"/>
      <c r="AP301" s="68"/>
      <c r="AQ301" s="68"/>
      <c r="AR301" s="68"/>
      <c r="AS301" s="68"/>
    </row>
    <row r="302" spans="1:45" ht="15.75" customHeight="1" x14ac:dyDescent="0.3">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K302" s="68"/>
      <c r="AL302" s="68"/>
      <c r="AM302" s="68"/>
      <c r="AN302" s="68"/>
      <c r="AO302" s="68"/>
      <c r="AP302" s="68"/>
      <c r="AQ302" s="68"/>
      <c r="AR302" s="68"/>
      <c r="AS302" s="68"/>
    </row>
    <row r="303" spans="1:45" ht="15.75" customHeight="1" x14ac:dyDescent="0.3">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K303" s="68"/>
      <c r="AL303" s="68"/>
      <c r="AM303" s="68"/>
      <c r="AN303" s="68"/>
      <c r="AO303" s="68"/>
      <c r="AP303" s="68"/>
      <c r="AQ303" s="68"/>
      <c r="AR303" s="68"/>
      <c r="AS303" s="68"/>
    </row>
    <row r="304" spans="1:45" ht="15.75" customHeight="1" x14ac:dyDescent="0.3">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K304" s="68"/>
      <c r="AL304" s="68"/>
      <c r="AM304" s="68"/>
      <c r="AN304" s="68"/>
      <c r="AO304" s="68"/>
      <c r="AP304" s="68"/>
      <c r="AQ304" s="68"/>
      <c r="AR304" s="68"/>
      <c r="AS304" s="68"/>
    </row>
    <row r="305" spans="1:45" ht="15.75" customHeight="1" x14ac:dyDescent="0.3">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K305" s="68"/>
      <c r="AL305" s="68"/>
      <c r="AM305" s="68"/>
      <c r="AN305" s="68"/>
      <c r="AO305" s="68"/>
      <c r="AP305" s="68"/>
      <c r="AQ305" s="68"/>
      <c r="AR305" s="68"/>
      <c r="AS305" s="68"/>
    </row>
    <row r="306" spans="1:45" ht="15.75" customHeight="1" x14ac:dyDescent="0.3">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K306" s="68"/>
      <c r="AL306" s="68"/>
      <c r="AM306" s="68"/>
      <c r="AN306" s="68"/>
      <c r="AO306" s="68"/>
      <c r="AP306" s="68"/>
      <c r="AQ306" s="68"/>
      <c r="AR306" s="68"/>
      <c r="AS306" s="68"/>
    </row>
    <row r="307" spans="1:45" ht="15.75" customHeight="1" x14ac:dyDescent="0.3">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K307" s="68"/>
      <c r="AL307" s="68"/>
      <c r="AM307" s="68"/>
      <c r="AN307" s="68"/>
      <c r="AO307" s="68"/>
      <c r="AP307" s="68"/>
      <c r="AQ307" s="68"/>
      <c r="AR307" s="68"/>
      <c r="AS307" s="68"/>
    </row>
    <row r="308" spans="1:45" ht="15.75" customHeight="1" x14ac:dyDescent="0.3">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K308" s="68"/>
      <c r="AL308" s="68"/>
      <c r="AM308" s="68"/>
      <c r="AN308" s="68"/>
      <c r="AO308" s="68"/>
      <c r="AP308" s="68"/>
      <c r="AQ308" s="68"/>
      <c r="AR308" s="68"/>
      <c r="AS308" s="68"/>
    </row>
    <row r="309" spans="1:45" ht="15.75" customHeight="1" x14ac:dyDescent="0.3">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K309" s="68"/>
      <c r="AL309" s="68"/>
      <c r="AM309" s="68"/>
      <c r="AN309" s="68"/>
      <c r="AO309" s="68"/>
      <c r="AP309" s="68"/>
      <c r="AQ309" s="68"/>
      <c r="AR309" s="68"/>
      <c r="AS309" s="68"/>
    </row>
    <row r="310" spans="1:45" ht="15.75" customHeight="1" x14ac:dyDescent="0.3">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K310" s="68"/>
      <c r="AL310" s="68"/>
      <c r="AM310" s="68"/>
      <c r="AN310" s="68"/>
      <c r="AO310" s="68"/>
      <c r="AP310" s="68"/>
      <c r="AQ310" s="68"/>
      <c r="AR310" s="68"/>
      <c r="AS310" s="68"/>
    </row>
    <row r="311" spans="1:45" ht="15.75" customHeight="1" x14ac:dyDescent="0.3">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K311" s="68"/>
      <c r="AL311" s="68"/>
      <c r="AM311" s="68"/>
      <c r="AN311" s="68"/>
      <c r="AO311" s="68"/>
      <c r="AP311" s="68"/>
      <c r="AQ311" s="68"/>
      <c r="AR311" s="68"/>
      <c r="AS311" s="68"/>
    </row>
    <row r="312" spans="1:45" ht="15.75" customHeight="1" x14ac:dyDescent="0.3">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K312" s="68"/>
      <c r="AL312" s="68"/>
      <c r="AM312" s="68"/>
      <c r="AN312" s="68"/>
      <c r="AO312" s="68"/>
      <c r="AP312" s="68"/>
      <c r="AQ312" s="68"/>
      <c r="AR312" s="68"/>
      <c r="AS312" s="68"/>
    </row>
    <row r="313" spans="1:45" ht="15.75" customHeight="1" x14ac:dyDescent="0.3">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K313" s="68"/>
      <c r="AL313" s="68"/>
      <c r="AM313" s="68"/>
      <c r="AN313" s="68"/>
      <c r="AO313" s="68"/>
      <c r="AP313" s="68"/>
      <c r="AQ313" s="68"/>
      <c r="AR313" s="68"/>
      <c r="AS313" s="68"/>
    </row>
    <row r="314" spans="1:45" ht="15.75" customHeight="1" x14ac:dyDescent="0.3">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K314" s="68"/>
      <c r="AL314" s="68"/>
      <c r="AM314" s="68"/>
      <c r="AN314" s="68"/>
      <c r="AO314" s="68"/>
      <c r="AP314" s="68"/>
      <c r="AQ314" s="68"/>
      <c r="AR314" s="68"/>
      <c r="AS314" s="68"/>
    </row>
    <row r="315" spans="1:45" ht="15.75" customHeight="1" x14ac:dyDescent="0.3">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K315" s="68"/>
      <c r="AL315" s="68"/>
      <c r="AM315" s="68"/>
      <c r="AN315" s="68"/>
      <c r="AO315" s="68"/>
      <c r="AP315" s="68"/>
      <c r="AQ315" s="68"/>
      <c r="AR315" s="68"/>
      <c r="AS315" s="68"/>
    </row>
    <row r="316" spans="1:45" ht="15.75" customHeight="1" x14ac:dyDescent="0.3">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K316" s="68"/>
      <c r="AL316" s="68"/>
      <c r="AM316" s="68"/>
      <c r="AN316" s="68"/>
      <c r="AO316" s="68"/>
      <c r="AP316" s="68"/>
      <c r="AQ316" s="68"/>
      <c r="AR316" s="68"/>
      <c r="AS316" s="68"/>
    </row>
    <row r="317" spans="1:45" ht="15.75" customHeight="1" x14ac:dyDescent="0.3">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K317" s="68"/>
      <c r="AL317" s="68"/>
      <c r="AM317" s="68"/>
      <c r="AN317" s="68"/>
      <c r="AO317" s="68"/>
      <c r="AP317" s="68"/>
      <c r="AQ317" s="68"/>
      <c r="AR317" s="68"/>
      <c r="AS317" s="68"/>
    </row>
    <row r="318" spans="1:45" ht="15.75" customHeight="1" x14ac:dyDescent="0.3">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K318" s="68"/>
      <c r="AL318" s="68"/>
      <c r="AM318" s="68"/>
      <c r="AN318" s="68"/>
      <c r="AO318" s="68"/>
      <c r="AP318" s="68"/>
      <c r="AQ318" s="68"/>
      <c r="AR318" s="68"/>
      <c r="AS318" s="68"/>
    </row>
    <row r="319" spans="1:45" ht="15.75" customHeight="1" x14ac:dyDescent="0.3">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K319" s="68"/>
      <c r="AL319" s="68"/>
      <c r="AM319" s="68"/>
      <c r="AN319" s="68"/>
      <c r="AO319" s="68"/>
      <c r="AP319" s="68"/>
      <c r="AQ319" s="68"/>
      <c r="AR319" s="68"/>
      <c r="AS319" s="68"/>
    </row>
    <row r="320" spans="1:45" ht="15.75" customHeight="1" x14ac:dyDescent="0.3">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K320" s="68"/>
      <c r="AL320" s="68"/>
      <c r="AM320" s="68"/>
      <c r="AN320" s="68"/>
      <c r="AO320" s="68"/>
      <c r="AP320" s="68"/>
      <c r="AQ320" s="68"/>
      <c r="AR320" s="68"/>
      <c r="AS320" s="68"/>
    </row>
    <row r="321" spans="1:45" ht="15.75" customHeight="1" x14ac:dyDescent="0.3">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K321" s="68"/>
      <c r="AL321" s="68"/>
      <c r="AM321" s="68"/>
      <c r="AN321" s="68"/>
      <c r="AO321" s="68"/>
      <c r="AP321" s="68"/>
      <c r="AQ321" s="68"/>
      <c r="AR321" s="68"/>
      <c r="AS321" s="68"/>
    </row>
    <row r="322" spans="1:45" ht="15.75" customHeight="1" x14ac:dyDescent="0.3">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K322" s="68"/>
      <c r="AL322" s="68"/>
      <c r="AM322" s="68"/>
      <c r="AN322" s="68"/>
      <c r="AO322" s="68"/>
      <c r="AP322" s="68"/>
      <c r="AQ322" s="68"/>
      <c r="AR322" s="68"/>
      <c r="AS322" s="68"/>
    </row>
    <row r="323" spans="1:45" ht="15.75" customHeight="1" x14ac:dyDescent="0.3">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K323" s="68"/>
      <c r="AL323" s="68"/>
      <c r="AM323" s="68"/>
      <c r="AN323" s="68"/>
      <c r="AO323" s="68"/>
      <c r="AP323" s="68"/>
      <c r="AQ323" s="68"/>
      <c r="AR323" s="68"/>
      <c r="AS323" s="68"/>
    </row>
    <row r="324" spans="1:45" ht="15.75" customHeight="1" x14ac:dyDescent="0.3">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K324" s="68"/>
      <c r="AL324" s="68"/>
      <c r="AM324" s="68"/>
      <c r="AN324" s="68"/>
      <c r="AO324" s="68"/>
      <c r="AP324" s="68"/>
      <c r="AQ324" s="68"/>
      <c r="AR324" s="68"/>
      <c r="AS324" s="68"/>
    </row>
    <row r="325" spans="1:45" ht="15.75" customHeight="1" x14ac:dyDescent="0.3">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K325" s="68"/>
      <c r="AL325" s="68"/>
      <c r="AM325" s="68"/>
      <c r="AN325" s="68"/>
      <c r="AO325" s="68"/>
      <c r="AP325" s="68"/>
      <c r="AQ325" s="68"/>
      <c r="AR325" s="68"/>
      <c r="AS325" s="68"/>
    </row>
    <row r="326" spans="1:45" ht="15.75" customHeight="1" x14ac:dyDescent="0.3">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K326" s="68"/>
      <c r="AL326" s="68"/>
      <c r="AM326" s="68"/>
      <c r="AN326" s="68"/>
      <c r="AO326" s="68"/>
      <c r="AP326" s="68"/>
      <c r="AQ326" s="68"/>
      <c r="AR326" s="68"/>
      <c r="AS326" s="68"/>
    </row>
    <row r="327" spans="1:45" ht="15.75" customHeight="1" x14ac:dyDescent="0.3">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K327" s="68"/>
      <c r="AL327" s="68"/>
      <c r="AM327" s="68"/>
      <c r="AN327" s="68"/>
      <c r="AO327" s="68"/>
      <c r="AP327" s="68"/>
      <c r="AQ327" s="68"/>
      <c r="AR327" s="68"/>
      <c r="AS327" s="68"/>
    </row>
    <row r="328" spans="1:45" ht="15.75" customHeight="1" x14ac:dyDescent="0.3">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K328" s="68"/>
      <c r="AL328" s="68"/>
      <c r="AM328" s="68"/>
      <c r="AN328" s="68"/>
      <c r="AO328" s="68"/>
      <c r="AP328" s="68"/>
      <c r="AQ328" s="68"/>
      <c r="AR328" s="68"/>
      <c r="AS328" s="68"/>
    </row>
    <row r="329" spans="1:45" ht="15.75" customHeight="1" x14ac:dyDescent="0.3">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K329" s="68"/>
      <c r="AL329" s="68"/>
      <c r="AM329" s="68"/>
      <c r="AN329" s="68"/>
      <c r="AO329" s="68"/>
      <c r="AP329" s="68"/>
      <c r="AQ329" s="68"/>
      <c r="AR329" s="68"/>
      <c r="AS329" s="68"/>
    </row>
    <row r="330" spans="1:45" ht="15.75" customHeight="1" x14ac:dyDescent="0.3">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K330" s="68"/>
      <c r="AL330" s="68"/>
      <c r="AM330" s="68"/>
      <c r="AN330" s="68"/>
      <c r="AO330" s="68"/>
      <c r="AP330" s="68"/>
      <c r="AQ330" s="68"/>
      <c r="AR330" s="68"/>
      <c r="AS330" s="68"/>
    </row>
    <row r="331" spans="1:45" ht="15.75" customHeight="1" x14ac:dyDescent="0.3">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K331" s="68"/>
      <c r="AL331" s="68"/>
      <c r="AM331" s="68"/>
      <c r="AN331" s="68"/>
      <c r="AO331" s="68"/>
      <c r="AP331" s="68"/>
      <c r="AQ331" s="68"/>
      <c r="AR331" s="68"/>
      <c r="AS331" s="68"/>
    </row>
    <row r="332" spans="1:45" ht="15.75" customHeight="1" x14ac:dyDescent="0.3">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K332" s="68"/>
      <c r="AL332" s="68"/>
      <c r="AM332" s="68"/>
      <c r="AN332" s="68"/>
      <c r="AO332" s="68"/>
      <c r="AP332" s="68"/>
      <c r="AQ332" s="68"/>
      <c r="AR332" s="68"/>
      <c r="AS332" s="68"/>
    </row>
    <row r="333" spans="1:45" ht="15.75" customHeight="1" x14ac:dyDescent="0.3">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K333" s="68"/>
      <c r="AL333" s="68"/>
      <c r="AM333" s="68"/>
      <c r="AN333" s="68"/>
      <c r="AO333" s="68"/>
      <c r="AP333" s="68"/>
      <c r="AQ333" s="68"/>
      <c r="AR333" s="68"/>
      <c r="AS333" s="68"/>
    </row>
    <row r="334" spans="1:45" ht="15.75" customHeight="1" x14ac:dyDescent="0.3">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K334" s="68"/>
      <c r="AL334" s="68"/>
      <c r="AM334" s="68"/>
      <c r="AN334" s="68"/>
      <c r="AO334" s="68"/>
      <c r="AP334" s="68"/>
      <c r="AQ334" s="68"/>
      <c r="AR334" s="68"/>
      <c r="AS334" s="68"/>
    </row>
    <row r="335" spans="1:45" ht="15.75" customHeight="1" x14ac:dyDescent="0.3">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K335" s="68"/>
      <c r="AL335" s="68"/>
      <c r="AM335" s="68"/>
      <c r="AN335" s="68"/>
      <c r="AO335" s="68"/>
      <c r="AP335" s="68"/>
      <c r="AQ335" s="68"/>
      <c r="AR335" s="68"/>
      <c r="AS335" s="68"/>
    </row>
    <row r="336" spans="1:45" ht="15.75" customHeight="1" x14ac:dyDescent="0.3">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K336" s="68"/>
      <c r="AL336" s="68"/>
      <c r="AM336" s="68"/>
      <c r="AN336" s="68"/>
      <c r="AO336" s="68"/>
      <c r="AP336" s="68"/>
      <c r="AQ336" s="68"/>
      <c r="AR336" s="68"/>
      <c r="AS336" s="68"/>
    </row>
    <row r="337" spans="1:45" ht="15.75" customHeight="1" x14ac:dyDescent="0.3">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K337" s="68"/>
      <c r="AL337" s="68"/>
      <c r="AM337" s="68"/>
      <c r="AN337" s="68"/>
      <c r="AO337" s="68"/>
      <c r="AP337" s="68"/>
      <c r="AQ337" s="68"/>
      <c r="AR337" s="68"/>
      <c r="AS337" s="68"/>
    </row>
    <row r="338" spans="1:45" ht="15.75" customHeight="1" x14ac:dyDescent="0.3">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K338" s="68"/>
      <c r="AL338" s="68"/>
      <c r="AM338" s="68"/>
      <c r="AN338" s="68"/>
      <c r="AO338" s="68"/>
      <c r="AP338" s="68"/>
      <c r="AQ338" s="68"/>
      <c r="AR338" s="68"/>
      <c r="AS338" s="68"/>
    </row>
    <row r="339" spans="1:45" ht="15.75" customHeight="1" x14ac:dyDescent="0.3">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K339" s="68"/>
      <c r="AL339" s="68"/>
      <c r="AM339" s="68"/>
      <c r="AN339" s="68"/>
      <c r="AO339" s="68"/>
      <c r="AP339" s="68"/>
      <c r="AQ339" s="68"/>
      <c r="AR339" s="68"/>
      <c r="AS339" s="68"/>
    </row>
    <row r="340" spans="1:45" ht="15.75" customHeight="1" x14ac:dyDescent="0.3">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K340" s="68"/>
      <c r="AL340" s="68"/>
      <c r="AM340" s="68"/>
      <c r="AN340" s="68"/>
      <c r="AO340" s="68"/>
      <c r="AP340" s="68"/>
      <c r="AQ340" s="68"/>
      <c r="AR340" s="68"/>
      <c r="AS340" s="68"/>
    </row>
    <row r="341" spans="1:45" ht="15.75" customHeight="1" x14ac:dyDescent="0.3">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K341" s="68"/>
      <c r="AL341" s="68"/>
      <c r="AM341" s="68"/>
      <c r="AN341" s="68"/>
      <c r="AO341" s="68"/>
      <c r="AP341" s="68"/>
      <c r="AQ341" s="68"/>
      <c r="AR341" s="68"/>
      <c r="AS341" s="68"/>
    </row>
    <row r="342" spans="1:45" ht="15.75" customHeight="1" x14ac:dyDescent="0.3">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K342" s="68"/>
      <c r="AL342" s="68"/>
      <c r="AM342" s="68"/>
      <c r="AN342" s="68"/>
      <c r="AO342" s="68"/>
      <c r="AP342" s="68"/>
      <c r="AQ342" s="68"/>
      <c r="AR342" s="68"/>
      <c r="AS342" s="68"/>
    </row>
    <row r="343" spans="1:45" ht="15.75" customHeight="1" x14ac:dyDescent="0.3">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K343" s="68"/>
      <c r="AL343" s="68"/>
      <c r="AM343" s="68"/>
      <c r="AN343" s="68"/>
      <c r="AO343" s="68"/>
      <c r="AP343" s="68"/>
      <c r="AQ343" s="68"/>
      <c r="AR343" s="68"/>
      <c r="AS343" s="68"/>
    </row>
    <row r="344" spans="1:45" ht="15.75" customHeight="1" x14ac:dyDescent="0.3">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K344" s="68"/>
      <c r="AL344" s="68"/>
      <c r="AM344" s="68"/>
      <c r="AN344" s="68"/>
      <c r="AO344" s="68"/>
      <c r="AP344" s="68"/>
      <c r="AQ344" s="68"/>
      <c r="AR344" s="68"/>
      <c r="AS344" s="68"/>
    </row>
    <row r="345" spans="1:45" ht="15.75" customHeight="1" x14ac:dyDescent="0.3">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K345" s="68"/>
      <c r="AL345" s="68"/>
      <c r="AM345" s="68"/>
      <c r="AN345" s="68"/>
      <c r="AO345" s="68"/>
      <c r="AP345" s="68"/>
      <c r="AQ345" s="68"/>
      <c r="AR345" s="68"/>
      <c r="AS345" s="68"/>
    </row>
    <row r="346" spans="1:45" ht="15.75" customHeight="1" x14ac:dyDescent="0.3">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K346" s="68"/>
      <c r="AL346" s="68"/>
      <c r="AM346" s="68"/>
      <c r="AN346" s="68"/>
      <c r="AO346" s="68"/>
      <c r="AP346" s="68"/>
      <c r="AQ346" s="68"/>
      <c r="AR346" s="68"/>
      <c r="AS346" s="68"/>
    </row>
    <row r="347" spans="1:45" ht="15.75" customHeight="1" x14ac:dyDescent="0.3">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K347" s="68"/>
      <c r="AL347" s="68"/>
      <c r="AM347" s="68"/>
      <c r="AN347" s="68"/>
      <c r="AO347" s="68"/>
      <c r="AP347" s="68"/>
      <c r="AQ347" s="68"/>
      <c r="AR347" s="68"/>
      <c r="AS347" s="68"/>
    </row>
    <row r="348" spans="1:45" ht="15.75" customHeight="1" x14ac:dyDescent="0.3">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K348" s="68"/>
      <c r="AL348" s="68"/>
      <c r="AM348" s="68"/>
      <c r="AN348" s="68"/>
      <c r="AO348" s="68"/>
      <c r="AP348" s="68"/>
      <c r="AQ348" s="68"/>
      <c r="AR348" s="68"/>
      <c r="AS348" s="68"/>
    </row>
    <row r="349" spans="1:45" ht="15.75" customHeight="1" x14ac:dyDescent="0.3">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K349" s="68"/>
      <c r="AL349" s="68"/>
      <c r="AM349" s="68"/>
      <c r="AN349" s="68"/>
      <c r="AO349" s="68"/>
      <c r="AP349" s="68"/>
      <c r="AQ349" s="68"/>
      <c r="AR349" s="68"/>
      <c r="AS349" s="68"/>
    </row>
    <row r="350" spans="1:45" ht="15.75" customHeight="1" x14ac:dyDescent="0.3">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K350" s="68"/>
      <c r="AL350" s="68"/>
      <c r="AM350" s="68"/>
      <c r="AN350" s="68"/>
      <c r="AO350" s="68"/>
      <c r="AP350" s="68"/>
      <c r="AQ350" s="68"/>
      <c r="AR350" s="68"/>
      <c r="AS350" s="68"/>
    </row>
    <row r="351" spans="1:45" ht="15.75" customHeight="1" x14ac:dyDescent="0.3">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K351" s="68"/>
      <c r="AL351" s="68"/>
      <c r="AM351" s="68"/>
      <c r="AN351" s="68"/>
      <c r="AO351" s="68"/>
      <c r="AP351" s="68"/>
      <c r="AQ351" s="68"/>
      <c r="AR351" s="68"/>
      <c r="AS351" s="68"/>
    </row>
    <row r="352" spans="1:45" ht="15.75" customHeight="1" x14ac:dyDescent="0.3">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K352" s="68"/>
      <c r="AL352" s="68"/>
      <c r="AM352" s="68"/>
      <c r="AN352" s="68"/>
      <c r="AO352" s="68"/>
      <c r="AP352" s="68"/>
      <c r="AQ352" s="68"/>
      <c r="AR352" s="68"/>
      <c r="AS352" s="68"/>
    </row>
    <row r="353" spans="1:45" ht="15.75" customHeight="1" x14ac:dyDescent="0.3">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K353" s="68"/>
      <c r="AL353" s="68"/>
      <c r="AM353" s="68"/>
      <c r="AN353" s="68"/>
      <c r="AO353" s="68"/>
      <c r="AP353" s="68"/>
      <c r="AQ353" s="68"/>
      <c r="AR353" s="68"/>
      <c r="AS353" s="68"/>
    </row>
    <row r="354" spans="1:45" ht="15.75" customHeight="1" x14ac:dyDescent="0.3">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K354" s="68"/>
      <c r="AL354" s="68"/>
      <c r="AM354" s="68"/>
      <c r="AN354" s="68"/>
      <c r="AO354" s="68"/>
      <c r="AP354" s="68"/>
      <c r="AQ354" s="68"/>
      <c r="AR354" s="68"/>
      <c r="AS354" s="68"/>
    </row>
    <row r="355" spans="1:45" ht="15.75" customHeight="1" x14ac:dyDescent="0.3">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K355" s="68"/>
      <c r="AL355" s="68"/>
      <c r="AM355" s="68"/>
      <c r="AN355" s="68"/>
      <c r="AO355" s="68"/>
      <c r="AP355" s="68"/>
      <c r="AQ355" s="68"/>
      <c r="AR355" s="68"/>
      <c r="AS355" s="68"/>
    </row>
    <row r="356" spans="1:45" ht="15.75" customHeight="1" x14ac:dyDescent="0.3">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K356" s="68"/>
      <c r="AL356" s="68"/>
      <c r="AM356" s="68"/>
      <c r="AN356" s="68"/>
      <c r="AO356" s="68"/>
      <c r="AP356" s="68"/>
      <c r="AQ356" s="68"/>
      <c r="AR356" s="68"/>
      <c r="AS356" s="68"/>
    </row>
    <row r="357" spans="1:45" ht="15.75" customHeight="1" x14ac:dyDescent="0.3">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K357" s="68"/>
      <c r="AL357" s="68"/>
      <c r="AM357" s="68"/>
      <c r="AN357" s="68"/>
      <c r="AO357" s="68"/>
      <c r="AP357" s="68"/>
      <c r="AQ357" s="68"/>
      <c r="AR357" s="68"/>
      <c r="AS357" s="68"/>
    </row>
    <row r="358" spans="1:45" ht="15.75" customHeight="1" x14ac:dyDescent="0.3">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K358" s="68"/>
      <c r="AL358" s="68"/>
      <c r="AM358" s="68"/>
      <c r="AN358" s="68"/>
      <c r="AO358" s="68"/>
      <c r="AP358" s="68"/>
      <c r="AQ358" s="68"/>
      <c r="AR358" s="68"/>
      <c r="AS358" s="68"/>
    </row>
    <row r="359" spans="1:45" ht="15.75" customHeight="1" x14ac:dyDescent="0.3">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K359" s="68"/>
      <c r="AL359" s="68"/>
      <c r="AM359" s="68"/>
      <c r="AN359" s="68"/>
      <c r="AO359" s="68"/>
      <c r="AP359" s="68"/>
      <c r="AQ359" s="68"/>
      <c r="AR359" s="68"/>
      <c r="AS359" s="68"/>
    </row>
    <row r="360" spans="1:45" ht="15.75" customHeight="1" x14ac:dyDescent="0.3">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K360" s="68"/>
      <c r="AL360" s="68"/>
      <c r="AM360" s="68"/>
      <c r="AN360" s="68"/>
      <c r="AO360" s="68"/>
      <c r="AP360" s="68"/>
      <c r="AQ360" s="68"/>
      <c r="AR360" s="68"/>
      <c r="AS360" s="68"/>
    </row>
    <row r="361" spans="1:45" ht="15.75" customHeight="1" x14ac:dyDescent="0.3">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K361" s="68"/>
      <c r="AL361" s="68"/>
      <c r="AM361" s="68"/>
      <c r="AN361" s="68"/>
      <c r="AO361" s="68"/>
      <c r="AP361" s="68"/>
      <c r="AQ361" s="68"/>
      <c r="AR361" s="68"/>
      <c r="AS361" s="68"/>
    </row>
    <row r="362" spans="1:45" ht="15.75" customHeight="1" x14ac:dyDescent="0.3">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K362" s="68"/>
      <c r="AL362" s="68"/>
      <c r="AM362" s="68"/>
      <c r="AN362" s="68"/>
      <c r="AO362" s="68"/>
      <c r="AP362" s="68"/>
      <c r="AQ362" s="68"/>
      <c r="AR362" s="68"/>
      <c r="AS362" s="68"/>
    </row>
    <row r="363" spans="1:45" ht="15.75" customHeight="1" x14ac:dyDescent="0.3">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K363" s="68"/>
      <c r="AL363" s="68"/>
      <c r="AM363" s="68"/>
      <c r="AN363" s="68"/>
      <c r="AO363" s="68"/>
      <c r="AP363" s="68"/>
      <c r="AQ363" s="68"/>
      <c r="AR363" s="68"/>
      <c r="AS363" s="68"/>
    </row>
    <row r="364" spans="1:45" ht="15.75" customHeight="1" x14ac:dyDescent="0.3">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K364" s="68"/>
      <c r="AL364" s="68"/>
      <c r="AM364" s="68"/>
      <c r="AN364" s="68"/>
      <c r="AO364" s="68"/>
      <c r="AP364" s="68"/>
      <c r="AQ364" s="68"/>
      <c r="AR364" s="68"/>
      <c r="AS364" s="68"/>
    </row>
    <row r="365" spans="1:45" ht="15.75" customHeight="1" x14ac:dyDescent="0.3">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K365" s="68"/>
      <c r="AL365" s="68"/>
      <c r="AM365" s="68"/>
      <c r="AN365" s="68"/>
      <c r="AO365" s="68"/>
      <c r="AP365" s="68"/>
      <c r="AQ365" s="68"/>
      <c r="AR365" s="68"/>
      <c r="AS365" s="68"/>
    </row>
    <row r="366" spans="1:45" ht="15.75" customHeight="1" x14ac:dyDescent="0.3">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K366" s="68"/>
      <c r="AL366" s="68"/>
      <c r="AM366" s="68"/>
      <c r="AN366" s="68"/>
      <c r="AO366" s="68"/>
      <c r="AP366" s="68"/>
      <c r="AQ366" s="68"/>
      <c r="AR366" s="68"/>
      <c r="AS366" s="68"/>
    </row>
    <row r="367" spans="1:45" ht="15.75" customHeight="1" x14ac:dyDescent="0.3">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K367" s="68"/>
      <c r="AL367" s="68"/>
      <c r="AM367" s="68"/>
      <c r="AN367" s="68"/>
      <c r="AO367" s="68"/>
      <c r="AP367" s="68"/>
      <c r="AQ367" s="68"/>
      <c r="AR367" s="68"/>
      <c r="AS367" s="68"/>
    </row>
    <row r="368" spans="1:45" ht="15.75" customHeight="1" x14ac:dyDescent="0.3">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K368" s="68"/>
      <c r="AL368" s="68"/>
      <c r="AM368" s="68"/>
      <c r="AN368" s="68"/>
      <c r="AO368" s="68"/>
      <c r="AP368" s="68"/>
      <c r="AQ368" s="68"/>
      <c r="AR368" s="68"/>
      <c r="AS368" s="68"/>
    </row>
    <row r="369" spans="1:45" ht="15.75" customHeight="1" x14ac:dyDescent="0.3">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K369" s="68"/>
      <c r="AL369" s="68"/>
      <c r="AM369" s="68"/>
      <c r="AN369" s="68"/>
      <c r="AO369" s="68"/>
      <c r="AP369" s="68"/>
      <c r="AQ369" s="68"/>
      <c r="AR369" s="68"/>
      <c r="AS369" s="68"/>
    </row>
    <row r="370" spans="1:45" ht="15.75" customHeight="1" x14ac:dyDescent="0.3">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K370" s="68"/>
      <c r="AL370" s="68"/>
      <c r="AM370" s="68"/>
      <c r="AN370" s="68"/>
      <c r="AO370" s="68"/>
      <c r="AP370" s="68"/>
      <c r="AQ370" s="68"/>
      <c r="AR370" s="68"/>
      <c r="AS370" s="68"/>
    </row>
    <row r="371" spans="1:45" ht="15.75" customHeight="1" x14ac:dyDescent="0.3">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K371" s="68"/>
      <c r="AL371" s="68"/>
      <c r="AM371" s="68"/>
      <c r="AN371" s="68"/>
      <c r="AO371" s="68"/>
      <c r="AP371" s="68"/>
      <c r="AQ371" s="68"/>
      <c r="AR371" s="68"/>
      <c r="AS371" s="68"/>
    </row>
    <row r="372" spans="1:45" ht="15.75" customHeight="1" x14ac:dyDescent="0.3">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K372" s="68"/>
      <c r="AL372" s="68"/>
      <c r="AM372" s="68"/>
      <c r="AN372" s="68"/>
      <c r="AO372" s="68"/>
      <c r="AP372" s="68"/>
      <c r="AQ372" s="68"/>
      <c r="AR372" s="68"/>
      <c r="AS372" s="68"/>
    </row>
    <row r="373" spans="1:45" ht="15.75" customHeight="1" x14ac:dyDescent="0.3">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K373" s="68"/>
      <c r="AL373" s="68"/>
      <c r="AM373" s="68"/>
      <c r="AN373" s="68"/>
      <c r="AO373" s="68"/>
      <c r="AP373" s="68"/>
      <c r="AQ373" s="68"/>
      <c r="AR373" s="68"/>
      <c r="AS373" s="68"/>
    </row>
    <row r="374" spans="1:45" ht="15.75" customHeight="1" x14ac:dyDescent="0.3">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K374" s="68"/>
      <c r="AL374" s="68"/>
      <c r="AM374" s="68"/>
      <c r="AN374" s="68"/>
      <c r="AO374" s="68"/>
      <c r="AP374" s="68"/>
      <c r="AQ374" s="68"/>
      <c r="AR374" s="68"/>
      <c r="AS374" s="68"/>
    </row>
    <row r="375" spans="1:45" ht="15.75" customHeight="1" x14ac:dyDescent="0.3">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K375" s="68"/>
      <c r="AL375" s="68"/>
      <c r="AM375" s="68"/>
      <c r="AN375" s="68"/>
      <c r="AO375" s="68"/>
      <c r="AP375" s="68"/>
      <c r="AQ375" s="68"/>
      <c r="AR375" s="68"/>
      <c r="AS375" s="68"/>
    </row>
    <row r="376" spans="1:45" ht="15.75" customHeight="1" x14ac:dyDescent="0.3">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K376" s="68"/>
      <c r="AL376" s="68"/>
      <c r="AM376" s="68"/>
      <c r="AN376" s="68"/>
      <c r="AO376" s="68"/>
      <c r="AP376" s="68"/>
      <c r="AQ376" s="68"/>
      <c r="AR376" s="68"/>
      <c r="AS376" s="68"/>
    </row>
    <row r="377" spans="1:45" ht="15.75" customHeight="1" x14ac:dyDescent="0.3">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K377" s="68"/>
      <c r="AL377" s="68"/>
      <c r="AM377" s="68"/>
      <c r="AN377" s="68"/>
      <c r="AO377" s="68"/>
      <c r="AP377" s="68"/>
      <c r="AQ377" s="68"/>
      <c r="AR377" s="68"/>
      <c r="AS377" s="68"/>
    </row>
    <row r="378" spans="1:45" ht="15.75" customHeight="1" x14ac:dyDescent="0.3">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K378" s="68"/>
      <c r="AL378" s="68"/>
      <c r="AM378" s="68"/>
      <c r="AN378" s="68"/>
      <c r="AO378" s="68"/>
      <c r="AP378" s="68"/>
      <c r="AQ378" s="68"/>
      <c r="AR378" s="68"/>
      <c r="AS378" s="68"/>
    </row>
    <row r="379" spans="1:45" ht="15.75" customHeight="1" x14ac:dyDescent="0.3">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K379" s="68"/>
      <c r="AL379" s="68"/>
      <c r="AM379" s="68"/>
      <c r="AN379" s="68"/>
      <c r="AO379" s="68"/>
      <c r="AP379" s="68"/>
      <c r="AQ379" s="68"/>
      <c r="AR379" s="68"/>
      <c r="AS379" s="68"/>
    </row>
    <row r="380" spans="1:45" ht="15.75" customHeight="1" x14ac:dyDescent="0.3">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K380" s="68"/>
      <c r="AL380" s="68"/>
      <c r="AM380" s="68"/>
      <c r="AN380" s="68"/>
      <c r="AO380" s="68"/>
      <c r="AP380" s="68"/>
      <c r="AQ380" s="68"/>
      <c r="AR380" s="68"/>
      <c r="AS380" s="68"/>
    </row>
    <row r="381" spans="1:45" ht="15.75" customHeight="1" x14ac:dyDescent="0.3">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K381" s="68"/>
      <c r="AL381" s="68"/>
      <c r="AM381" s="68"/>
      <c r="AN381" s="68"/>
      <c r="AO381" s="68"/>
      <c r="AP381" s="68"/>
      <c r="AQ381" s="68"/>
      <c r="AR381" s="68"/>
      <c r="AS381" s="68"/>
    </row>
    <row r="382" spans="1:45" ht="15.75" customHeight="1" x14ac:dyDescent="0.3">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K382" s="68"/>
      <c r="AL382" s="68"/>
      <c r="AM382" s="68"/>
      <c r="AN382" s="68"/>
      <c r="AO382" s="68"/>
      <c r="AP382" s="68"/>
      <c r="AQ382" s="68"/>
      <c r="AR382" s="68"/>
      <c r="AS382" s="68"/>
    </row>
    <row r="383" spans="1:45" ht="15.75" customHeight="1" x14ac:dyDescent="0.3">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K383" s="68"/>
      <c r="AL383" s="68"/>
      <c r="AM383" s="68"/>
      <c r="AN383" s="68"/>
      <c r="AO383" s="68"/>
      <c r="AP383" s="68"/>
      <c r="AQ383" s="68"/>
      <c r="AR383" s="68"/>
      <c r="AS383" s="68"/>
    </row>
    <row r="384" spans="1:45" ht="15.75" customHeight="1" x14ac:dyDescent="0.3">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K384" s="68"/>
      <c r="AL384" s="68"/>
      <c r="AM384" s="68"/>
      <c r="AN384" s="68"/>
      <c r="AO384" s="68"/>
      <c r="AP384" s="68"/>
      <c r="AQ384" s="68"/>
      <c r="AR384" s="68"/>
      <c r="AS384" s="68"/>
    </row>
    <row r="385" spans="1:45" ht="15.75" customHeight="1" x14ac:dyDescent="0.3">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K385" s="68"/>
      <c r="AL385" s="68"/>
      <c r="AM385" s="68"/>
      <c r="AN385" s="68"/>
      <c r="AO385" s="68"/>
      <c r="AP385" s="68"/>
      <c r="AQ385" s="68"/>
      <c r="AR385" s="68"/>
      <c r="AS385" s="68"/>
    </row>
    <row r="386" spans="1:45" ht="15.75" customHeight="1" x14ac:dyDescent="0.3">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K386" s="68"/>
      <c r="AL386" s="68"/>
      <c r="AM386" s="68"/>
      <c r="AN386" s="68"/>
      <c r="AO386" s="68"/>
      <c r="AP386" s="68"/>
      <c r="AQ386" s="68"/>
      <c r="AR386" s="68"/>
      <c r="AS386" s="68"/>
    </row>
    <row r="387" spans="1:45" ht="15.75" customHeight="1" x14ac:dyDescent="0.3">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K387" s="68"/>
      <c r="AL387" s="68"/>
      <c r="AM387" s="68"/>
      <c r="AN387" s="68"/>
      <c r="AO387" s="68"/>
      <c r="AP387" s="68"/>
      <c r="AQ387" s="68"/>
      <c r="AR387" s="68"/>
      <c r="AS387" s="68"/>
    </row>
    <row r="388" spans="1:45" ht="15.75" customHeight="1" x14ac:dyDescent="0.3">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K388" s="68"/>
      <c r="AL388" s="68"/>
      <c r="AM388" s="68"/>
      <c r="AN388" s="68"/>
      <c r="AO388" s="68"/>
      <c r="AP388" s="68"/>
      <c r="AQ388" s="68"/>
      <c r="AR388" s="68"/>
      <c r="AS388" s="68"/>
    </row>
    <row r="389" spans="1:45" ht="15.75" customHeight="1" x14ac:dyDescent="0.3">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K389" s="68"/>
      <c r="AL389" s="68"/>
      <c r="AM389" s="68"/>
      <c r="AN389" s="68"/>
      <c r="AO389" s="68"/>
      <c r="AP389" s="68"/>
      <c r="AQ389" s="68"/>
      <c r="AR389" s="68"/>
      <c r="AS389" s="68"/>
    </row>
    <row r="390" spans="1:45" ht="15.75" customHeight="1" x14ac:dyDescent="0.3">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K390" s="68"/>
      <c r="AL390" s="68"/>
      <c r="AM390" s="68"/>
      <c r="AN390" s="68"/>
      <c r="AO390" s="68"/>
      <c r="AP390" s="68"/>
      <c r="AQ390" s="68"/>
      <c r="AR390" s="68"/>
      <c r="AS390" s="68"/>
    </row>
    <row r="391" spans="1:45" ht="15.75" customHeight="1" x14ac:dyDescent="0.3">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K391" s="68"/>
      <c r="AL391" s="68"/>
      <c r="AM391" s="68"/>
      <c r="AN391" s="68"/>
      <c r="AO391" s="68"/>
      <c r="AP391" s="68"/>
      <c r="AQ391" s="68"/>
      <c r="AR391" s="68"/>
      <c r="AS391" s="68"/>
    </row>
    <row r="392" spans="1:45" ht="15.75" customHeight="1" x14ac:dyDescent="0.3">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K392" s="68"/>
      <c r="AL392" s="68"/>
      <c r="AM392" s="68"/>
      <c r="AN392" s="68"/>
      <c r="AO392" s="68"/>
      <c r="AP392" s="68"/>
      <c r="AQ392" s="68"/>
      <c r="AR392" s="68"/>
      <c r="AS392" s="68"/>
    </row>
    <row r="393" spans="1:45" ht="15.75" customHeight="1" x14ac:dyDescent="0.3">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K393" s="68"/>
      <c r="AL393" s="68"/>
      <c r="AM393" s="68"/>
      <c r="AN393" s="68"/>
      <c r="AO393" s="68"/>
      <c r="AP393" s="68"/>
      <c r="AQ393" s="68"/>
      <c r="AR393" s="68"/>
      <c r="AS393" s="68"/>
    </row>
    <row r="394" spans="1:45" ht="15.75" customHeight="1" x14ac:dyDescent="0.3">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K394" s="68"/>
      <c r="AL394" s="68"/>
      <c r="AM394" s="68"/>
      <c r="AN394" s="68"/>
      <c r="AO394" s="68"/>
      <c r="AP394" s="68"/>
      <c r="AQ394" s="68"/>
      <c r="AR394" s="68"/>
      <c r="AS394" s="68"/>
    </row>
    <row r="395" spans="1:45" ht="15.75" customHeight="1" x14ac:dyDescent="0.3">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K395" s="68"/>
      <c r="AL395" s="68"/>
      <c r="AM395" s="68"/>
      <c r="AN395" s="68"/>
      <c r="AO395" s="68"/>
      <c r="AP395" s="68"/>
      <c r="AQ395" s="68"/>
      <c r="AR395" s="68"/>
      <c r="AS395" s="68"/>
    </row>
    <row r="396" spans="1:45" ht="15.75" customHeight="1" x14ac:dyDescent="0.3">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K396" s="68"/>
      <c r="AL396" s="68"/>
      <c r="AM396" s="68"/>
      <c r="AN396" s="68"/>
      <c r="AO396" s="68"/>
      <c r="AP396" s="68"/>
      <c r="AQ396" s="68"/>
      <c r="AR396" s="68"/>
      <c r="AS396" s="68"/>
    </row>
    <row r="397" spans="1:45" ht="15.75" customHeight="1" x14ac:dyDescent="0.3">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K397" s="68"/>
      <c r="AL397" s="68"/>
      <c r="AM397" s="68"/>
      <c r="AN397" s="68"/>
      <c r="AO397" s="68"/>
      <c r="AP397" s="68"/>
      <c r="AQ397" s="68"/>
      <c r="AR397" s="68"/>
      <c r="AS397" s="68"/>
    </row>
    <row r="398" spans="1:45" ht="15.75" customHeight="1" x14ac:dyDescent="0.3">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K398" s="68"/>
      <c r="AL398" s="68"/>
      <c r="AM398" s="68"/>
      <c r="AN398" s="68"/>
      <c r="AO398" s="68"/>
      <c r="AP398" s="68"/>
      <c r="AQ398" s="68"/>
      <c r="AR398" s="68"/>
      <c r="AS398" s="68"/>
    </row>
    <row r="399" spans="1:45" ht="15.75" customHeight="1" x14ac:dyDescent="0.3">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K399" s="68"/>
      <c r="AL399" s="68"/>
      <c r="AM399" s="68"/>
      <c r="AN399" s="68"/>
      <c r="AO399" s="68"/>
      <c r="AP399" s="68"/>
      <c r="AQ399" s="68"/>
      <c r="AR399" s="68"/>
      <c r="AS399" s="68"/>
    </row>
    <row r="400" spans="1:45" ht="15.75" customHeight="1" x14ac:dyDescent="0.3">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K400" s="68"/>
      <c r="AL400" s="68"/>
      <c r="AM400" s="68"/>
      <c r="AN400" s="68"/>
      <c r="AO400" s="68"/>
      <c r="AP400" s="68"/>
      <c r="AQ400" s="68"/>
      <c r="AR400" s="68"/>
      <c r="AS400" s="68"/>
    </row>
    <row r="401" spans="1:45" ht="15.75" customHeight="1" x14ac:dyDescent="0.3">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K401" s="68"/>
      <c r="AL401" s="68"/>
      <c r="AM401" s="68"/>
      <c r="AN401" s="68"/>
      <c r="AO401" s="68"/>
      <c r="AP401" s="68"/>
      <c r="AQ401" s="68"/>
      <c r="AR401" s="68"/>
      <c r="AS401" s="68"/>
    </row>
    <row r="402" spans="1:45" ht="15.75" customHeight="1" x14ac:dyDescent="0.3">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K402" s="68"/>
      <c r="AL402" s="68"/>
      <c r="AM402" s="68"/>
      <c r="AN402" s="68"/>
      <c r="AO402" s="68"/>
      <c r="AP402" s="68"/>
      <c r="AQ402" s="68"/>
      <c r="AR402" s="68"/>
      <c r="AS402" s="68"/>
    </row>
    <row r="403" spans="1:45" ht="15.75" customHeight="1" x14ac:dyDescent="0.3">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K403" s="68"/>
      <c r="AL403" s="68"/>
      <c r="AM403" s="68"/>
      <c r="AN403" s="68"/>
      <c r="AO403" s="68"/>
      <c r="AP403" s="68"/>
      <c r="AQ403" s="68"/>
      <c r="AR403" s="68"/>
      <c r="AS403" s="68"/>
    </row>
    <row r="404" spans="1:45" ht="15.75" customHeight="1" x14ac:dyDescent="0.3">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K404" s="68"/>
      <c r="AL404" s="68"/>
      <c r="AM404" s="68"/>
      <c r="AN404" s="68"/>
      <c r="AO404" s="68"/>
      <c r="AP404" s="68"/>
      <c r="AQ404" s="68"/>
      <c r="AR404" s="68"/>
      <c r="AS404" s="68"/>
    </row>
    <row r="405" spans="1:45" ht="15.75" customHeight="1" x14ac:dyDescent="0.3">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K405" s="68"/>
      <c r="AL405" s="68"/>
      <c r="AM405" s="68"/>
      <c r="AN405" s="68"/>
      <c r="AO405" s="68"/>
      <c r="AP405" s="68"/>
      <c r="AQ405" s="68"/>
      <c r="AR405" s="68"/>
      <c r="AS405" s="68"/>
    </row>
    <row r="406" spans="1:45" ht="15.75" customHeight="1" x14ac:dyDescent="0.3">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K406" s="68"/>
      <c r="AL406" s="68"/>
      <c r="AM406" s="68"/>
      <c r="AN406" s="68"/>
      <c r="AO406" s="68"/>
      <c r="AP406" s="68"/>
      <c r="AQ406" s="68"/>
      <c r="AR406" s="68"/>
      <c r="AS406" s="68"/>
    </row>
    <row r="407" spans="1:45" ht="15.75" customHeight="1" x14ac:dyDescent="0.3">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K407" s="68"/>
      <c r="AL407" s="68"/>
      <c r="AM407" s="68"/>
      <c r="AN407" s="68"/>
      <c r="AO407" s="68"/>
      <c r="AP407" s="68"/>
      <c r="AQ407" s="68"/>
      <c r="AR407" s="68"/>
      <c r="AS407" s="68"/>
    </row>
    <row r="408" spans="1:45" ht="15.75" customHeight="1" x14ac:dyDescent="0.3">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K408" s="68"/>
      <c r="AL408" s="68"/>
      <c r="AM408" s="68"/>
      <c r="AN408" s="68"/>
      <c r="AO408" s="68"/>
      <c r="AP408" s="68"/>
      <c r="AQ408" s="68"/>
      <c r="AR408" s="68"/>
      <c r="AS408" s="68"/>
    </row>
    <row r="409" spans="1:45" ht="15.75" customHeight="1" x14ac:dyDescent="0.3">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K409" s="68"/>
      <c r="AL409" s="68"/>
      <c r="AM409" s="68"/>
      <c r="AN409" s="68"/>
      <c r="AO409" s="68"/>
      <c r="AP409" s="68"/>
      <c r="AQ409" s="68"/>
      <c r="AR409" s="68"/>
      <c r="AS409" s="68"/>
    </row>
    <row r="410" spans="1:45" ht="15.75" customHeight="1" x14ac:dyDescent="0.3">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K410" s="68"/>
      <c r="AL410" s="68"/>
      <c r="AM410" s="68"/>
      <c r="AN410" s="68"/>
      <c r="AO410" s="68"/>
      <c r="AP410" s="68"/>
      <c r="AQ410" s="68"/>
      <c r="AR410" s="68"/>
      <c r="AS410" s="68"/>
    </row>
    <row r="411" spans="1:45" ht="15.75" customHeight="1" x14ac:dyDescent="0.3">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K411" s="68"/>
      <c r="AL411" s="68"/>
      <c r="AM411" s="68"/>
      <c r="AN411" s="68"/>
      <c r="AO411" s="68"/>
      <c r="AP411" s="68"/>
      <c r="AQ411" s="68"/>
      <c r="AR411" s="68"/>
      <c r="AS411" s="68"/>
    </row>
    <row r="412" spans="1:45" ht="15.75" customHeight="1" x14ac:dyDescent="0.3">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K412" s="68"/>
      <c r="AL412" s="68"/>
      <c r="AM412" s="68"/>
      <c r="AN412" s="68"/>
      <c r="AO412" s="68"/>
      <c r="AP412" s="68"/>
      <c r="AQ412" s="68"/>
      <c r="AR412" s="68"/>
      <c r="AS412" s="68"/>
    </row>
    <row r="413" spans="1:45" ht="15.75" customHeight="1" x14ac:dyDescent="0.3">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K413" s="68"/>
      <c r="AL413" s="68"/>
      <c r="AM413" s="68"/>
      <c r="AN413" s="68"/>
      <c r="AO413" s="68"/>
      <c r="AP413" s="68"/>
      <c r="AQ413" s="68"/>
      <c r="AR413" s="68"/>
      <c r="AS413" s="68"/>
    </row>
    <row r="414" spans="1:45" ht="15.75" customHeight="1" x14ac:dyDescent="0.3">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K414" s="68"/>
      <c r="AL414" s="68"/>
      <c r="AM414" s="68"/>
      <c r="AN414" s="68"/>
      <c r="AO414" s="68"/>
      <c r="AP414" s="68"/>
      <c r="AQ414" s="68"/>
      <c r="AR414" s="68"/>
      <c r="AS414" s="68"/>
    </row>
    <row r="415" spans="1:45" ht="15.75" customHeight="1" x14ac:dyDescent="0.3">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K415" s="68"/>
      <c r="AL415" s="68"/>
      <c r="AM415" s="68"/>
      <c r="AN415" s="68"/>
      <c r="AO415" s="68"/>
      <c r="AP415" s="68"/>
      <c r="AQ415" s="68"/>
      <c r="AR415" s="68"/>
      <c r="AS415" s="68"/>
    </row>
    <row r="416" spans="1:45" ht="15.75" customHeight="1" x14ac:dyDescent="0.3">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K416" s="68"/>
      <c r="AL416" s="68"/>
      <c r="AM416" s="68"/>
      <c r="AN416" s="68"/>
      <c r="AO416" s="68"/>
      <c r="AP416" s="68"/>
      <c r="AQ416" s="68"/>
      <c r="AR416" s="68"/>
      <c r="AS416" s="68"/>
    </row>
    <row r="417" spans="1:45" ht="15.75" customHeight="1" x14ac:dyDescent="0.3">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K417" s="68"/>
      <c r="AL417" s="68"/>
      <c r="AM417" s="68"/>
      <c r="AN417" s="68"/>
      <c r="AO417" s="68"/>
      <c r="AP417" s="68"/>
      <c r="AQ417" s="68"/>
      <c r="AR417" s="68"/>
      <c r="AS417" s="68"/>
    </row>
    <row r="418" spans="1:45" ht="15.75" customHeight="1" x14ac:dyDescent="0.3">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K418" s="68"/>
      <c r="AL418" s="68"/>
      <c r="AM418" s="68"/>
      <c r="AN418" s="68"/>
      <c r="AO418" s="68"/>
      <c r="AP418" s="68"/>
      <c r="AQ418" s="68"/>
      <c r="AR418" s="68"/>
      <c r="AS418" s="68"/>
    </row>
    <row r="419" spans="1:45" ht="15.75" customHeight="1" x14ac:dyDescent="0.3">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K419" s="68"/>
      <c r="AL419" s="68"/>
      <c r="AM419" s="68"/>
      <c r="AN419" s="68"/>
      <c r="AO419" s="68"/>
      <c r="AP419" s="68"/>
      <c r="AQ419" s="68"/>
      <c r="AR419" s="68"/>
      <c r="AS419" s="68"/>
    </row>
    <row r="420" spans="1:45" ht="15.75" customHeight="1" x14ac:dyDescent="0.3">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K420" s="68"/>
      <c r="AL420" s="68"/>
      <c r="AM420" s="68"/>
      <c r="AN420" s="68"/>
      <c r="AO420" s="68"/>
      <c r="AP420" s="68"/>
      <c r="AQ420" s="68"/>
      <c r="AR420" s="68"/>
      <c r="AS420" s="68"/>
    </row>
    <row r="421" spans="1:45" ht="15.75" customHeight="1" x14ac:dyDescent="0.3">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K421" s="68"/>
      <c r="AL421" s="68"/>
      <c r="AM421" s="68"/>
      <c r="AN421" s="68"/>
      <c r="AO421" s="68"/>
      <c r="AP421" s="68"/>
      <c r="AQ421" s="68"/>
      <c r="AR421" s="68"/>
      <c r="AS421" s="68"/>
    </row>
    <row r="422" spans="1:45" ht="15.75" customHeight="1" x14ac:dyDescent="0.3">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K422" s="68"/>
      <c r="AL422" s="68"/>
      <c r="AM422" s="68"/>
      <c r="AN422" s="68"/>
      <c r="AO422" s="68"/>
      <c r="AP422" s="68"/>
      <c r="AQ422" s="68"/>
      <c r="AR422" s="68"/>
      <c r="AS422" s="68"/>
    </row>
    <row r="423" spans="1:45" ht="15.75" customHeight="1" x14ac:dyDescent="0.3">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K423" s="68"/>
      <c r="AL423" s="68"/>
      <c r="AM423" s="68"/>
      <c r="AN423" s="68"/>
      <c r="AO423" s="68"/>
      <c r="AP423" s="68"/>
      <c r="AQ423" s="68"/>
      <c r="AR423" s="68"/>
      <c r="AS423" s="68"/>
    </row>
    <row r="424" spans="1:45" ht="15.75" customHeight="1" x14ac:dyDescent="0.3">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K424" s="68"/>
      <c r="AL424" s="68"/>
      <c r="AM424" s="68"/>
      <c r="AN424" s="68"/>
      <c r="AO424" s="68"/>
      <c r="AP424" s="68"/>
      <c r="AQ424" s="68"/>
      <c r="AR424" s="68"/>
      <c r="AS424" s="68"/>
    </row>
    <row r="425" spans="1:45" ht="15.75" customHeight="1" x14ac:dyDescent="0.3">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K425" s="68"/>
      <c r="AL425" s="68"/>
      <c r="AM425" s="68"/>
      <c r="AN425" s="68"/>
      <c r="AO425" s="68"/>
      <c r="AP425" s="68"/>
      <c r="AQ425" s="68"/>
      <c r="AR425" s="68"/>
      <c r="AS425" s="68"/>
    </row>
    <row r="426" spans="1:45" ht="15.75" customHeight="1" x14ac:dyDescent="0.3">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K426" s="68"/>
      <c r="AL426" s="68"/>
      <c r="AM426" s="68"/>
      <c r="AN426" s="68"/>
      <c r="AO426" s="68"/>
      <c r="AP426" s="68"/>
      <c r="AQ426" s="68"/>
      <c r="AR426" s="68"/>
      <c r="AS426" s="68"/>
    </row>
    <row r="427" spans="1:45" ht="15.75" customHeight="1" x14ac:dyDescent="0.3">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K427" s="68"/>
      <c r="AL427" s="68"/>
      <c r="AM427" s="68"/>
      <c r="AN427" s="68"/>
      <c r="AO427" s="68"/>
      <c r="AP427" s="68"/>
      <c r="AQ427" s="68"/>
      <c r="AR427" s="68"/>
      <c r="AS427" s="68"/>
    </row>
    <row r="428" spans="1:45" ht="15.75" customHeight="1" x14ac:dyDescent="0.3">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K428" s="68"/>
      <c r="AL428" s="68"/>
      <c r="AM428" s="68"/>
      <c r="AN428" s="68"/>
      <c r="AO428" s="68"/>
      <c r="AP428" s="68"/>
      <c r="AQ428" s="68"/>
      <c r="AR428" s="68"/>
      <c r="AS428" s="68"/>
    </row>
    <row r="429" spans="1:45" ht="15.75" customHeight="1" x14ac:dyDescent="0.3">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K429" s="68"/>
      <c r="AL429" s="68"/>
      <c r="AM429" s="68"/>
      <c r="AN429" s="68"/>
      <c r="AO429" s="68"/>
      <c r="AP429" s="68"/>
      <c r="AQ429" s="68"/>
      <c r="AR429" s="68"/>
      <c r="AS429" s="68"/>
    </row>
    <row r="430" spans="1:45" ht="15.75" customHeight="1" x14ac:dyDescent="0.3">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K430" s="68"/>
      <c r="AL430" s="68"/>
      <c r="AM430" s="68"/>
      <c r="AN430" s="68"/>
      <c r="AO430" s="68"/>
      <c r="AP430" s="68"/>
      <c r="AQ430" s="68"/>
      <c r="AR430" s="68"/>
      <c r="AS430" s="68"/>
    </row>
    <row r="431" spans="1:45" ht="15.75" customHeight="1" x14ac:dyDescent="0.3">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K431" s="68"/>
      <c r="AL431" s="68"/>
      <c r="AM431" s="68"/>
      <c r="AN431" s="68"/>
      <c r="AO431" s="68"/>
      <c r="AP431" s="68"/>
      <c r="AQ431" s="68"/>
      <c r="AR431" s="68"/>
      <c r="AS431" s="68"/>
    </row>
    <row r="432" spans="1:45" ht="15.75" customHeight="1" x14ac:dyDescent="0.3">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K432" s="68"/>
      <c r="AL432" s="68"/>
      <c r="AM432" s="68"/>
      <c r="AN432" s="68"/>
      <c r="AO432" s="68"/>
      <c r="AP432" s="68"/>
      <c r="AQ432" s="68"/>
      <c r="AR432" s="68"/>
      <c r="AS432" s="68"/>
    </row>
    <row r="433" spans="1:45" ht="15.75" customHeight="1" x14ac:dyDescent="0.3">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K433" s="68"/>
      <c r="AL433" s="68"/>
      <c r="AM433" s="68"/>
      <c r="AN433" s="68"/>
      <c r="AO433" s="68"/>
      <c r="AP433" s="68"/>
      <c r="AQ433" s="68"/>
      <c r="AR433" s="68"/>
      <c r="AS433" s="68"/>
    </row>
    <row r="434" spans="1:45" ht="15.75" customHeight="1" x14ac:dyDescent="0.3">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K434" s="68"/>
      <c r="AL434" s="68"/>
      <c r="AM434" s="68"/>
      <c r="AN434" s="68"/>
      <c r="AO434" s="68"/>
      <c r="AP434" s="68"/>
      <c r="AQ434" s="68"/>
      <c r="AR434" s="68"/>
      <c r="AS434" s="68"/>
    </row>
    <row r="435" spans="1:45" ht="15.75" customHeight="1" x14ac:dyDescent="0.3">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K435" s="68"/>
      <c r="AL435" s="68"/>
      <c r="AM435" s="68"/>
      <c r="AN435" s="68"/>
      <c r="AO435" s="68"/>
      <c r="AP435" s="68"/>
      <c r="AQ435" s="68"/>
      <c r="AR435" s="68"/>
      <c r="AS435" s="68"/>
    </row>
    <row r="436" spans="1:45" ht="15.75" customHeight="1" x14ac:dyDescent="0.3">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K436" s="68"/>
      <c r="AL436" s="68"/>
      <c r="AM436" s="68"/>
      <c r="AN436" s="68"/>
      <c r="AO436" s="68"/>
      <c r="AP436" s="68"/>
      <c r="AQ436" s="68"/>
      <c r="AR436" s="68"/>
      <c r="AS436" s="68"/>
    </row>
    <row r="437" spans="1:45" ht="15.75" customHeight="1" x14ac:dyDescent="0.3">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K437" s="68"/>
      <c r="AL437" s="68"/>
      <c r="AM437" s="68"/>
      <c r="AN437" s="68"/>
      <c r="AO437" s="68"/>
      <c r="AP437" s="68"/>
      <c r="AQ437" s="68"/>
      <c r="AR437" s="68"/>
      <c r="AS437" s="68"/>
    </row>
    <row r="438" spans="1:45" ht="15.75" customHeight="1" x14ac:dyDescent="0.3">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K438" s="68"/>
      <c r="AL438" s="68"/>
      <c r="AM438" s="68"/>
      <c r="AN438" s="68"/>
      <c r="AO438" s="68"/>
      <c r="AP438" s="68"/>
      <c r="AQ438" s="68"/>
      <c r="AR438" s="68"/>
      <c r="AS438" s="68"/>
    </row>
    <row r="439" spans="1:45" ht="15.75" customHeight="1" x14ac:dyDescent="0.3">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K439" s="68"/>
      <c r="AL439" s="68"/>
      <c r="AM439" s="68"/>
      <c r="AN439" s="68"/>
      <c r="AO439" s="68"/>
      <c r="AP439" s="68"/>
      <c r="AQ439" s="68"/>
      <c r="AR439" s="68"/>
      <c r="AS439" s="68"/>
    </row>
    <row r="440" spans="1:45" ht="15.75" customHeight="1" x14ac:dyDescent="0.3">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K440" s="68"/>
      <c r="AL440" s="68"/>
      <c r="AM440" s="68"/>
      <c r="AN440" s="68"/>
      <c r="AO440" s="68"/>
      <c r="AP440" s="68"/>
      <c r="AQ440" s="68"/>
      <c r="AR440" s="68"/>
      <c r="AS440" s="68"/>
    </row>
    <row r="441" spans="1:45" ht="15.75" customHeight="1" x14ac:dyDescent="0.3">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K441" s="68"/>
      <c r="AL441" s="68"/>
      <c r="AM441" s="68"/>
      <c r="AN441" s="68"/>
      <c r="AO441" s="68"/>
      <c r="AP441" s="68"/>
      <c r="AQ441" s="68"/>
      <c r="AR441" s="68"/>
      <c r="AS441" s="68"/>
    </row>
    <row r="442" spans="1:45" ht="15.75" customHeight="1" x14ac:dyDescent="0.3">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K442" s="68"/>
      <c r="AL442" s="68"/>
      <c r="AM442" s="68"/>
      <c r="AN442" s="68"/>
      <c r="AO442" s="68"/>
      <c r="AP442" s="68"/>
      <c r="AQ442" s="68"/>
      <c r="AR442" s="68"/>
      <c r="AS442" s="68"/>
    </row>
    <row r="443" spans="1:45" ht="15.75" customHeight="1" x14ac:dyDescent="0.3">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K443" s="68"/>
      <c r="AL443" s="68"/>
      <c r="AM443" s="68"/>
      <c r="AN443" s="68"/>
      <c r="AO443" s="68"/>
      <c r="AP443" s="68"/>
      <c r="AQ443" s="68"/>
      <c r="AR443" s="68"/>
      <c r="AS443" s="68"/>
    </row>
    <row r="444" spans="1:45" ht="15.75" customHeight="1" x14ac:dyDescent="0.3">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K444" s="68"/>
      <c r="AL444" s="68"/>
      <c r="AM444" s="68"/>
      <c r="AN444" s="68"/>
      <c r="AO444" s="68"/>
      <c r="AP444" s="68"/>
      <c r="AQ444" s="68"/>
      <c r="AR444" s="68"/>
      <c r="AS444" s="68"/>
    </row>
    <row r="445" spans="1:45" ht="15.75" customHeight="1" x14ac:dyDescent="0.3">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K445" s="68"/>
      <c r="AL445" s="68"/>
      <c r="AM445" s="68"/>
      <c r="AN445" s="68"/>
      <c r="AO445" s="68"/>
      <c r="AP445" s="68"/>
      <c r="AQ445" s="68"/>
      <c r="AR445" s="68"/>
      <c r="AS445" s="68"/>
    </row>
    <row r="446" spans="1:45" ht="15.75" customHeight="1" x14ac:dyDescent="0.3">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K446" s="68"/>
      <c r="AL446" s="68"/>
      <c r="AM446" s="68"/>
      <c r="AN446" s="68"/>
      <c r="AO446" s="68"/>
      <c r="AP446" s="68"/>
      <c r="AQ446" s="68"/>
      <c r="AR446" s="68"/>
      <c r="AS446" s="68"/>
    </row>
    <row r="447" spans="1:45" ht="15.75" customHeight="1" x14ac:dyDescent="0.3">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K447" s="68"/>
      <c r="AL447" s="68"/>
      <c r="AM447" s="68"/>
      <c r="AN447" s="68"/>
      <c r="AO447" s="68"/>
      <c r="AP447" s="68"/>
      <c r="AQ447" s="68"/>
      <c r="AR447" s="68"/>
      <c r="AS447" s="68"/>
    </row>
    <row r="448" spans="1:45" ht="15.75" customHeight="1" x14ac:dyDescent="0.3">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K448" s="68"/>
      <c r="AL448" s="68"/>
      <c r="AM448" s="68"/>
      <c r="AN448" s="68"/>
      <c r="AO448" s="68"/>
      <c r="AP448" s="68"/>
      <c r="AQ448" s="68"/>
      <c r="AR448" s="68"/>
      <c r="AS448" s="68"/>
    </row>
    <row r="449" spans="1:45" ht="15.75" customHeight="1" x14ac:dyDescent="0.3">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K449" s="68"/>
      <c r="AL449" s="68"/>
      <c r="AM449" s="68"/>
      <c r="AN449" s="68"/>
      <c r="AO449" s="68"/>
      <c r="AP449" s="68"/>
      <c r="AQ449" s="68"/>
      <c r="AR449" s="68"/>
      <c r="AS449" s="68"/>
    </row>
    <row r="450" spans="1:45" ht="15.75" customHeight="1" x14ac:dyDescent="0.3">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K450" s="68"/>
      <c r="AL450" s="68"/>
      <c r="AM450" s="68"/>
      <c r="AN450" s="68"/>
      <c r="AO450" s="68"/>
      <c r="AP450" s="68"/>
      <c r="AQ450" s="68"/>
      <c r="AR450" s="68"/>
      <c r="AS450" s="68"/>
    </row>
    <row r="451" spans="1:45" ht="15.75" customHeight="1" x14ac:dyDescent="0.3">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K451" s="68"/>
      <c r="AL451" s="68"/>
      <c r="AM451" s="68"/>
      <c r="AN451" s="68"/>
      <c r="AO451" s="68"/>
      <c r="AP451" s="68"/>
      <c r="AQ451" s="68"/>
      <c r="AR451" s="68"/>
      <c r="AS451" s="68"/>
    </row>
    <row r="452" spans="1:45" ht="15.75" customHeight="1" x14ac:dyDescent="0.3">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K452" s="68"/>
      <c r="AL452" s="68"/>
      <c r="AM452" s="68"/>
      <c r="AN452" s="68"/>
      <c r="AO452" s="68"/>
      <c r="AP452" s="68"/>
      <c r="AQ452" s="68"/>
      <c r="AR452" s="68"/>
      <c r="AS452" s="68"/>
    </row>
    <row r="453" spans="1:45" ht="15.75" customHeight="1" x14ac:dyDescent="0.3">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K453" s="68"/>
      <c r="AL453" s="68"/>
      <c r="AM453" s="68"/>
      <c r="AN453" s="68"/>
      <c r="AO453" s="68"/>
      <c r="AP453" s="68"/>
      <c r="AQ453" s="68"/>
      <c r="AR453" s="68"/>
      <c r="AS453" s="68"/>
    </row>
    <row r="454" spans="1:45" ht="15.75" customHeight="1" x14ac:dyDescent="0.3">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K454" s="68"/>
      <c r="AL454" s="68"/>
      <c r="AM454" s="68"/>
      <c r="AN454" s="68"/>
      <c r="AO454" s="68"/>
      <c r="AP454" s="68"/>
      <c r="AQ454" s="68"/>
      <c r="AR454" s="68"/>
      <c r="AS454" s="68"/>
    </row>
    <row r="455" spans="1:45" ht="15.75" customHeight="1" x14ac:dyDescent="0.3">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K455" s="68"/>
      <c r="AL455" s="68"/>
      <c r="AM455" s="68"/>
      <c r="AN455" s="68"/>
      <c r="AO455" s="68"/>
      <c r="AP455" s="68"/>
      <c r="AQ455" s="68"/>
      <c r="AR455" s="68"/>
      <c r="AS455" s="68"/>
    </row>
    <row r="456" spans="1:45" ht="15.75" customHeight="1" x14ac:dyDescent="0.3">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K456" s="68"/>
      <c r="AL456" s="68"/>
      <c r="AM456" s="68"/>
      <c r="AN456" s="68"/>
      <c r="AO456" s="68"/>
      <c r="AP456" s="68"/>
      <c r="AQ456" s="68"/>
      <c r="AR456" s="68"/>
      <c r="AS456" s="68"/>
    </row>
    <row r="457" spans="1:45" ht="15.75" customHeight="1" x14ac:dyDescent="0.3">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K457" s="68"/>
      <c r="AL457" s="68"/>
      <c r="AM457" s="68"/>
      <c r="AN457" s="68"/>
      <c r="AO457" s="68"/>
      <c r="AP457" s="68"/>
      <c r="AQ457" s="68"/>
      <c r="AR457" s="68"/>
      <c r="AS457" s="68"/>
    </row>
    <row r="458" spans="1:45" ht="15.75" customHeight="1" x14ac:dyDescent="0.3">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K458" s="68"/>
      <c r="AL458" s="68"/>
      <c r="AM458" s="68"/>
      <c r="AN458" s="68"/>
      <c r="AO458" s="68"/>
      <c r="AP458" s="68"/>
      <c r="AQ458" s="68"/>
      <c r="AR458" s="68"/>
      <c r="AS458" s="68"/>
    </row>
    <row r="459" spans="1:45" ht="15.75" customHeight="1" x14ac:dyDescent="0.3">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K459" s="68"/>
      <c r="AL459" s="68"/>
      <c r="AM459" s="68"/>
      <c r="AN459" s="68"/>
      <c r="AO459" s="68"/>
      <c r="AP459" s="68"/>
      <c r="AQ459" s="68"/>
      <c r="AR459" s="68"/>
      <c r="AS459" s="68"/>
    </row>
    <row r="460" spans="1:45" ht="15.75" customHeight="1" x14ac:dyDescent="0.3">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K460" s="68"/>
      <c r="AL460" s="68"/>
      <c r="AM460" s="68"/>
      <c r="AN460" s="68"/>
      <c r="AO460" s="68"/>
      <c r="AP460" s="68"/>
      <c r="AQ460" s="68"/>
      <c r="AR460" s="68"/>
      <c r="AS460" s="68"/>
    </row>
    <row r="461" spans="1:45" ht="15.75" customHeight="1" x14ac:dyDescent="0.3">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K461" s="68"/>
      <c r="AL461" s="68"/>
      <c r="AM461" s="68"/>
      <c r="AN461" s="68"/>
      <c r="AO461" s="68"/>
      <c r="AP461" s="68"/>
      <c r="AQ461" s="68"/>
      <c r="AR461" s="68"/>
      <c r="AS461" s="68"/>
    </row>
    <row r="462" spans="1:45" ht="15.75" customHeight="1" x14ac:dyDescent="0.3">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K462" s="68"/>
      <c r="AL462" s="68"/>
      <c r="AM462" s="68"/>
      <c r="AN462" s="68"/>
      <c r="AO462" s="68"/>
      <c r="AP462" s="68"/>
      <c r="AQ462" s="68"/>
      <c r="AR462" s="68"/>
      <c r="AS462" s="68"/>
    </row>
    <row r="463" spans="1:45" ht="15.75" customHeight="1" x14ac:dyDescent="0.3">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K463" s="68"/>
      <c r="AL463" s="68"/>
      <c r="AM463" s="68"/>
      <c r="AN463" s="68"/>
      <c r="AO463" s="68"/>
      <c r="AP463" s="68"/>
      <c r="AQ463" s="68"/>
      <c r="AR463" s="68"/>
      <c r="AS463" s="68"/>
    </row>
    <row r="464" spans="1:45" ht="15.75" customHeight="1" x14ac:dyDescent="0.3">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K464" s="68"/>
      <c r="AL464" s="68"/>
      <c r="AM464" s="68"/>
      <c r="AN464" s="68"/>
      <c r="AO464" s="68"/>
      <c r="AP464" s="68"/>
      <c r="AQ464" s="68"/>
      <c r="AR464" s="68"/>
      <c r="AS464" s="68"/>
    </row>
    <row r="465" spans="1:45" ht="15.75" customHeight="1" x14ac:dyDescent="0.3">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K465" s="68"/>
      <c r="AL465" s="68"/>
      <c r="AM465" s="68"/>
      <c r="AN465" s="68"/>
      <c r="AO465" s="68"/>
      <c r="AP465" s="68"/>
      <c r="AQ465" s="68"/>
      <c r="AR465" s="68"/>
      <c r="AS465" s="68"/>
    </row>
    <row r="466" spans="1:45" ht="15.75" customHeight="1" x14ac:dyDescent="0.3">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K466" s="68"/>
      <c r="AL466" s="68"/>
      <c r="AM466" s="68"/>
      <c r="AN466" s="68"/>
      <c r="AO466" s="68"/>
      <c r="AP466" s="68"/>
      <c r="AQ466" s="68"/>
      <c r="AR466" s="68"/>
      <c r="AS466" s="68"/>
    </row>
    <row r="467" spans="1:45" ht="15.75" customHeight="1" x14ac:dyDescent="0.3">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K467" s="68"/>
      <c r="AL467" s="68"/>
      <c r="AM467" s="68"/>
      <c r="AN467" s="68"/>
      <c r="AO467" s="68"/>
      <c r="AP467" s="68"/>
      <c r="AQ467" s="68"/>
      <c r="AR467" s="68"/>
      <c r="AS467" s="68"/>
    </row>
    <row r="468" spans="1:45" ht="15.75" customHeight="1" x14ac:dyDescent="0.3">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K468" s="68"/>
      <c r="AL468" s="68"/>
      <c r="AM468" s="68"/>
      <c r="AN468" s="68"/>
      <c r="AO468" s="68"/>
      <c r="AP468" s="68"/>
      <c r="AQ468" s="68"/>
      <c r="AR468" s="68"/>
      <c r="AS468" s="68"/>
    </row>
    <row r="469" spans="1:45" ht="15.75" customHeight="1" x14ac:dyDescent="0.3">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K469" s="68"/>
      <c r="AL469" s="68"/>
      <c r="AM469" s="68"/>
      <c r="AN469" s="68"/>
      <c r="AO469" s="68"/>
      <c r="AP469" s="68"/>
      <c r="AQ469" s="68"/>
      <c r="AR469" s="68"/>
      <c r="AS469" s="68"/>
    </row>
    <row r="470" spans="1:45" ht="15.75" customHeight="1" x14ac:dyDescent="0.3">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K470" s="68"/>
      <c r="AL470" s="68"/>
      <c r="AM470" s="68"/>
      <c r="AN470" s="68"/>
      <c r="AO470" s="68"/>
      <c r="AP470" s="68"/>
      <c r="AQ470" s="68"/>
      <c r="AR470" s="68"/>
      <c r="AS470" s="68"/>
    </row>
    <row r="471" spans="1:45" ht="15.75" customHeight="1" x14ac:dyDescent="0.3">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K471" s="68"/>
      <c r="AL471" s="68"/>
      <c r="AM471" s="68"/>
      <c r="AN471" s="68"/>
      <c r="AO471" s="68"/>
      <c r="AP471" s="68"/>
      <c r="AQ471" s="68"/>
      <c r="AR471" s="68"/>
      <c r="AS471" s="68"/>
    </row>
    <row r="472" spans="1:45" ht="15.75" customHeight="1" x14ac:dyDescent="0.3">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K472" s="68"/>
      <c r="AL472" s="68"/>
      <c r="AM472" s="68"/>
      <c r="AN472" s="68"/>
      <c r="AO472" s="68"/>
      <c r="AP472" s="68"/>
      <c r="AQ472" s="68"/>
      <c r="AR472" s="68"/>
      <c r="AS472" s="68"/>
    </row>
    <row r="473" spans="1:45" ht="15.75" customHeight="1" x14ac:dyDescent="0.3">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K473" s="68"/>
      <c r="AL473" s="68"/>
      <c r="AM473" s="68"/>
      <c r="AN473" s="68"/>
      <c r="AO473" s="68"/>
      <c r="AP473" s="68"/>
      <c r="AQ473" s="68"/>
      <c r="AR473" s="68"/>
      <c r="AS473" s="68"/>
    </row>
    <row r="474" spans="1:45" ht="15.75" customHeight="1" x14ac:dyDescent="0.3">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K474" s="68"/>
      <c r="AL474" s="68"/>
      <c r="AM474" s="68"/>
      <c r="AN474" s="68"/>
      <c r="AO474" s="68"/>
      <c r="AP474" s="68"/>
      <c r="AQ474" s="68"/>
      <c r="AR474" s="68"/>
      <c r="AS474" s="68"/>
    </row>
    <row r="475" spans="1:45" ht="15.75" customHeight="1" x14ac:dyDescent="0.3">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K475" s="68"/>
      <c r="AL475" s="68"/>
      <c r="AM475" s="68"/>
      <c r="AN475" s="68"/>
      <c r="AO475" s="68"/>
      <c r="AP475" s="68"/>
      <c r="AQ475" s="68"/>
      <c r="AR475" s="68"/>
      <c r="AS475" s="68"/>
    </row>
    <row r="476" spans="1:45" ht="15.75" customHeight="1" x14ac:dyDescent="0.3">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K476" s="68"/>
      <c r="AL476" s="68"/>
      <c r="AM476" s="68"/>
      <c r="AN476" s="68"/>
      <c r="AO476" s="68"/>
      <c r="AP476" s="68"/>
      <c r="AQ476" s="68"/>
      <c r="AR476" s="68"/>
      <c r="AS476" s="68"/>
    </row>
    <row r="477" spans="1:45" ht="15.75" customHeight="1" x14ac:dyDescent="0.3">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K477" s="68"/>
      <c r="AL477" s="68"/>
      <c r="AM477" s="68"/>
      <c r="AN477" s="68"/>
      <c r="AO477" s="68"/>
      <c r="AP477" s="68"/>
      <c r="AQ477" s="68"/>
      <c r="AR477" s="68"/>
      <c r="AS477" s="68"/>
    </row>
    <row r="478" spans="1:45" ht="15.75" customHeight="1" x14ac:dyDescent="0.3">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K478" s="68"/>
      <c r="AL478" s="68"/>
      <c r="AM478" s="68"/>
      <c r="AN478" s="68"/>
      <c r="AO478" s="68"/>
      <c r="AP478" s="68"/>
      <c r="AQ478" s="68"/>
      <c r="AR478" s="68"/>
      <c r="AS478" s="68"/>
    </row>
    <row r="479" spans="1:45" ht="15.75" customHeight="1" x14ac:dyDescent="0.3">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K479" s="68"/>
      <c r="AL479" s="68"/>
      <c r="AM479" s="68"/>
      <c r="AN479" s="68"/>
      <c r="AO479" s="68"/>
      <c r="AP479" s="68"/>
      <c r="AQ479" s="68"/>
      <c r="AR479" s="68"/>
      <c r="AS479" s="68"/>
    </row>
    <row r="480" spans="1:45" ht="15.75" customHeight="1" x14ac:dyDescent="0.3">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K480" s="68"/>
      <c r="AL480" s="68"/>
      <c r="AM480" s="68"/>
      <c r="AN480" s="68"/>
      <c r="AO480" s="68"/>
      <c r="AP480" s="68"/>
      <c r="AQ480" s="68"/>
      <c r="AR480" s="68"/>
      <c r="AS480" s="68"/>
    </row>
    <row r="481" spans="1:45" ht="15.75" customHeight="1" x14ac:dyDescent="0.3">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K481" s="68"/>
      <c r="AL481" s="68"/>
      <c r="AM481" s="68"/>
      <c r="AN481" s="68"/>
      <c r="AO481" s="68"/>
      <c r="AP481" s="68"/>
      <c r="AQ481" s="68"/>
      <c r="AR481" s="68"/>
      <c r="AS481" s="68"/>
    </row>
    <row r="482" spans="1:45" ht="15.75" customHeight="1" x14ac:dyDescent="0.3">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K482" s="68"/>
      <c r="AL482" s="68"/>
      <c r="AM482" s="68"/>
      <c r="AN482" s="68"/>
      <c r="AO482" s="68"/>
      <c r="AP482" s="68"/>
      <c r="AQ482" s="68"/>
      <c r="AR482" s="68"/>
      <c r="AS482" s="68"/>
    </row>
    <row r="483" spans="1:45" ht="15.75" customHeight="1" x14ac:dyDescent="0.3">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K483" s="68"/>
      <c r="AL483" s="68"/>
      <c r="AM483" s="68"/>
      <c r="AN483" s="68"/>
      <c r="AO483" s="68"/>
      <c r="AP483" s="68"/>
      <c r="AQ483" s="68"/>
      <c r="AR483" s="68"/>
      <c r="AS483" s="68"/>
    </row>
    <row r="484" spans="1:45" ht="15.75" customHeight="1" x14ac:dyDescent="0.3">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K484" s="68"/>
      <c r="AL484" s="68"/>
      <c r="AM484" s="68"/>
      <c r="AN484" s="68"/>
      <c r="AO484" s="68"/>
      <c r="AP484" s="68"/>
      <c r="AQ484" s="68"/>
      <c r="AR484" s="68"/>
      <c r="AS484" s="68"/>
    </row>
    <row r="485" spans="1:45" ht="15.75" customHeight="1" x14ac:dyDescent="0.3">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K485" s="68"/>
      <c r="AL485" s="68"/>
      <c r="AM485" s="68"/>
      <c r="AN485" s="68"/>
      <c r="AO485" s="68"/>
      <c r="AP485" s="68"/>
      <c r="AQ485" s="68"/>
      <c r="AR485" s="68"/>
      <c r="AS485" s="68"/>
    </row>
    <row r="486" spans="1:45" ht="15.75" customHeight="1" x14ac:dyDescent="0.3">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K486" s="68"/>
      <c r="AL486" s="68"/>
      <c r="AM486" s="68"/>
      <c r="AN486" s="68"/>
      <c r="AO486" s="68"/>
      <c r="AP486" s="68"/>
      <c r="AQ486" s="68"/>
      <c r="AR486" s="68"/>
      <c r="AS486" s="68"/>
    </row>
    <row r="487" spans="1:45" ht="15.75" customHeight="1" x14ac:dyDescent="0.3">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K487" s="68"/>
      <c r="AL487" s="68"/>
      <c r="AM487" s="68"/>
      <c r="AN487" s="68"/>
      <c r="AO487" s="68"/>
      <c r="AP487" s="68"/>
      <c r="AQ487" s="68"/>
      <c r="AR487" s="68"/>
      <c r="AS487" s="68"/>
    </row>
    <row r="488" spans="1:45" ht="15.75" customHeight="1" x14ac:dyDescent="0.3">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K488" s="68"/>
      <c r="AL488" s="68"/>
      <c r="AM488" s="68"/>
      <c r="AN488" s="68"/>
      <c r="AO488" s="68"/>
      <c r="AP488" s="68"/>
      <c r="AQ488" s="68"/>
      <c r="AR488" s="68"/>
      <c r="AS488" s="68"/>
    </row>
    <row r="489" spans="1:45" ht="15.75" customHeight="1" x14ac:dyDescent="0.3">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K489" s="68"/>
      <c r="AL489" s="68"/>
      <c r="AM489" s="68"/>
      <c r="AN489" s="68"/>
      <c r="AO489" s="68"/>
      <c r="AP489" s="68"/>
      <c r="AQ489" s="68"/>
      <c r="AR489" s="68"/>
      <c r="AS489" s="68"/>
    </row>
    <row r="490" spans="1:45" ht="15.75" customHeight="1" x14ac:dyDescent="0.3">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K490" s="68"/>
      <c r="AL490" s="68"/>
      <c r="AM490" s="68"/>
      <c r="AN490" s="68"/>
      <c r="AO490" s="68"/>
      <c r="AP490" s="68"/>
      <c r="AQ490" s="68"/>
      <c r="AR490" s="68"/>
      <c r="AS490" s="68"/>
    </row>
    <row r="491" spans="1:45" ht="15.75" customHeight="1" x14ac:dyDescent="0.3">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K491" s="68"/>
      <c r="AL491" s="68"/>
      <c r="AM491" s="68"/>
      <c r="AN491" s="68"/>
      <c r="AO491" s="68"/>
      <c r="AP491" s="68"/>
      <c r="AQ491" s="68"/>
      <c r="AR491" s="68"/>
      <c r="AS491" s="68"/>
    </row>
    <row r="492" spans="1:45" ht="15.75" customHeight="1" x14ac:dyDescent="0.3">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K492" s="68"/>
      <c r="AL492" s="68"/>
      <c r="AM492" s="68"/>
      <c r="AN492" s="68"/>
      <c r="AO492" s="68"/>
      <c r="AP492" s="68"/>
      <c r="AQ492" s="68"/>
      <c r="AR492" s="68"/>
      <c r="AS492" s="68"/>
    </row>
    <row r="493" spans="1:45" ht="15.75" customHeight="1" x14ac:dyDescent="0.3">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K493" s="68"/>
      <c r="AL493" s="68"/>
      <c r="AM493" s="68"/>
      <c r="AN493" s="68"/>
      <c r="AO493" s="68"/>
      <c r="AP493" s="68"/>
      <c r="AQ493" s="68"/>
      <c r="AR493" s="68"/>
      <c r="AS493" s="68"/>
    </row>
    <row r="494" spans="1:45" ht="15.75" customHeight="1" x14ac:dyDescent="0.3">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K494" s="68"/>
      <c r="AL494" s="68"/>
      <c r="AM494" s="68"/>
      <c r="AN494" s="68"/>
      <c r="AO494" s="68"/>
      <c r="AP494" s="68"/>
      <c r="AQ494" s="68"/>
      <c r="AR494" s="68"/>
      <c r="AS494" s="68"/>
    </row>
    <row r="495" spans="1:45" ht="15.75" customHeight="1" x14ac:dyDescent="0.3">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K495" s="68"/>
      <c r="AL495" s="68"/>
      <c r="AM495" s="68"/>
      <c r="AN495" s="68"/>
      <c r="AO495" s="68"/>
      <c r="AP495" s="68"/>
      <c r="AQ495" s="68"/>
      <c r="AR495" s="68"/>
      <c r="AS495" s="68"/>
    </row>
    <row r="496" spans="1:45" ht="15.75" customHeight="1" x14ac:dyDescent="0.3">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K496" s="68"/>
      <c r="AL496" s="68"/>
      <c r="AM496" s="68"/>
      <c r="AN496" s="68"/>
      <c r="AO496" s="68"/>
      <c r="AP496" s="68"/>
      <c r="AQ496" s="68"/>
      <c r="AR496" s="68"/>
      <c r="AS496" s="68"/>
    </row>
    <row r="497" spans="1:45" ht="15.75" customHeight="1" x14ac:dyDescent="0.3">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K497" s="68"/>
      <c r="AL497" s="68"/>
      <c r="AM497" s="68"/>
      <c r="AN497" s="68"/>
      <c r="AO497" s="68"/>
      <c r="AP497" s="68"/>
      <c r="AQ497" s="68"/>
      <c r="AR497" s="68"/>
      <c r="AS497" s="68"/>
    </row>
    <row r="498" spans="1:45" ht="15.75" customHeight="1" x14ac:dyDescent="0.3">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K498" s="68"/>
      <c r="AL498" s="68"/>
      <c r="AM498" s="68"/>
      <c r="AN498" s="68"/>
      <c r="AO498" s="68"/>
      <c r="AP498" s="68"/>
      <c r="AQ498" s="68"/>
      <c r="AR498" s="68"/>
      <c r="AS498" s="68"/>
    </row>
    <row r="499" spans="1:45" ht="15.75" customHeight="1" x14ac:dyDescent="0.3">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K499" s="68"/>
      <c r="AL499" s="68"/>
      <c r="AM499" s="68"/>
      <c r="AN499" s="68"/>
      <c r="AO499" s="68"/>
      <c r="AP499" s="68"/>
      <c r="AQ499" s="68"/>
      <c r="AR499" s="68"/>
      <c r="AS499" s="68"/>
    </row>
    <row r="500" spans="1:45" ht="15.75" customHeight="1" x14ac:dyDescent="0.3">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K500" s="68"/>
      <c r="AL500" s="68"/>
      <c r="AM500" s="68"/>
      <c r="AN500" s="68"/>
      <c r="AO500" s="68"/>
      <c r="AP500" s="68"/>
      <c r="AQ500" s="68"/>
      <c r="AR500" s="68"/>
      <c r="AS500" s="68"/>
    </row>
    <row r="501" spans="1:45" ht="15.75" customHeight="1" x14ac:dyDescent="0.3">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K501" s="68"/>
      <c r="AL501" s="68"/>
      <c r="AM501" s="68"/>
      <c r="AN501" s="68"/>
      <c r="AO501" s="68"/>
      <c r="AP501" s="68"/>
      <c r="AQ501" s="68"/>
      <c r="AR501" s="68"/>
      <c r="AS501" s="68"/>
    </row>
    <row r="502" spans="1:45" ht="15.75" customHeight="1" x14ac:dyDescent="0.3">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K502" s="68"/>
      <c r="AL502" s="68"/>
      <c r="AM502" s="68"/>
      <c r="AN502" s="68"/>
      <c r="AO502" s="68"/>
      <c r="AP502" s="68"/>
      <c r="AQ502" s="68"/>
      <c r="AR502" s="68"/>
      <c r="AS502" s="68"/>
    </row>
    <row r="503" spans="1:45" ht="15.75" customHeight="1" x14ac:dyDescent="0.3">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K503" s="68"/>
      <c r="AL503" s="68"/>
      <c r="AM503" s="68"/>
      <c r="AN503" s="68"/>
      <c r="AO503" s="68"/>
      <c r="AP503" s="68"/>
      <c r="AQ503" s="68"/>
      <c r="AR503" s="68"/>
      <c r="AS503" s="68"/>
    </row>
    <row r="504" spans="1:45" ht="15.75" customHeight="1" x14ac:dyDescent="0.3">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K504" s="68"/>
      <c r="AL504" s="68"/>
      <c r="AM504" s="68"/>
      <c r="AN504" s="68"/>
      <c r="AO504" s="68"/>
      <c r="AP504" s="68"/>
      <c r="AQ504" s="68"/>
      <c r="AR504" s="68"/>
      <c r="AS504" s="68"/>
    </row>
    <row r="505" spans="1:45" ht="15.75" customHeight="1" x14ac:dyDescent="0.3">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K505" s="68"/>
      <c r="AL505" s="68"/>
      <c r="AM505" s="68"/>
      <c r="AN505" s="68"/>
      <c r="AO505" s="68"/>
      <c r="AP505" s="68"/>
      <c r="AQ505" s="68"/>
      <c r="AR505" s="68"/>
      <c r="AS505" s="68"/>
    </row>
    <row r="506" spans="1:45" ht="15.75" customHeight="1" x14ac:dyDescent="0.3">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K506" s="68"/>
      <c r="AL506" s="68"/>
      <c r="AM506" s="68"/>
      <c r="AN506" s="68"/>
      <c r="AO506" s="68"/>
      <c r="AP506" s="68"/>
      <c r="AQ506" s="68"/>
      <c r="AR506" s="68"/>
      <c r="AS506" s="68"/>
    </row>
    <row r="507" spans="1:45" ht="15.75" customHeight="1" x14ac:dyDescent="0.3">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K507" s="68"/>
      <c r="AL507" s="68"/>
      <c r="AM507" s="68"/>
      <c r="AN507" s="68"/>
      <c r="AO507" s="68"/>
      <c r="AP507" s="68"/>
      <c r="AQ507" s="68"/>
      <c r="AR507" s="68"/>
      <c r="AS507" s="68"/>
    </row>
    <row r="508" spans="1:45" ht="15.75" customHeight="1" x14ac:dyDescent="0.3">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K508" s="68"/>
      <c r="AL508" s="68"/>
      <c r="AM508" s="68"/>
      <c r="AN508" s="68"/>
      <c r="AO508" s="68"/>
      <c r="AP508" s="68"/>
      <c r="AQ508" s="68"/>
      <c r="AR508" s="68"/>
      <c r="AS508" s="68"/>
    </row>
    <row r="509" spans="1:45" ht="15.75" customHeight="1" x14ac:dyDescent="0.3">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K509" s="68"/>
      <c r="AL509" s="68"/>
      <c r="AM509" s="68"/>
      <c r="AN509" s="68"/>
      <c r="AO509" s="68"/>
      <c r="AP509" s="68"/>
      <c r="AQ509" s="68"/>
      <c r="AR509" s="68"/>
      <c r="AS509" s="68"/>
    </row>
    <row r="510" spans="1:45" ht="15.75" customHeight="1" x14ac:dyDescent="0.3">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K510" s="68"/>
      <c r="AL510" s="68"/>
      <c r="AM510" s="68"/>
      <c r="AN510" s="68"/>
      <c r="AO510" s="68"/>
      <c r="AP510" s="68"/>
      <c r="AQ510" s="68"/>
      <c r="AR510" s="68"/>
      <c r="AS510" s="68"/>
    </row>
    <row r="511" spans="1:45" ht="15.75" customHeight="1" x14ac:dyDescent="0.3">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K511" s="68"/>
      <c r="AL511" s="68"/>
      <c r="AM511" s="68"/>
      <c r="AN511" s="68"/>
      <c r="AO511" s="68"/>
      <c r="AP511" s="68"/>
      <c r="AQ511" s="68"/>
      <c r="AR511" s="68"/>
      <c r="AS511" s="68"/>
    </row>
    <row r="512" spans="1:45" ht="15.75" customHeight="1" x14ac:dyDescent="0.3">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K512" s="68"/>
      <c r="AL512" s="68"/>
      <c r="AM512" s="68"/>
      <c r="AN512" s="68"/>
      <c r="AO512" s="68"/>
      <c r="AP512" s="68"/>
      <c r="AQ512" s="68"/>
      <c r="AR512" s="68"/>
      <c r="AS512" s="68"/>
    </row>
    <row r="513" spans="1:45" ht="15.75" customHeight="1" x14ac:dyDescent="0.3">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K513" s="68"/>
      <c r="AL513" s="68"/>
      <c r="AM513" s="68"/>
      <c r="AN513" s="68"/>
      <c r="AO513" s="68"/>
      <c r="AP513" s="68"/>
      <c r="AQ513" s="68"/>
      <c r="AR513" s="68"/>
      <c r="AS513" s="68"/>
    </row>
    <row r="514" spans="1:45" ht="15.75" customHeight="1" x14ac:dyDescent="0.3">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K514" s="68"/>
      <c r="AL514" s="68"/>
      <c r="AM514" s="68"/>
      <c r="AN514" s="68"/>
      <c r="AO514" s="68"/>
      <c r="AP514" s="68"/>
      <c r="AQ514" s="68"/>
      <c r="AR514" s="68"/>
      <c r="AS514" s="68"/>
    </row>
    <row r="515" spans="1:45" ht="15.75" customHeight="1" x14ac:dyDescent="0.3">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K515" s="68"/>
      <c r="AL515" s="68"/>
      <c r="AM515" s="68"/>
      <c r="AN515" s="68"/>
      <c r="AO515" s="68"/>
      <c r="AP515" s="68"/>
      <c r="AQ515" s="68"/>
      <c r="AR515" s="68"/>
      <c r="AS515" s="68"/>
    </row>
    <row r="516" spans="1:45" ht="15.75" customHeight="1" x14ac:dyDescent="0.3">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K516" s="68"/>
      <c r="AL516" s="68"/>
      <c r="AM516" s="68"/>
      <c r="AN516" s="68"/>
      <c r="AO516" s="68"/>
      <c r="AP516" s="68"/>
      <c r="AQ516" s="68"/>
      <c r="AR516" s="68"/>
      <c r="AS516" s="68"/>
    </row>
    <row r="517" spans="1:45" ht="15.75" customHeight="1" x14ac:dyDescent="0.3">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K517" s="68"/>
      <c r="AL517" s="68"/>
      <c r="AM517" s="68"/>
      <c r="AN517" s="68"/>
      <c r="AO517" s="68"/>
      <c r="AP517" s="68"/>
      <c r="AQ517" s="68"/>
      <c r="AR517" s="68"/>
      <c r="AS517" s="68"/>
    </row>
    <row r="518" spans="1:45" ht="15.75" customHeight="1" x14ac:dyDescent="0.3">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K518" s="68"/>
      <c r="AL518" s="68"/>
      <c r="AM518" s="68"/>
      <c r="AN518" s="68"/>
      <c r="AO518" s="68"/>
      <c r="AP518" s="68"/>
      <c r="AQ518" s="68"/>
      <c r="AR518" s="68"/>
      <c r="AS518" s="68"/>
    </row>
    <row r="519" spans="1:45" ht="15.75" customHeight="1" x14ac:dyDescent="0.3">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K519" s="68"/>
      <c r="AL519" s="68"/>
      <c r="AM519" s="68"/>
      <c r="AN519" s="68"/>
      <c r="AO519" s="68"/>
      <c r="AP519" s="68"/>
      <c r="AQ519" s="68"/>
      <c r="AR519" s="68"/>
      <c r="AS519" s="68"/>
    </row>
    <row r="520" spans="1:45" ht="15.75" customHeight="1" x14ac:dyDescent="0.3">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K520" s="68"/>
      <c r="AL520" s="68"/>
      <c r="AM520" s="68"/>
      <c r="AN520" s="68"/>
      <c r="AO520" s="68"/>
      <c r="AP520" s="68"/>
      <c r="AQ520" s="68"/>
      <c r="AR520" s="68"/>
      <c r="AS520" s="68"/>
    </row>
    <row r="521" spans="1:45" ht="15.75" customHeight="1" x14ac:dyDescent="0.3">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K521" s="68"/>
      <c r="AL521" s="68"/>
      <c r="AM521" s="68"/>
      <c r="AN521" s="68"/>
      <c r="AO521" s="68"/>
      <c r="AP521" s="68"/>
      <c r="AQ521" s="68"/>
      <c r="AR521" s="68"/>
      <c r="AS521" s="68"/>
    </row>
    <row r="522" spans="1:45" ht="15.75" customHeight="1" x14ac:dyDescent="0.3">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K522" s="68"/>
      <c r="AL522" s="68"/>
      <c r="AM522" s="68"/>
      <c r="AN522" s="68"/>
      <c r="AO522" s="68"/>
      <c r="AP522" s="68"/>
      <c r="AQ522" s="68"/>
      <c r="AR522" s="68"/>
      <c r="AS522" s="68"/>
    </row>
    <row r="523" spans="1:45" ht="15.75" customHeight="1" x14ac:dyDescent="0.3">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K523" s="68"/>
      <c r="AL523" s="68"/>
      <c r="AM523" s="68"/>
      <c r="AN523" s="68"/>
      <c r="AO523" s="68"/>
      <c r="AP523" s="68"/>
      <c r="AQ523" s="68"/>
      <c r="AR523" s="68"/>
      <c r="AS523" s="68"/>
    </row>
    <row r="524" spans="1:45" ht="15.75" customHeight="1" x14ac:dyDescent="0.3">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K524" s="68"/>
      <c r="AL524" s="68"/>
      <c r="AM524" s="68"/>
      <c r="AN524" s="68"/>
      <c r="AO524" s="68"/>
      <c r="AP524" s="68"/>
      <c r="AQ524" s="68"/>
      <c r="AR524" s="68"/>
      <c r="AS524" s="68"/>
    </row>
    <row r="525" spans="1:45" ht="15.75" customHeight="1" x14ac:dyDescent="0.3">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K525" s="68"/>
      <c r="AL525" s="68"/>
      <c r="AM525" s="68"/>
      <c r="AN525" s="68"/>
      <c r="AO525" s="68"/>
      <c r="AP525" s="68"/>
      <c r="AQ525" s="68"/>
      <c r="AR525" s="68"/>
      <c r="AS525" s="68"/>
    </row>
    <row r="526" spans="1:45" ht="15.75" customHeight="1" x14ac:dyDescent="0.3">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K526" s="68"/>
      <c r="AL526" s="68"/>
      <c r="AM526" s="68"/>
      <c r="AN526" s="68"/>
      <c r="AO526" s="68"/>
      <c r="AP526" s="68"/>
      <c r="AQ526" s="68"/>
      <c r="AR526" s="68"/>
      <c r="AS526" s="68"/>
    </row>
    <row r="527" spans="1:45" ht="15.75" customHeight="1" x14ac:dyDescent="0.3">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K527" s="68"/>
      <c r="AL527" s="68"/>
      <c r="AM527" s="68"/>
      <c r="AN527" s="68"/>
      <c r="AO527" s="68"/>
      <c r="AP527" s="68"/>
      <c r="AQ527" s="68"/>
      <c r="AR527" s="68"/>
      <c r="AS527" s="68"/>
    </row>
    <row r="528" spans="1:45" ht="15.75" customHeight="1" x14ac:dyDescent="0.3">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K528" s="68"/>
      <c r="AL528" s="68"/>
      <c r="AM528" s="68"/>
      <c r="AN528" s="68"/>
      <c r="AO528" s="68"/>
      <c r="AP528" s="68"/>
      <c r="AQ528" s="68"/>
      <c r="AR528" s="68"/>
      <c r="AS528" s="68"/>
    </row>
    <row r="529" spans="1:45" ht="15.75" customHeight="1" x14ac:dyDescent="0.3">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K529" s="68"/>
      <c r="AL529" s="68"/>
      <c r="AM529" s="68"/>
      <c r="AN529" s="68"/>
      <c r="AO529" s="68"/>
      <c r="AP529" s="68"/>
      <c r="AQ529" s="68"/>
      <c r="AR529" s="68"/>
      <c r="AS529" s="68"/>
    </row>
    <row r="530" spans="1:45" ht="15.75" customHeight="1" x14ac:dyDescent="0.3">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K530" s="68"/>
      <c r="AL530" s="68"/>
      <c r="AM530" s="68"/>
      <c r="AN530" s="68"/>
      <c r="AO530" s="68"/>
      <c r="AP530" s="68"/>
      <c r="AQ530" s="68"/>
      <c r="AR530" s="68"/>
      <c r="AS530" s="68"/>
    </row>
    <row r="531" spans="1:45" ht="15.75" customHeight="1" x14ac:dyDescent="0.3">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K531" s="68"/>
      <c r="AL531" s="68"/>
      <c r="AM531" s="68"/>
      <c r="AN531" s="68"/>
      <c r="AO531" s="68"/>
      <c r="AP531" s="68"/>
      <c r="AQ531" s="68"/>
      <c r="AR531" s="68"/>
      <c r="AS531" s="68"/>
    </row>
    <row r="532" spans="1:45" ht="15.75" customHeight="1" x14ac:dyDescent="0.3">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K532" s="68"/>
      <c r="AL532" s="68"/>
      <c r="AM532" s="68"/>
      <c r="AN532" s="68"/>
      <c r="AO532" s="68"/>
      <c r="AP532" s="68"/>
      <c r="AQ532" s="68"/>
      <c r="AR532" s="68"/>
      <c r="AS532" s="68"/>
    </row>
    <row r="533" spans="1:45" ht="15.75" customHeight="1" x14ac:dyDescent="0.3">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K533" s="68"/>
      <c r="AL533" s="68"/>
      <c r="AM533" s="68"/>
      <c r="AN533" s="68"/>
      <c r="AO533" s="68"/>
      <c r="AP533" s="68"/>
      <c r="AQ533" s="68"/>
      <c r="AR533" s="68"/>
      <c r="AS533" s="68"/>
    </row>
    <row r="534" spans="1:45" ht="15.75" customHeight="1" x14ac:dyDescent="0.3">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K534" s="68"/>
      <c r="AL534" s="68"/>
      <c r="AM534" s="68"/>
      <c r="AN534" s="68"/>
      <c r="AO534" s="68"/>
      <c r="AP534" s="68"/>
      <c r="AQ534" s="68"/>
      <c r="AR534" s="68"/>
      <c r="AS534" s="68"/>
    </row>
    <row r="535" spans="1:45" ht="15.75" customHeight="1" x14ac:dyDescent="0.3">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K535" s="68"/>
      <c r="AL535" s="68"/>
      <c r="AM535" s="68"/>
      <c r="AN535" s="68"/>
      <c r="AO535" s="68"/>
      <c r="AP535" s="68"/>
      <c r="AQ535" s="68"/>
      <c r="AR535" s="68"/>
      <c r="AS535" s="68"/>
    </row>
    <row r="536" spans="1:45" ht="15.75" customHeight="1" x14ac:dyDescent="0.3">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K536" s="68"/>
      <c r="AL536" s="68"/>
      <c r="AM536" s="68"/>
      <c r="AN536" s="68"/>
      <c r="AO536" s="68"/>
      <c r="AP536" s="68"/>
      <c r="AQ536" s="68"/>
      <c r="AR536" s="68"/>
      <c r="AS536" s="68"/>
    </row>
    <row r="537" spans="1:45" ht="15.75" customHeight="1" x14ac:dyDescent="0.3">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K537" s="68"/>
      <c r="AL537" s="68"/>
      <c r="AM537" s="68"/>
      <c r="AN537" s="68"/>
      <c r="AO537" s="68"/>
      <c r="AP537" s="68"/>
      <c r="AQ537" s="68"/>
      <c r="AR537" s="68"/>
      <c r="AS537" s="68"/>
    </row>
    <row r="538" spans="1:45" ht="15.75" customHeight="1" x14ac:dyDescent="0.3">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K538" s="68"/>
      <c r="AL538" s="68"/>
      <c r="AM538" s="68"/>
      <c r="AN538" s="68"/>
      <c r="AO538" s="68"/>
      <c r="AP538" s="68"/>
      <c r="AQ538" s="68"/>
      <c r="AR538" s="68"/>
      <c r="AS538" s="68"/>
    </row>
    <row r="539" spans="1:45" ht="15.75" customHeight="1" x14ac:dyDescent="0.3">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K539" s="68"/>
      <c r="AL539" s="68"/>
      <c r="AM539" s="68"/>
      <c r="AN539" s="68"/>
      <c r="AO539" s="68"/>
      <c r="AP539" s="68"/>
      <c r="AQ539" s="68"/>
      <c r="AR539" s="68"/>
      <c r="AS539" s="68"/>
    </row>
    <row r="540" spans="1:45" ht="15.75" customHeight="1" x14ac:dyDescent="0.3">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K540" s="68"/>
      <c r="AL540" s="68"/>
      <c r="AM540" s="68"/>
      <c r="AN540" s="68"/>
      <c r="AO540" s="68"/>
      <c r="AP540" s="68"/>
      <c r="AQ540" s="68"/>
      <c r="AR540" s="68"/>
      <c r="AS540" s="68"/>
    </row>
    <row r="541" spans="1:45" ht="15.75" customHeight="1" x14ac:dyDescent="0.3">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K541" s="68"/>
      <c r="AL541" s="68"/>
      <c r="AM541" s="68"/>
      <c r="AN541" s="68"/>
      <c r="AO541" s="68"/>
      <c r="AP541" s="68"/>
      <c r="AQ541" s="68"/>
      <c r="AR541" s="68"/>
      <c r="AS541" s="68"/>
    </row>
    <row r="542" spans="1:45" ht="15.75" customHeight="1" x14ac:dyDescent="0.3">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K542" s="68"/>
      <c r="AL542" s="68"/>
      <c r="AM542" s="68"/>
      <c r="AN542" s="68"/>
      <c r="AO542" s="68"/>
      <c r="AP542" s="68"/>
      <c r="AQ542" s="68"/>
      <c r="AR542" s="68"/>
      <c r="AS542" s="68"/>
    </row>
    <row r="543" spans="1:45" ht="15.75" customHeight="1" x14ac:dyDescent="0.3">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K543" s="68"/>
      <c r="AL543" s="68"/>
      <c r="AM543" s="68"/>
      <c r="AN543" s="68"/>
      <c r="AO543" s="68"/>
      <c r="AP543" s="68"/>
      <c r="AQ543" s="68"/>
      <c r="AR543" s="68"/>
      <c r="AS543" s="68"/>
    </row>
    <row r="544" spans="1:45" ht="15.75" customHeight="1" x14ac:dyDescent="0.3">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K544" s="68"/>
      <c r="AL544" s="68"/>
      <c r="AM544" s="68"/>
      <c r="AN544" s="68"/>
      <c r="AO544" s="68"/>
      <c r="AP544" s="68"/>
      <c r="AQ544" s="68"/>
      <c r="AR544" s="68"/>
      <c r="AS544" s="68"/>
    </row>
    <row r="545" spans="1:45" ht="15.75" customHeight="1" x14ac:dyDescent="0.3">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K545" s="68"/>
      <c r="AL545" s="68"/>
      <c r="AM545" s="68"/>
      <c r="AN545" s="68"/>
      <c r="AO545" s="68"/>
      <c r="AP545" s="68"/>
      <c r="AQ545" s="68"/>
      <c r="AR545" s="68"/>
      <c r="AS545" s="68"/>
    </row>
    <row r="546" spans="1:45" ht="15.75" customHeight="1" x14ac:dyDescent="0.3">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K546" s="68"/>
      <c r="AL546" s="68"/>
      <c r="AM546" s="68"/>
      <c r="AN546" s="68"/>
      <c r="AO546" s="68"/>
      <c r="AP546" s="68"/>
      <c r="AQ546" s="68"/>
      <c r="AR546" s="68"/>
      <c r="AS546" s="68"/>
    </row>
    <row r="547" spans="1:45" ht="15.75" customHeight="1" x14ac:dyDescent="0.3">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K547" s="68"/>
      <c r="AL547" s="68"/>
      <c r="AM547" s="68"/>
      <c r="AN547" s="68"/>
      <c r="AO547" s="68"/>
      <c r="AP547" s="68"/>
      <c r="AQ547" s="68"/>
      <c r="AR547" s="68"/>
      <c r="AS547" s="68"/>
    </row>
    <row r="548" spans="1:45" ht="15.75" customHeight="1" x14ac:dyDescent="0.3">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K548" s="68"/>
      <c r="AL548" s="68"/>
      <c r="AM548" s="68"/>
      <c r="AN548" s="68"/>
      <c r="AO548" s="68"/>
      <c r="AP548" s="68"/>
      <c r="AQ548" s="68"/>
      <c r="AR548" s="68"/>
      <c r="AS548" s="68"/>
    </row>
    <row r="549" spans="1:45" ht="15.75" customHeight="1" x14ac:dyDescent="0.3">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K549" s="68"/>
      <c r="AL549" s="68"/>
      <c r="AM549" s="68"/>
      <c r="AN549" s="68"/>
      <c r="AO549" s="68"/>
      <c r="AP549" s="68"/>
      <c r="AQ549" s="68"/>
      <c r="AR549" s="68"/>
      <c r="AS549" s="68"/>
    </row>
    <row r="550" spans="1:45" ht="15.75" customHeight="1" x14ac:dyDescent="0.3">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K550" s="68"/>
      <c r="AL550" s="68"/>
      <c r="AM550" s="68"/>
      <c r="AN550" s="68"/>
      <c r="AO550" s="68"/>
      <c r="AP550" s="68"/>
      <c r="AQ550" s="68"/>
      <c r="AR550" s="68"/>
      <c r="AS550" s="68"/>
    </row>
    <row r="551" spans="1:45" ht="15.75" customHeight="1" x14ac:dyDescent="0.3">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K551" s="68"/>
      <c r="AL551" s="68"/>
      <c r="AM551" s="68"/>
      <c r="AN551" s="68"/>
      <c r="AO551" s="68"/>
      <c r="AP551" s="68"/>
      <c r="AQ551" s="68"/>
      <c r="AR551" s="68"/>
      <c r="AS551" s="68"/>
    </row>
    <row r="552" spans="1:45" ht="15.75" customHeight="1" x14ac:dyDescent="0.3">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K552" s="68"/>
      <c r="AL552" s="68"/>
      <c r="AM552" s="68"/>
      <c r="AN552" s="68"/>
      <c r="AO552" s="68"/>
      <c r="AP552" s="68"/>
      <c r="AQ552" s="68"/>
      <c r="AR552" s="68"/>
      <c r="AS552" s="68"/>
    </row>
    <row r="553" spans="1:45" ht="15.75" customHeight="1" x14ac:dyDescent="0.3">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K553" s="68"/>
      <c r="AL553" s="68"/>
      <c r="AM553" s="68"/>
      <c r="AN553" s="68"/>
      <c r="AO553" s="68"/>
      <c r="AP553" s="68"/>
      <c r="AQ553" s="68"/>
      <c r="AR553" s="68"/>
      <c r="AS553" s="68"/>
    </row>
    <row r="554" spans="1:45" ht="15.75" customHeight="1" x14ac:dyDescent="0.3">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K554" s="68"/>
      <c r="AL554" s="68"/>
      <c r="AM554" s="68"/>
      <c r="AN554" s="68"/>
      <c r="AO554" s="68"/>
      <c r="AP554" s="68"/>
      <c r="AQ554" s="68"/>
      <c r="AR554" s="68"/>
      <c r="AS554" s="68"/>
    </row>
    <row r="555" spans="1:45" ht="15.75" customHeight="1" x14ac:dyDescent="0.3">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K555" s="68"/>
      <c r="AL555" s="68"/>
      <c r="AM555" s="68"/>
      <c r="AN555" s="68"/>
      <c r="AO555" s="68"/>
      <c r="AP555" s="68"/>
      <c r="AQ555" s="68"/>
      <c r="AR555" s="68"/>
      <c r="AS555" s="68"/>
    </row>
    <row r="556" spans="1:45" ht="15.75" customHeight="1" x14ac:dyDescent="0.3">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K556" s="68"/>
      <c r="AL556" s="68"/>
      <c r="AM556" s="68"/>
      <c r="AN556" s="68"/>
      <c r="AO556" s="68"/>
      <c r="AP556" s="68"/>
      <c r="AQ556" s="68"/>
      <c r="AR556" s="68"/>
      <c r="AS556" s="68"/>
    </row>
    <row r="557" spans="1:45" ht="15.75" customHeight="1" x14ac:dyDescent="0.3">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K557" s="68"/>
      <c r="AL557" s="68"/>
      <c r="AM557" s="68"/>
      <c r="AN557" s="68"/>
      <c r="AO557" s="68"/>
      <c r="AP557" s="68"/>
      <c r="AQ557" s="68"/>
      <c r="AR557" s="68"/>
      <c r="AS557" s="68"/>
    </row>
    <row r="558" spans="1:45" ht="15.75" customHeight="1" x14ac:dyDescent="0.3">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K558" s="68"/>
      <c r="AL558" s="68"/>
      <c r="AM558" s="68"/>
      <c r="AN558" s="68"/>
      <c r="AO558" s="68"/>
      <c r="AP558" s="68"/>
      <c r="AQ558" s="68"/>
      <c r="AR558" s="68"/>
      <c r="AS558" s="68"/>
    </row>
    <row r="559" spans="1:45" ht="15.75" customHeight="1" x14ac:dyDescent="0.3">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K559" s="68"/>
      <c r="AL559" s="68"/>
      <c r="AM559" s="68"/>
      <c r="AN559" s="68"/>
      <c r="AO559" s="68"/>
      <c r="AP559" s="68"/>
      <c r="AQ559" s="68"/>
      <c r="AR559" s="68"/>
      <c r="AS559" s="68"/>
    </row>
    <row r="560" spans="1:45" ht="15.75" customHeight="1" x14ac:dyDescent="0.3">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K560" s="68"/>
      <c r="AL560" s="68"/>
      <c r="AM560" s="68"/>
      <c r="AN560" s="68"/>
      <c r="AO560" s="68"/>
      <c r="AP560" s="68"/>
      <c r="AQ560" s="68"/>
      <c r="AR560" s="68"/>
      <c r="AS560" s="68"/>
    </row>
    <row r="561" spans="1:45" ht="15.75" customHeight="1" x14ac:dyDescent="0.3">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K561" s="68"/>
      <c r="AL561" s="68"/>
      <c r="AM561" s="68"/>
      <c r="AN561" s="68"/>
      <c r="AO561" s="68"/>
      <c r="AP561" s="68"/>
      <c r="AQ561" s="68"/>
      <c r="AR561" s="68"/>
      <c r="AS561" s="68"/>
    </row>
    <row r="562" spans="1:45" ht="15.75" customHeight="1" x14ac:dyDescent="0.3">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K562" s="68"/>
      <c r="AL562" s="68"/>
      <c r="AM562" s="68"/>
      <c r="AN562" s="68"/>
      <c r="AO562" s="68"/>
      <c r="AP562" s="68"/>
      <c r="AQ562" s="68"/>
      <c r="AR562" s="68"/>
      <c r="AS562" s="68"/>
    </row>
    <row r="563" spans="1:45" ht="15.75" customHeight="1" x14ac:dyDescent="0.3">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K563" s="68"/>
      <c r="AL563" s="68"/>
      <c r="AM563" s="68"/>
      <c r="AN563" s="68"/>
      <c r="AO563" s="68"/>
      <c r="AP563" s="68"/>
      <c r="AQ563" s="68"/>
      <c r="AR563" s="68"/>
      <c r="AS563" s="68"/>
    </row>
    <row r="564" spans="1:45" ht="15.75" customHeight="1" x14ac:dyDescent="0.3">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K564" s="68"/>
      <c r="AL564" s="68"/>
      <c r="AM564" s="68"/>
      <c r="AN564" s="68"/>
      <c r="AO564" s="68"/>
      <c r="AP564" s="68"/>
      <c r="AQ564" s="68"/>
      <c r="AR564" s="68"/>
      <c r="AS564" s="68"/>
    </row>
    <row r="565" spans="1:45" ht="15.75" customHeight="1" x14ac:dyDescent="0.3">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K565" s="68"/>
      <c r="AL565" s="68"/>
      <c r="AM565" s="68"/>
      <c r="AN565" s="68"/>
      <c r="AO565" s="68"/>
      <c r="AP565" s="68"/>
      <c r="AQ565" s="68"/>
      <c r="AR565" s="68"/>
      <c r="AS565" s="68"/>
    </row>
    <row r="566" spans="1:45" ht="15.75" customHeight="1" x14ac:dyDescent="0.3">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K566" s="68"/>
      <c r="AL566" s="68"/>
      <c r="AM566" s="68"/>
      <c r="AN566" s="68"/>
      <c r="AO566" s="68"/>
      <c r="AP566" s="68"/>
      <c r="AQ566" s="68"/>
      <c r="AR566" s="68"/>
      <c r="AS566" s="68"/>
    </row>
    <row r="567" spans="1:45" ht="15.75" customHeight="1" x14ac:dyDescent="0.3">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K567" s="68"/>
      <c r="AL567" s="68"/>
      <c r="AM567" s="68"/>
      <c r="AN567" s="68"/>
      <c r="AO567" s="68"/>
      <c r="AP567" s="68"/>
      <c r="AQ567" s="68"/>
      <c r="AR567" s="68"/>
      <c r="AS567" s="68"/>
    </row>
    <row r="568" spans="1:45" ht="15.75" customHeight="1" x14ac:dyDescent="0.3">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K568" s="68"/>
      <c r="AL568" s="68"/>
      <c r="AM568" s="68"/>
      <c r="AN568" s="68"/>
      <c r="AO568" s="68"/>
      <c r="AP568" s="68"/>
      <c r="AQ568" s="68"/>
      <c r="AR568" s="68"/>
      <c r="AS568" s="68"/>
    </row>
    <row r="569" spans="1:45" ht="15.75" customHeight="1" x14ac:dyDescent="0.3">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K569" s="68"/>
      <c r="AL569" s="68"/>
      <c r="AM569" s="68"/>
      <c r="AN569" s="68"/>
      <c r="AO569" s="68"/>
      <c r="AP569" s="68"/>
      <c r="AQ569" s="68"/>
      <c r="AR569" s="68"/>
      <c r="AS569" s="68"/>
    </row>
    <row r="570" spans="1:45" ht="15.75" customHeight="1" x14ac:dyDescent="0.3">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K570" s="68"/>
      <c r="AL570" s="68"/>
      <c r="AM570" s="68"/>
      <c r="AN570" s="68"/>
      <c r="AO570" s="68"/>
      <c r="AP570" s="68"/>
      <c r="AQ570" s="68"/>
      <c r="AR570" s="68"/>
      <c r="AS570" s="68"/>
    </row>
    <row r="571" spans="1:45" ht="15.75" customHeight="1" x14ac:dyDescent="0.3">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K571" s="68"/>
      <c r="AL571" s="68"/>
      <c r="AM571" s="68"/>
      <c r="AN571" s="68"/>
      <c r="AO571" s="68"/>
      <c r="AP571" s="68"/>
      <c r="AQ571" s="68"/>
      <c r="AR571" s="68"/>
      <c r="AS571" s="68"/>
    </row>
    <row r="572" spans="1:45" ht="15.75" customHeight="1" x14ac:dyDescent="0.3">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K572" s="68"/>
      <c r="AL572" s="68"/>
      <c r="AM572" s="68"/>
      <c r="AN572" s="68"/>
      <c r="AO572" s="68"/>
      <c r="AP572" s="68"/>
      <c r="AQ572" s="68"/>
      <c r="AR572" s="68"/>
      <c r="AS572" s="68"/>
    </row>
    <row r="573" spans="1:45" ht="15.75" customHeight="1" x14ac:dyDescent="0.3">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K573" s="68"/>
      <c r="AL573" s="68"/>
      <c r="AM573" s="68"/>
      <c r="AN573" s="68"/>
      <c r="AO573" s="68"/>
      <c r="AP573" s="68"/>
      <c r="AQ573" s="68"/>
      <c r="AR573" s="68"/>
      <c r="AS573" s="68"/>
    </row>
    <row r="574" spans="1:45" ht="15.75" customHeight="1" x14ac:dyDescent="0.3">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K574" s="68"/>
      <c r="AL574" s="68"/>
      <c r="AM574" s="68"/>
      <c r="AN574" s="68"/>
      <c r="AO574" s="68"/>
      <c r="AP574" s="68"/>
      <c r="AQ574" s="68"/>
      <c r="AR574" s="68"/>
      <c r="AS574" s="68"/>
    </row>
    <row r="575" spans="1:45" ht="15.75" customHeight="1" x14ac:dyDescent="0.3">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K575" s="68"/>
      <c r="AL575" s="68"/>
      <c r="AM575" s="68"/>
      <c r="AN575" s="68"/>
      <c r="AO575" s="68"/>
      <c r="AP575" s="68"/>
      <c r="AQ575" s="68"/>
      <c r="AR575" s="68"/>
      <c r="AS575" s="68"/>
    </row>
    <row r="576" spans="1:45" ht="15.75" customHeight="1" x14ac:dyDescent="0.3">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K576" s="68"/>
      <c r="AL576" s="68"/>
      <c r="AM576" s="68"/>
      <c r="AN576" s="68"/>
      <c r="AO576" s="68"/>
      <c r="AP576" s="68"/>
      <c r="AQ576" s="68"/>
      <c r="AR576" s="68"/>
      <c r="AS576" s="68"/>
    </row>
    <row r="577" spans="1:45" ht="15.75" customHeight="1" x14ac:dyDescent="0.3">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K577" s="68"/>
      <c r="AL577" s="68"/>
      <c r="AM577" s="68"/>
      <c r="AN577" s="68"/>
      <c r="AO577" s="68"/>
      <c r="AP577" s="68"/>
      <c r="AQ577" s="68"/>
      <c r="AR577" s="68"/>
      <c r="AS577" s="68"/>
    </row>
    <row r="578" spans="1:45" ht="15.75" customHeight="1" x14ac:dyDescent="0.3">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K578" s="68"/>
      <c r="AL578" s="68"/>
      <c r="AM578" s="68"/>
      <c r="AN578" s="68"/>
      <c r="AO578" s="68"/>
      <c r="AP578" s="68"/>
      <c r="AQ578" s="68"/>
      <c r="AR578" s="68"/>
      <c r="AS578" s="68"/>
    </row>
    <row r="579" spans="1:45" ht="15.75" customHeight="1" x14ac:dyDescent="0.3">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K579" s="68"/>
      <c r="AL579" s="68"/>
      <c r="AM579" s="68"/>
      <c r="AN579" s="68"/>
      <c r="AO579" s="68"/>
      <c r="AP579" s="68"/>
      <c r="AQ579" s="68"/>
      <c r="AR579" s="68"/>
      <c r="AS579" s="68"/>
    </row>
    <row r="580" spans="1:45" ht="15.75" customHeight="1" x14ac:dyDescent="0.3">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K580" s="68"/>
      <c r="AL580" s="68"/>
      <c r="AM580" s="68"/>
      <c r="AN580" s="68"/>
      <c r="AO580" s="68"/>
      <c r="AP580" s="68"/>
      <c r="AQ580" s="68"/>
      <c r="AR580" s="68"/>
      <c r="AS580" s="68"/>
    </row>
    <row r="581" spans="1:45" ht="15.75" customHeight="1" x14ac:dyDescent="0.3">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K581" s="68"/>
      <c r="AL581" s="68"/>
      <c r="AM581" s="68"/>
      <c r="AN581" s="68"/>
      <c r="AO581" s="68"/>
      <c r="AP581" s="68"/>
      <c r="AQ581" s="68"/>
      <c r="AR581" s="68"/>
      <c r="AS581" s="68"/>
    </row>
    <row r="582" spans="1:45" ht="15.75" customHeight="1" x14ac:dyDescent="0.3">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K582" s="68"/>
      <c r="AL582" s="68"/>
      <c r="AM582" s="68"/>
      <c r="AN582" s="68"/>
      <c r="AO582" s="68"/>
      <c r="AP582" s="68"/>
      <c r="AQ582" s="68"/>
      <c r="AR582" s="68"/>
      <c r="AS582" s="68"/>
    </row>
    <row r="583" spans="1:45" ht="15.75" customHeight="1" x14ac:dyDescent="0.3">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K583" s="68"/>
      <c r="AL583" s="68"/>
      <c r="AM583" s="68"/>
      <c r="AN583" s="68"/>
      <c r="AO583" s="68"/>
      <c r="AP583" s="68"/>
      <c r="AQ583" s="68"/>
      <c r="AR583" s="68"/>
      <c r="AS583" s="68"/>
    </row>
    <row r="584" spans="1:45" ht="15.75" customHeight="1" x14ac:dyDescent="0.3">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K584" s="68"/>
      <c r="AL584" s="68"/>
      <c r="AM584" s="68"/>
      <c r="AN584" s="68"/>
      <c r="AO584" s="68"/>
      <c r="AP584" s="68"/>
      <c r="AQ584" s="68"/>
      <c r="AR584" s="68"/>
      <c r="AS584" s="68"/>
    </row>
    <row r="585" spans="1:45" ht="15.75" customHeight="1" x14ac:dyDescent="0.3">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K585" s="68"/>
      <c r="AL585" s="68"/>
      <c r="AM585" s="68"/>
      <c r="AN585" s="68"/>
      <c r="AO585" s="68"/>
      <c r="AP585" s="68"/>
      <c r="AQ585" s="68"/>
      <c r="AR585" s="68"/>
      <c r="AS585" s="68"/>
    </row>
    <row r="586" spans="1:45" ht="15.75" customHeight="1" x14ac:dyDescent="0.3">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K586" s="68"/>
      <c r="AL586" s="68"/>
      <c r="AM586" s="68"/>
      <c r="AN586" s="68"/>
      <c r="AO586" s="68"/>
      <c r="AP586" s="68"/>
      <c r="AQ586" s="68"/>
      <c r="AR586" s="68"/>
      <c r="AS586" s="68"/>
    </row>
    <row r="587" spans="1:45" ht="15.75" customHeight="1" x14ac:dyDescent="0.3">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K587" s="68"/>
      <c r="AL587" s="68"/>
      <c r="AM587" s="68"/>
      <c r="AN587" s="68"/>
      <c r="AO587" s="68"/>
      <c r="AP587" s="68"/>
      <c r="AQ587" s="68"/>
      <c r="AR587" s="68"/>
      <c r="AS587" s="68"/>
    </row>
    <row r="588" spans="1:45" ht="15.75" customHeight="1" x14ac:dyDescent="0.3">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K588" s="68"/>
      <c r="AL588" s="68"/>
      <c r="AM588" s="68"/>
      <c r="AN588" s="68"/>
      <c r="AO588" s="68"/>
      <c r="AP588" s="68"/>
      <c r="AQ588" s="68"/>
      <c r="AR588" s="68"/>
      <c r="AS588" s="68"/>
    </row>
    <row r="589" spans="1:45" ht="15.75" customHeight="1" x14ac:dyDescent="0.3">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K589" s="68"/>
      <c r="AL589" s="68"/>
      <c r="AM589" s="68"/>
      <c r="AN589" s="68"/>
      <c r="AO589" s="68"/>
      <c r="AP589" s="68"/>
      <c r="AQ589" s="68"/>
      <c r="AR589" s="68"/>
      <c r="AS589" s="68"/>
    </row>
    <row r="590" spans="1:45" ht="15.75" customHeight="1" x14ac:dyDescent="0.3">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K590" s="68"/>
      <c r="AL590" s="68"/>
      <c r="AM590" s="68"/>
      <c r="AN590" s="68"/>
      <c r="AO590" s="68"/>
      <c r="AP590" s="68"/>
      <c r="AQ590" s="68"/>
      <c r="AR590" s="68"/>
      <c r="AS590" s="68"/>
    </row>
    <row r="591" spans="1:45" ht="15.75" customHeight="1" x14ac:dyDescent="0.3">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K591" s="68"/>
      <c r="AL591" s="68"/>
      <c r="AM591" s="68"/>
      <c r="AN591" s="68"/>
      <c r="AO591" s="68"/>
      <c r="AP591" s="68"/>
      <c r="AQ591" s="68"/>
      <c r="AR591" s="68"/>
      <c r="AS591" s="68"/>
    </row>
    <row r="592" spans="1:45" ht="15.75" customHeight="1" x14ac:dyDescent="0.3">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K592" s="68"/>
      <c r="AL592" s="68"/>
      <c r="AM592" s="68"/>
      <c r="AN592" s="68"/>
      <c r="AO592" s="68"/>
      <c r="AP592" s="68"/>
      <c r="AQ592" s="68"/>
      <c r="AR592" s="68"/>
      <c r="AS592" s="68"/>
    </row>
    <row r="593" spans="1:45" ht="15.75" customHeight="1" x14ac:dyDescent="0.3">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K593" s="68"/>
      <c r="AL593" s="68"/>
      <c r="AM593" s="68"/>
      <c r="AN593" s="68"/>
      <c r="AO593" s="68"/>
      <c r="AP593" s="68"/>
      <c r="AQ593" s="68"/>
      <c r="AR593" s="68"/>
      <c r="AS593" s="68"/>
    </row>
    <row r="594" spans="1:45" ht="15.75" customHeight="1" x14ac:dyDescent="0.3">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K594" s="68"/>
      <c r="AL594" s="68"/>
      <c r="AM594" s="68"/>
      <c r="AN594" s="68"/>
      <c r="AO594" s="68"/>
      <c r="AP594" s="68"/>
      <c r="AQ594" s="68"/>
      <c r="AR594" s="68"/>
      <c r="AS594" s="68"/>
    </row>
    <row r="595" spans="1:45" ht="15.75" customHeight="1" x14ac:dyDescent="0.3">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K595" s="68"/>
      <c r="AL595" s="68"/>
      <c r="AM595" s="68"/>
      <c r="AN595" s="68"/>
      <c r="AO595" s="68"/>
      <c r="AP595" s="68"/>
      <c r="AQ595" s="68"/>
      <c r="AR595" s="68"/>
      <c r="AS595" s="68"/>
    </row>
    <row r="596" spans="1:45" ht="15.75" customHeight="1" x14ac:dyDescent="0.3">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K596" s="68"/>
      <c r="AL596" s="68"/>
      <c r="AM596" s="68"/>
      <c r="AN596" s="68"/>
      <c r="AO596" s="68"/>
      <c r="AP596" s="68"/>
      <c r="AQ596" s="68"/>
      <c r="AR596" s="68"/>
      <c r="AS596" s="68"/>
    </row>
    <row r="597" spans="1:45" ht="15.75" customHeight="1" x14ac:dyDescent="0.3">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K597" s="68"/>
      <c r="AL597" s="68"/>
      <c r="AM597" s="68"/>
      <c r="AN597" s="68"/>
      <c r="AO597" s="68"/>
      <c r="AP597" s="68"/>
      <c r="AQ597" s="68"/>
      <c r="AR597" s="68"/>
      <c r="AS597" s="68"/>
    </row>
    <row r="598" spans="1:45" ht="15.75" customHeight="1" x14ac:dyDescent="0.3">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K598" s="68"/>
      <c r="AL598" s="68"/>
      <c r="AM598" s="68"/>
      <c r="AN598" s="68"/>
      <c r="AO598" s="68"/>
      <c r="AP598" s="68"/>
      <c r="AQ598" s="68"/>
      <c r="AR598" s="68"/>
      <c r="AS598" s="68"/>
    </row>
    <row r="599" spans="1:45" ht="15.75" customHeight="1" x14ac:dyDescent="0.3">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K599" s="68"/>
      <c r="AL599" s="68"/>
      <c r="AM599" s="68"/>
      <c r="AN599" s="68"/>
      <c r="AO599" s="68"/>
      <c r="AP599" s="68"/>
      <c r="AQ599" s="68"/>
      <c r="AR599" s="68"/>
      <c r="AS599" s="68"/>
    </row>
    <row r="600" spans="1:45" ht="15.75" customHeight="1" x14ac:dyDescent="0.3">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K600" s="68"/>
      <c r="AL600" s="68"/>
      <c r="AM600" s="68"/>
      <c r="AN600" s="68"/>
      <c r="AO600" s="68"/>
      <c r="AP600" s="68"/>
      <c r="AQ600" s="68"/>
      <c r="AR600" s="68"/>
      <c r="AS600" s="68"/>
    </row>
    <row r="601" spans="1:45" ht="15.75" customHeight="1" x14ac:dyDescent="0.3">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K601" s="68"/>
      <c r="AL601" s="68"/>
      <c r="AM601" s="68"/>
      <c r="AN601" s="68"/>
      <c r="AO601" s="68"/>
      <c r="AP601" s="68"/>
      <c r="AQ601" s="68"/>
      <c r="AR601" s="68"/>
      <c r="AS601" s="68"/>
    </row>
    <row r="602" spans="1:45" ht="15.75" customHeight="1" x14ac:dyDescent="0.3">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K602" s="68"/>
      <c r="AL602" s="68"/>
      <c r="AM602" s="68"/>
      <c r="AN602" s="68"/>
      <c r="AO602" s="68"/>
      <c r="AP602" s="68"/>
      <c r="AQ602" s="68"/>
      <c r="AR602" s="68"/>
      <c r="AS602" s="68"/>
    </row>
    <row r="603" spans="1:45" ht="15.75" customHeight="1" x14ac:dyDescent="0.3">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K603" s="68"/>
      <c r="AL603" s="68"/>
      <c r="AM603" s="68"/>
      <c r="AN603" s="68"/>
      <c r="AO603" s="68"/>
      <c r="AP603" s="68"/>
      <c r="AQ603" s="68"/>
      <c r="AR603" s="68"/>
      <c r="AS603" s="68"/>
    </row>
    <row r="604" spans="1:45" ht="15.75" customHeight="1" x14ac:dyDescent="0.3">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K604" s="68"/>
      <c r="AL604" s="68"/>
      <c r="AM604" s="68"/>
      <c r="AN604" s="68"/>
      <c r="AO604" s="68"/>
      <c r="AP604" s="68"/>
      <c r="AQ604" s="68"/>
      <c r="AR604" s="68"/>
      <c r="AS604" s="68"/>
    </row>
    <row r="605" spans="1:45" ht="15.75" customHeight="1" x14ac:dyDescent="0.3">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K605" s="68"/>
      <c r="AL605" s="68"/>
      <c r="AM605" s="68"/>
      <c r="AN605" s="68"/>
      <c r="AO605" s="68"/>
      <c r="AP605" s="68"/>
      <c r="AQ605" s="68"/>
      <c r="AR605" s="68"/>
      <c r="AS605" s="68"/>
    </row>
    <row r="606" spans="1:45" ht="15.75" customHeight="1" x14ac:dyDescent="0.3">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K606" s="68"/>
      <c r="AL606" s="68"/>
      <c r="AM606" s="68"/>
      <c r="AN606" s="68"/>
      <c r="AO606" s="68"/>
      <c r="AP606" s="68"/>
      <c r="AQ606" s="68"/>
      <c r="AR606" s="68"/>
      <c r="AS606" s="68"/>
    </row>
    <row r="607" spans="1:45" ht="15.75" customHeight="1" x14ac:dyDescent="0.3">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K607" s="68"/>
      <c r="AL607" s="68"/>
      <c r="AM607" s="68"/>
      <c r="AN607" s="68"/>
      <c r="AO607" s="68"/>
      <c r="AP607" s="68"/>
      <c r="AQ607" s="68"/>
      <c r="AR607" s="68"/>
      <c r="AS607" s="68"/>
    </row>
    <row r="608" spans="1:45" ht="15.75" customHeight="1" x14ac:dyDescent="0.3">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K608" s="68"/>
      <c r="AL608" s="68"/>
      <c r="AM608" s="68"/>
      <c r="AN608" s="68"/>
      <c r="AO608" s="68"/>
      <c r="AP608" s="68"/>
      <c r="AQ608" s="68"/>
      <c r="AR608" s="68"/>
      <c r="AS608" s="68"/>
    </row>
    <row r="609" spans="1:45" ht="15.75" customHeight="1" x14ac:dyDescent="0.3">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K609" s="68"/>
      <c r="AL609" s="68"/>
      <c r="AM609" s="68"/>
      <c r="AN609" s="68"/>
      <c r="AO609" s="68"/>
      <c r="AP609" s="68"/>
      <c r="AQ609" s="68"/>
      <c r="AR609" s="68"/>
      <c r="AS609" s="68"/>
    </row>
    <row r="610" spans="1:45" ht="15.75" customHeight="1" x14ac:dyDescent="0.3">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K610" s="68"/>
      <c r="AL610" s="68"/>
      <c r="AM610" s="68"/>
      <c r="AN610" s="68"/>
      <c r="AO610" s="68"/>
      <c r="AP610" s="68"/>
      <c r="AQ610" s="68"/>
      <c r="AR610" s="68"/>
      <c r="AS610" s="68"/>
    </row>
    <row r="611" spans="1:45" ht="15.75" customHeight="1" x14ac:dyDescent="0.3">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K611" s="68"/>
      <c r="AL611" s="68"/>
      <c r="AM611" s="68"/>
      <c r="AN611" s="68"/>
      <c r="AO611" s="68"/>
      <c r="AP611" s="68"/>
      <c r="AQ611" s="68"/>
      <c r="AR611" s="68"/>
      <c r="AS611" s="68"/>
    </row>
    <row r="612" spans="1:45" ht="15.75" customHeight="1" x14ac:dyDescent="0.3">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K612" s="68"/>
      <c r="AL612" s="68"/>
      <c r="AM612" s="68"/>
      <c r="AN612" s="68"/>
      <c r="AO612" s="68"/>
      <c r="AP612" s="68"/>
      <c r="AQ612" s="68"/>
      <c r="AR612" s="68"/>
      <c r="AS612" s="68"/>
    </row>
    <row r="613" spans="1:45" ht="15.75" customHeight="1" x14ac:dyDescent="0.3">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K613" s="68"/>
      <c r="AL613" s="68"/>
      <c r="AM613" s="68"/>
      <c r="AN613" s="68"/>
      <c r="AO613" s="68"/>
      <c r="AP613" s="68"/>
      <c r="AQ613" s="68"/>
      <c r="AR613" s="68"/>
      <c r="AS613" s="68"/>
    </row>
    <row r="614" spans="1:45" ht="15.75" customHeight="1" x14ac:dyDescent="0.3">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K614" s="68"/>
      <c r="AL614" s="68"/>
      <c r="AM614" s="68"/>
      <c r="AN614" s="68"/>
      <c r="AO614" s="68"/>
      <c r="AP614" s="68"/>
      <c r="AQ614" s="68"/>
      <c r="AR614" s="68"/>
      <c r="AS614" s="68"/>
    </row>
    <row r="615" spans="1:45" ht="15.75" customHeight="1" x14ac:dyDescent="0.3">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K615" s="68"/>
      <c r="AL615" s="68"/>
      <c r="AM615" s="68"/>
      <c r="AN615" s="68"/>
      <c r="AO615" s="68"/>
      <c r="AP615" s="68"/>
      <c r="AQ615" s="68"/>
      <c r="AR615" s="68"/>
      <c r="AS615" s="68"/>
    </row>
    <row r="616" spans="1:45" ht="15.75" customHeight="1" x14ac:dyDescent="0.3">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K616" s="68"/>
      <c r="AL616" s="68"/>
      <c r="AM616" s="68"/>
      <c r="AN616" s="68"/>
      <c r="AO616" s="68"/>
      <c r="AP616" s="68"/>
      <c r="AQ616" s="68"/>
      <c r="AR616" s="68"/>
      <c r="AS616" s="68"/>
    </row>
    <row r="617" spans="1:45" ht="15.75" customHeight="1" x14ac:dyDescent="0.3">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K617" s="68"/>
      <c r="AL617" s="68"/>
      <c r="AM617" s="68"/>
      <c r="AN617" s="68"/>
      <c r="AO617" s="68"/>
      <c r="AP617" s="68"/>
      <c r="AQ617" s="68"/>
      <c r="AR617" s="68"/>
      <c r="AS617" s="68"/>
    </row>
    <row r="618" spans="1:45" ht="15.75" customHeight="1" x14ac:dyDescent="0.3">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K618" s="68"/>
      <c r="AL618" s="68"/>
      <c r="AM618" s="68"/>
      <c r="AN618" s="68"/>
      <c r="AO618" s="68"/>
      <c r="AP618" s="68"/>
      <c r="AQ618" s="68"/>
      <c r="AR618" s="68"/>
      <c r="AS618" s="68"/>
    </row>
    <row r="619" spans="1:45" ht="15.75" customHeight="1" x14ac:dyDescent="0.3">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K619" s="68"/>
      <c r="AL619" s="68"/>
      <c r="AM619" s="68"/>
      <c r="AN619" s="68"/>
      <c r="AO619" s="68"/>
      <c r="AP619" s="68"/>
      <c r="AQ619" s="68"/>
      <c r="AR619" s="68"/>
      <c r="AS619" s="68"/>
    </row>
    <row r="620" spans="1:45" ht="15.75" customHeight="1" x14ac:dyDescent="0.3">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K620" s="68"/>
      <c r="AL620" s="68"/>
      <c r="AM620" s="68"/>
      <c r="AN620" s="68"/>
      <c r="AO620" s="68"/>
      <c r="AP620" s="68"/>
      <c r="AQ620" s="68"/>
      <c r="AR620" s="68"/>
      <c r="AS620" s="68"/>
    </row>
    <row r="621" spans="1:45" ht="15.75" customHeight="1" x14ac:dyDescent="0.3">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K621" s="68"/>
      <c r="AL621" s="68"/>
      <c r="AM621" s="68"/>
      <c r="AN621" s="68"/>
      <c r="AO621" s="68"/>
      <c r="AP621" s="68"/>
      <c r="AQ621" s="68"/>
      <c r="AR621" s="68"/>
      <c r="AS621" s="68"/>
    </row>
    <row r="622" spans="1:45" ht="15.75" customHeight="1" x14ac:dyDescent="0.3">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K622" s="68"/>
      <c r="AL622" s="68"/>
      <c r="AM622" s="68"/>
      <c r="AN622" s="68"/>
      <c r="AO622" s="68"/>
      <c r="AP622" s="68"/>
      <c r="AQ622" s="68"/>
      <c r="AR622" s="68"/>
      <c r="AS622" s="68"/>
    </row>
    <row r="623" spans="1:45" ht="15.75" customHeight="1" x14ac:dyDescent="0.3">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K623" s="68"/>
      <c r="AL623" s="68"/>
      <c r="AM623" s="68"/>
      <c r="AN623" s="68"/>
      <c r="AO623" s="68"/>
      <c r="AP623" s="68"/>
      <c r="AQ623" s="68"/>
      <c r="AR623" s="68"/>
      <c r="AS623" s="68"/>
    </row>
    <row r="624" spans="1:45" ht="15.75" customHeight="1" x14ac:dyDescent="0.3">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K624" s="68"/>
      <c r="AL624" s="68"/>
      <c r="AM624" s="68"/>
      <c r="AN624" s="68"/>
      <c r="AO624" s="68"/>
      <c r="AP624" s="68"/>
      <c r="AQ624" s="68"/>
      <c r="AR624" s="68"/>
      <c r="AS624" s="68"/>
    </row>
    <row r="625" spans="1:45" ht="15.75" customHeight="1" x14ac:dyDescent="0.3">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K625" s="68"/>
      <c r="AL625" s="68"/>
      <c r="AM625" s="68"/>
      <c r="AN625" s="68"/>
      <c r="AO625" s="68"/>
      <c r="AP625" s="68"/>
      <c r="AQ625" s="68"/>
      <c r="AR625" s="68"/>
      <c r="AS625" s="68"/>
    </row>
    <row r="626" spans="1:45" ht="15.75" customHeight="1" x14ac:dyDescent="0.3">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K626" s="68"/>
      <c r="AL626" s="68"/>
      <c r="AM626" s="68"/>
      <c r="AN626" s="68"/>
      <c r="AO626" s="68"/>
      <c r="AP626" s="68"/>
      <c r="AQ626" s="68"/>
      <c r="AR626" s="68"/>
      <c r="AS626" s="68"/>
    </row>
    <row r="627" spans="1:45" ht="15.75" customHeight="1" x14ac:dyDescent="0.3">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K627" s="68"/>
      <c r="AL627" s="68"/>
      <c r="AM627" s="68"/>
      <c r="AN627" s="68"/>
      <c r="AO627" s="68"/>
      <c r="AP627" s="68"/>
      <c r="AQ627" s="68"/>
      <c r="AR627" s="68"/>
      <c r="AS627" s="68"/>
    </row>
    <row r="628" spans="1:45" ht="15.75" customHeight="1" x14ac:dyDescent="0.3">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K628" s="68"/>
      <c r="AL628" s="68"/>
      <c r="AM628" s="68"/>
      <c r="AN628" s="68"/>
      <c r="AO628" s="68"/>
      <c r="AP628" s="68"/>
      <c r="AQ628" s="68"/>
      <c r="AR628" s="68"/>
      <c r="AS628" s="68"/>
    </row>
    <row r="629" spans="1:45" ht="15.75" customHeight="1" x14ac:dyDescent="0.3">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K629" s="68"/>
      <c r="AL629" s="68"/>
      <c r="AM629" s="68"/>
      <c r="AN629" s="68"/>
      <c r="AO629" s="68"/>
      <c r="AP629" s="68"/>
      <c r="AQ629" s="68"/>
      <c r="AR629" s="68"/>
      <c r="AS629" s="68"/>
    </row>
    <row r="630" spans="1:45" ht="15.75" customHeight="1" x14ac:dyDescent="0.3">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K630" s="68"/>
      <c r="AL630" s="68"/>
      <c r="AM630" s="68"/>
      <c r="AN630" s="68"/>
      <c r="AO630" s="68"/>
      <c r="AP630" s="68"/>
      <c r="AQ630" s="68"/>
      <c r="AR630" s="68"/>
      <c r="AS630" s="68"/>
    </row>
    <row r="631" spans="1:45" ht="15.75" customHeight="1" x14ac:dyDescent="0.3">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K631" s="68"/>
      <c r="AL631" s="68"/>
      <c r="AM631" s="68"/>
      <c r="AN631" s="68"/>
      <c r="AO631" s="68"/>
      <c r="AP631" s="68"/>
      <c r="AQ631" s="68"/>
      <c r="AR631" s="68"/>
      <c r="AS631" s="68"/>
    </row>
    <row r="632" spans="1:45" ht="15.75" customHeight="1" x14ac:dyDescent="0.3">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K632" s="68"/>
      <c r="AL632" s="68"/>
      <c r="AM632" s="68"/>
      <c r="AN632" s="68"/>
      <c r="AO632" s="68"/>
      <c r="AP632" s="68"/>
      <c r="AQ632" s="68"/>
      <c r="AR632" s="68"/>
      <c r="AS632" s="68"/>
    </row>
    <row r="633" spans="1:45" ht="15.75" customHeight="1" x14ac:dyDescent="0.3">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K633" s="68"/>
      <c r="AL633" s="68"/>
      <c r="AM633" s="68"/>
      <c r="AN633" s="68"/>
      <c r="AO633" s="68"/>
      <c r="AP633" s="68"/>
      <c r="AQ633" s="68"/>
      <c r="AR633" s="68"/>
      <c r="AS633" s="68"/>
    </row>
    <row r="634" spans="1:45" ht="15.75" customHeight="1" x14ac:dyDescent="0.3">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K634" s="68"/>
      <c r="AL634" s="68"/>
      <c r="AM634" s="68"/>
      <c r="AN634" s="68"/>
      <c r="AO634" s="68"/>
      <c r="AP634" s="68"/>
      <c r="AQ634" s="68"/>
      <c r="AR634" s="68"/>
      <c r="AS634" s="68"/>
    </row>
    <row r="635" spans="1:45" ht="15.75" customHeight="1" x14ac:dyDescent="0.3">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K635" s="68"/>
      <c r="AL635" s="68"/>
      <c r="AM635" s="68"/>
      <c r="AN635" s="68"/>
      <c r="AO635" s="68"/>
      <c r="AP635" s="68"/>
      <c r="AQ635" s="68"/>
      <c r="AR635" s="68"/>
      <c r="AS635" s="68"/>
    </row>
    <row r="636" spans="1:45" ht="15.75" customHeight="1" x14ac:dyDescent="0.3">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K636" s="68"/>
      <c r="AL636" s="68"/>
      <c r="AM636" s="68"/>
      <c r="AN636" s="68"/>
      <c r="AO636" s="68"/>
      <c r="AP636" s="68"/>
      <c r="AQ636" s="68"/>
      <c r="AR636" s="68"/>
      <c r="AS636" s="68"/>
    </row>
    <row r="637" spans="1:45" ht="15.75" customHeight="1" x14ac:dyDescent="0.3">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K637" s="68"/>
      <c r="AL637" s="68"/>
      <c r="AM637" s="68"/>
      <c r="AN637" s="68"/>
      <c r="AO637" s="68"/>
      <c r="AP637" s="68"/>
      <c r="AQ637" s="68"/>
      <c r="AR637" s="68"/>
      <c r="AS637" s="68"/>
    </row>
    <row r="638" spans="1:45" ht="15.75" customHeight="1" x14ac:dyDescent="0.3">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K638" s="68"/>
      <c r="AL638" s="68"/>
      <c r="AM638" s="68"/>
      <c r="AN638" s="68"/>
      <c r="AO638" s="68"/>
      <c r="AP638" s="68"/>
      <c r="AQ638" s="68"/>
      <c r="AR638" s="68"/>
      <c r="AS638" s="68"/>
    </row>
    <row r="639" spans="1:45" ht="15.75" customHeight="1" x14ac:dyDescent="0.3">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K639" s="68"/>
      <c r="AL639" s="68"/>
      <c r="AM639" s="68"/>
      <c r="AN639" s="68"/>
      <c r="AO639" s="68"/>
      <c r="AP639" s="68"/>
      <c r="AQ639" s="68"/>
      <c r="AR639" s="68"/>
      <c r="AS639" s="68"/>
    </row>
    <row r="640" spans="1:45" ht="15.75" customHeight="1" x14ac:dyDescent="0.3">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K640" s="68"/>
      <c r="AL640" s="68"/>
      <c r="AM640" s="68"/>
      <c r="AN640" s="68"/>
      <c r="AO640" s="68"/>
      <c r="AP640" s="68"/>
      <c r="AQ640" s="68"/>
      <c r="AR640" s="68"/>
      <c r="AS640" s="68"/>
    </row>
    <row r="641" spans="1:45" ht="15.75" customHeight="1" x14ac:dyDescent="0.3">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K641" s="68"/>
      <c r="AL641" s="68"/>
      <c r="AM641" s="68"/>
      <c r="AN641" s="68"/>
      <c r="AO641" s="68"/>
      <c r="AP641" s="68"/>
      <c r="AQ641" s="68"/>
      <c r="AR641" s="68"/>
      <c r="AS641" s="68"/>
    </row>
    <row r="642" spans="1:45" ht="15.75" customHeight="1" x14ac:dyDescent="0.3">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K642" s="68"/>
      <c r="AL642" s="68"/>
      <c r="AM642" s="68"/>
      <c r="AN642" s="68"/>
      <c r="AO642" s="68"/>
      <c r="AP642" s="68"/>
      <c r="AQ642" s="68"/>
      <c r="AR642" s="68"/>
      <c r="AS642" s="68"/>
    </row>
    <row r="643" spans="1:45" ht="15.75" customHeight="1" x14ac:dyDescent="0.3">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K643" s="68"/>
      <c r="AL643" s="68"/>
      <c r="AM643" s="68"/>
      <c r="AN643" s="68"/>
      <c r="AO643" s="68"/>
      <c r="AP643" s="68"/>
      <c r="AQ643" s="68"/>
      <c r="AR643" s="68"/>
      <c r="AS643" s="68"/>
    </row>
    <row r="644" spans="1:45" ht="15.75" customHeight="1" x14ac:dyDescent="0.3">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K644" s="68"/>
      <c r="AL644" s="68"/>
      <c r="AM644" s="68"/>
      <c r="AN644" s="68"/>
      <c r="AO644" s="68"/>
      <c r="AP644" s="68"/>
      <c r="AQ644" s="68"/>
      <c r="AR644" s="68"/>
      <c r="AS644" s="68"/>
    </row>
    <row r="645" spans="1:45" ht="15.75" customHeight="1" x14ac:dyDescent="0.3">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K645" s="68"/>
      <c r="AL645" s="68"/>
      <c r="AM645" s="68"/>
      <c r="AN645" s="68"/>
      <c r="AO645" s="68"/>
      <c r="AP645" s="68"/>
      <c r="AQ645" s="68"/>
      <c r="AR645" s="68"/>
      <c r="AS645" s="68"/>
    </row>
    <row r="646" spans="1:45" ht="15.75" customHeight="1" x14ac:dyDescent="0.3">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K646" s="68"/>
      <c r="AL646" s="68"/>
      <c r="AM646" s="68"/>
      <c r="AN646" s="68"/>
      <c r="AO646" s="68"/>
      <c r="AP646" s="68"/>
      <c r="AQ646" s="68"/>
      <c r="AR646" s="68"/>
      <c r="AS646" s="68"/>
    </row>
    <row r="647" spans="1:45" ht="15.75" customHeight="1" x14ac:dyDescent="0.3">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K647" s="68"/>
      <c r="AL647" s="68"/>
      <c r="AM647" s="68"/>
      <c r="AN647" s="68"/>
      <c r="AO647" s="68"/>
      <c r="AP647" s="68"/>
      <c r="AQ647" s="68"/>
      <c r="AR647" s="68"/>
      <c r="AS647" s="68"/>
    </row>
    <row r="648" spans="1:45" ht="15.75" customHeight="1" x14ac:dyDescent="0.3">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K648" s="68"/>
      <c r="AL648" s="68"/>
      <c r="AM648" s="68"/>
      <c r="AN648" s="68"/>
      <c r="AO648" s="68"/>
      <c r="AP648" s="68"/>
      <c r="AQ648" s="68"/>
      <c r="AR648" s="68"/>
      <c r="AS648" s="68"/>
    </row>
    <row r="649" spans="1:45" ht="15.75" customHeight="1" x14ac:dyDescent="0.3">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K649" s="68"/>
      <c r="AL649" s="68"/>
      <c r="AM649" s="68"/>
      <c r="AN649" s="68"/>
      <c r="AO649" s="68"/>
      <c r="AP649" s="68"/>
      <c r="AQ649" s="68"/>
      <c r="AR649" s="68"/>
      <c r="AS649" s="68"/>
    </row>
    <row r="650" spans="1:45" ht="15.75" customHeight="1" x14ac:dyDescent="0.3">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K650" s="68"/>
      <c r="AL650" s="68"/>
      <c r="AM650" s="68"/>
      <c r="AN650" s="68"/>
      <c r="AO650" s="68"/>
      <c r="AP650" s="68"/>
      <c r="AQ650" s="68"/>
      <c r="AR650" s="68"/>
      <c r="AS650" s="68"/>
    </row>
    <row r="651" spans="1:45" ht="15.75" customHeight="1" x14ac:dyDescent="0.3">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K651" s="68"/>
      <c r="AL651" s="68"/>
      <c r="AM651" s="68"/>
      <c r="AN651" s="68"/>
      <c r="AO651" s="68"/>
      <c r="AP651" s="68"/>
      <c r="AQ651" s="68"/>
      <c r="AR651" s="68"/>
      <c r="AS651" s="68"/>
    </row>
    <row r="652" spans="1:45" ht="15.75" customHeight="1" x14ac:dyDescent="0.3">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K652" s="68"/>
      <c r="AL652" s="68"/>
      <c r="AM652" s="68"/>
      <c r="AN652" s="68"/>
      <c r="AO652" s="68"/>
      <c r="AP652" s="68"/>
      <c r="AQ652" s="68"/>
      <c r="AR652" s="68"/>
      <c r="AS652" s="68"/>
    </row>
    <row r="653" spans="1:45" ht="15.75" customHeight="1" x14ac:dyDescent="0.3">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K653" s="68"/>
      <c r="AL653" s="68"/>
      <c r="AM653" s="68"/>
      <c r="AN653" s="68"/>
      <c r="AO653" s="68"/>
      <c r="AP653" s="68"/>
      <c r="AQ653" s="68"/>
      <c r="AR653" s="68"/>
      <c r="AS653" s="68"/>
    </row>
    <row r="654" spans="1:45" ht="15.75" customHeight="1" x14ac:dyDescent="0.3">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K654" s="68"/>
      <c r="AL654" s="68"/>
      <c r="AM654" s="68"/>
      <c r="AN654" s="68"/>
      <c r="AO654" s="68"/>
      <c r="AP654" s="68"/>
      <c r="AQ654" s="68"/>
      <c r="AR654" s="68"/>
      <c r="AS654" s="68"/>
    </row>
    <row r="655" spans="1:45" ht="15.75" customHeight="1" x14ac:dyDescent="0.3">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K655" s="68"/>
      <c r="AL655" s="68"/>
      <c r="AM655" s="68"/>
      <c r="AN655" s="68"/>
      <c r="AO655" s="68"/>
      <c r="AP655" s="68"/>
      <c r="AQ655" s="68"/>
      <c r="AR655" s="68"/>
      <c r="AS655" s="68"/>
    </row>
    <row r="656" spans="1:45" ht="15.75" customHeight="1" x14ac:dyDescent="0.3">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K656" s="68"/>
      <c r="AL656" s="68"/>
      <c r="AM656" s="68"/>
      <c r="AN656" s="68"/>
      <c r="AO656" s="68"/>
      <c r="AP656" s="68"/>
      <c r="AQ656" s="68"/>
      <c r="AR656" s="68"/>
      <c r="AS656" s="68"/>
    </row>
    <row r="657" spans="1:45" ht="15.75" customHeight="1" x14ac:dyDescent="0.3">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K657" s="68"/>
      <c r="AL657" s="68"/>
      <c r="AM657" s="68"/>
      <c r="AN657" s="68"/>
      <c r="AO657" s="68"/>
      <c r="AP657" s="68"/>
      <c r="AQ657" s="68"/>
      <c r="AR657" s="68"/>
      <c r="AS657" s="68"/>
    </row>
    <row r="658" spans="1:45" ht="15.75" customHeight="1" x14ac:dyDescent="0.3">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K658" s="68"/>
      <c r="AL658" s="68"/>
      <c r="AM658" s="68"/>
      <c r="AN658" s="68"/>
      <c r="AO658" s="68"/>
      <c r="AP658" s="68"/>
      <c r="AQ658" s="68"/>
      <c r="AR658" s="68"/>
      <c r="AS658" s="68"/>
    </row>
    <row r="659" spans="1:45" ht="15.75" customHeight="1" x14ac:dyDescent="0.3">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K659" s="68"/>
      <c r="AL659" s="68"/>
      <c r="AM659" s="68"/>
      <c r="AN659" s="68"/>
      <c r="AO659" s="68"/>
      <c r="AP659" s="68"/>
      <c r="AQ659" s="68"/>
      <c r="AR659" s="68"/>
      <c r="AS659" s="68"/>
    </row>
    <row r="660" spans="1:45" ht="15.75" customHeight="1" x14ac:dyDescent="0.3">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K660" s="68"/>
      <c r="AL660" s="68"/>
      <c r="AM660" s="68"/>
      <c r="AN660" s="68"/>
      <c r="AO660" s="68"/>
      <c r="AP660" s="68"/>
      <c r="AQ660" s="68"/>
      <c r="AR660" s="68"/>
      <c r="AS660" s="68"/>
    </row>
    <row r="661" spans="1:45" ht="15.75" customHeight="1" x14ac:dyDescent="0.3">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K661" s="68"/>
      <c r="AL661" s="68"/>
      <c r="AM661" s="68"/>
      <c r="AN661" s="68"/>
      <c r="AO661" s="68"/>
      <c r="AP661" s="68"/>
      <c r="AQ661" s="68"/>
      <c r="AR661" s="68"/>
      <c r="AS661" s="68"/>
    </row>
    <row r="662" spans="1:45" ht="15.75" customHeight="1" x14ac:dyDescent="0.3">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K662" s="68"/>
      <c r="AL662" s="68"/>
      <c r="AM662" s="68"/>
      <c r="AN662" s="68"/>
      <c r="AO662" s="68"/>
      <c r="AP662" s="68"/>
      <c r="AQ662" s="68"/>
      <c r="AR662" s="68"/>
      <c r="AS662" s="68"/>
    </row>
    <row r="663" spans="1:45" ht="15.75" customHeight="1" x14ac:dyDescent="0.3">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K663" s="68"/>
      <c r="AL663" s="68"/>
      <c r="AM663" s="68"/>
      <c r="AN663" s="68"/>
      <c r="AO663" s="68"/>
      <c r="AP663" s="68"/>
      <c r="AQ663" s="68"/>
      <c r="AR663" s="68"/>
      <c r="AS663" s="68"/>
    </row>
    <row r="664" spans="1:45" ht="15.75" customHeight="1" x14ac:dyDescent="0.3">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K664" s="68"/>
      <c r="AL664" s="68"/>
      <c r="AM664" s="68"/>
      <c r="AN664" s="68"/>
      <c r="AO664" s="68"/>
      <c r="AP664" s="68"/>
      <c r="AQ664" s="68"/>
      <c r="AR664" s="68"/>
      <c r="AS664" s="68"/>
    </row>
    <row r="665" spans="1:45" ht="15.75" customHeight="1" x14ac:dyDescent="0.3">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K665" s="68"/>
      <c r="AL665" s="68"/>
      <c r="AM665" s="68"/>
      <c r="AN665" s="68"/>
      <c r="AO665" s="68"/>
      <c r="AP665" s="68"/>
      <c r="AQ665" s="68"/>
      <c r="AR665" s="68"/>
      <c r="AS665" s="68"/>
    </row>
    <row r="666" spans="1:45" ht="15.75" customHeight="1" x14ac:dyDescent="0.3">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K666" s="68"/>
      <c r="AL666" s="68"/>
      <c r="AM666" s="68"/>
      <c r="AN666" s="68"/>
      <c r="AO666" s="68"/>
      <c r="AP666" s="68"/>
      <c r="AQ666" s="68"/>
      <c r="AR666" s="68"/>
      <c r="AS666" s="68"/>
    </row>
    <row r="667" spans="1:45" ht="15.75" customHeight="1" x14ac:dyDescent="0.3">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K667" s="68"/>
      <c r="AL667" s="68"/>
      <c r="AM667" s="68"/>
      <c r="AN667" s="68"/>
      <c r="AO667" s="68"/>
      <c r="AP667" s="68"/>
      <c r="AQ667" s="68"/>
      <c r="AR667" s="68"/>
      <c r="AS667" s="68"/>
    </row>
    <row r="668" spans="1:45" ht="15.75" customHeight="1" x14ac:dyDescent="0.3">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K668" s="68"/>
      <c r="AL668" s="68"/>
      <c r="AM668" s="68"/>
      <c r="AN668" s="68"/>
      <c r="AO668" s="68"/>
      <c r="AP668" s="68"/>
      <c r="AQ668" s="68"/>
      <c r="AR668" s="68"/>
      <c r="AS668" s="68"/>
    </row>
    <row r="669" spans="1:45" ht="15.75" customHeight="1" x14ac:dyDescent="0.3">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K669" s="68"/>
      <c r="AL669" s="68"/>
      <c r="AM669" s="68"/>
      <c r="AN669" s="68"/>
      <c r="AO669" s="68"/>
      <c r="AP669" s="68"/>
      <c r="AQ669" s="68"/>
      <c r="AR669" s="68"/>
      <c r="AS669" s="68"/>
    </row>
    <row r="670" spans="1:45" ht="15.75" customHeight="1" x14ac:dyDescent="0.3">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K670" s="68"/>
      <c r="AL670" s="68"/>
      <c r="AM670" s="68"/>
      <c r="AN670" s="68"/>
      <c r="AO670" s="68"/>
      <c r="AP670" s="68"/>
      <c r="AQ670" s="68"/>
      <c r="AR670" s="68"/>
      <c r="AS670" s="68"/>
    </row>
    <row r="671" spans="1:45" ht="15.75" customHeight="1" x14ac:dyDescent="0.3">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K671" s="68"/>
      <c r="AL671" s="68"/>
      <c r="AM671" s="68"/>
      <c r="AN671" s="68"/>
      <c r="AO671" s="68"/>
      <c r="AP671" s="68"/>
      <c r="AQ671" s="68"/>
      <c r="AR671" s="68"/>
      <c r="AS671" s="68"/>
    </row>
    <row r="672" spans="1:45" ht="15.75" customHeight="1" x14ac:dyDescent="0.3">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K672" s="68"/>
      <c r="AL672" s="68"/>
      <c r="AM672" s="68"/>
      <c r="AN672" s="68"/>
      <c r="AO672" s="68"/>
      <c r="AP672" s="68"/>
      <c r="AQ672" s="68"/>
      <c r="AR672" s="68"/>
      <c r="AS672" s="68"/>
    </row>
    <row r="673" spans="1:45" ht="15.75" customHeight="1" x14ac:dyDescent="0.3">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K673" s="68"/>
      <c r="AL673" s="68"/>
      <c r="AM673" s="68"/>
      <c r="AN673" s="68"/>
      <c r="AO673" s="68"/>
      <c r="AP673" s="68"/>
      <c r="AQ673" s="68"/>
      <c r="AR673" s="68"/>
      <c r="AS673" s="68"/>
    </row>
    <row r="674" spans="1:45" ht="15.75" customHeight="1" x14ac:dyDescent="0.3">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K674" s="68"/>
      <c r="AL674" s="68"/>
      <c r="AM674" s="68"/>
      <c r="AN674" s="68"/>
      <c r="AO674" s="68"/>
      <c r="AP674" s="68"/>
      <c r="AQ674" s="68"/>
      <c r="AR674" s="68"/>
      <c r="AS674" s="68"/>
    </row>
    <row r="675" spans="1:45" ht="15.75" customHeight="1" x14ac:dyDescent="0.3">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K675" s="68"/>
      <c r="AL675" s="68"/>
      <c r="AM675" s="68"/>
      <c r="AN675" s="68"/>
      <c r="AO675" s="68"/>
      <c r="AP675" s="68"/>
      <c r="AQ675" s="68"/>
      <c r="AR675" s="68"/>
      <c r="AS675" s="68"/>
    </row>
    <row r="676" spans="1:45" ht="15.75" customHeight="1" x14ac:dyDescent="0.3">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K676" s="68"/>
      <c r="AL676" s="68"/>
      <c r="AM676" s="68"/>
      <c r="AN676" s="68"/>
      <c r="AO676" s="68"/>
      <c r="AP676" s="68"/>
      <c r="AQ676" s="68"/>
      <c r="AR676" s="68"/>
      <c r="AS676" s="68"/>
    </row>
    <row r="677" spans="1:45" ht="15.75" customHeight="1" x14ac:dyDescent="0.3">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K677" s="68"/>
      <c r="AL677" s="68"/>
      <c r="AM677" s="68"/>
      <c r="AN677" s="68"/>
      <c r="AO677" s="68"/>
      <c r="AP677" s="68"/>
      <c r="AQ677" s="68"/>
      <c r="AR677" s="68"/>
      <c r="AS677" s="68"/>
    </row>
    <row r="678" spans="1:45" ht="15.75" customHeight="1" x14ac:dyDescent="0.3">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K678" s="68"/>
      <c r="AL678" s="68"/>
      <c r="AM678" s="68"/>
      <c r="AN678" s="68"/>
      <c r="AO678" s="68"/>
      <c r="AP678" s="68"/>
      <c r="AQ678" s="68"/>
      <c r="AR678" s="68"/>
      <c r="AS678" s="68"/>
    </row>
    <row r="679" spans="1:45" ht="15.75" customHeight="1" x14ac:dyDescent="0.3">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K679" s="68"/>
      <c r="AL679" s="68"/>
      <c r="AM679" s="68"/>
      <c r="AN679" s="68"/>
      <c r="AO679" s="68"/>
      <c r="AP679" s="68"/>
      <c r="AQ679" s="68"/>
      <c r="AR679" s="68"/>
      <c r="AS679" s="68"/>
    </row>
    <row r="680" spans="1:45" ht="15.75" customHeight="1" x14ac:dyDescent="0.3">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K680" s="68"/>
      <c r="AL680" s="68"/>
      <c r="AM680" s="68"/>
      <c r="AN680" s="68"/>
      <c r="AO680" s="68"/>
      <c r="AP680" s="68"/>
      <c r="AQ680" s="68"/>
      <c r="AR680" s="68"/>
      <c r="AS680" s="68"/>
    </row>
    <row r="681" spans="1:45" ht="15.75" customHeight="1" x14ac:dyDescent="0.3">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K681" s="68"/>
      <c r="AL681" s="68"/>
      <c r="AM681" s="68"/>
      <c r="AN681" s="68"/>
      <c r="AO681" s="68"/>
      <c r="AP681" s="68"/>
      <c r="AQ681" s="68"/>
      <c r="AR681" s="68"/>
      <c r="AS681" s="68"/>
    </row>
    <row r="682" spans="1:45" ht="15.75" customHeight="1" x14ac:dyDescent="0.3">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K682" s="68"/>
      <c r="AL682" s="68"/>
      <c r="AM682" s="68"/>
      <c r="AN682" s="68"/>
      <c r="AO682" s="68"/>
      <c r="AP682" s="68"/>
      <c r="AQ682" s="68"/>
      <c r="AR682" s="68"/>
      <c r="AS682" s="68"/>
    </row>
    <row r="683" spans="1:45" ht="15.75" customHeight="1" x14ac:dyDescent="0.3">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K683" s="68"/>
      <c r="AL683" s="68"/>
      <c r="AM683" s="68"/>
      <c r="AN683" s="68"/>
      <c r="AO683" s="68"/>
      <c r="AP683" s="68"/>
      <c r="AQ683" s="68"/>
      <c r="AR683" s="68"/>
      <c r="AS683" s="68"/>
    </row>
    <row r="684" spans="1:45" ht="15.75" customHeight="1" x14ac:dyDescent="0.3">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K684" s="68"/>
      <c r="AL684" s="68"/>
      <c r="AM684" s="68"/>
      <c r="AN684" s="68"/>
      <c r="AO684" s="68"/>
      <c r="AP684" s="68"/>
      <c r="AQ684" s="68"/>
      <c r="AR684" s="68"/>
      <c r="AS684" s="68"/>
    </row>
    <row r="685" spans="1:45" ht="15.75" customHeight="1" x14ac:dyDescent="0.3">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K685" s="68"/>
      <c r="AL685" s="68"/>
      <c r="AM685" s="68"/>
      <c r="AN685" s="68"/>
      <c r="AO685" s="68"/>
      <c r="AP685" s="68"/>
      <c r="AQ685" s="68"/>
      <c r="AR685" s="68"/>
      <c r="AS685" s="68"/>
    </row>
    <row r="686" spans="1:45" ht="15.75" customHeight="1" x14ac:dyDescent="0.3">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K686" s="68"/>
      <c r="AL686" s="68"/>
      <c r="AM686" s="68"/>
      <c r="AN686" s="68"/>
      <c r="AO686" s="68"/>
      <c r="AP686" s="68"/>
      <c r="AQ686" s="68"/>
      <c r="AR686" s="68"/>
      <c r="AS686" s="68"/>
    </row>
    <row r="687" spans="1:45" ht="15.75" customHeight="1" x14ac:dyDescent="0.3">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K687" s="68"/>
      <c r="AL687" s="68"/>
      <c r="AM687" s="68"/>
      <c r="AN687" s="68"/>
      <c r="AO687" s="68"/>
      <c r="AP687" s="68"/>
      <c r="AQ687" s="68"/>
      <c r="AR687" s="68"/>
      <c r="AS687" s="68"/>
    </row>
    <row r="688" spans="1:45" ht="15.75" customHeight="1" x14ac:dyDescent="0.3">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K688" s="68"/>
      <c r="AL688" s="68"/>
      <c r="AM688" s="68"/>
      <c r="AN688" s="68"/>
      <c r="AO688" s="68"/>
      <c r="AP688" s="68"/>
      <c r="AQ688" s="68"/>
      <c r="AR688" s="68"/>
      <c r="AS688" s="68"/>
    </row>
    <row r="689" spans="1:45" ht="15.75" customHeight="1" x14ac:dyDescent="0.3">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K689" s="68"/>
      <c r="AL689" s="68"/>
      <c r="AM689" s="68"/>
      <c r="AN689" s="68"/>
      <c r="AO689" s="68"/>
      <c r="AP689" s="68"/>
      <c r="AQ689" s="68"/>
      <c r="AR689" s="68"/>
      <c r="AS689" s="68"/>
    </row>
    <row r="690" spans="1:45" ht="15.75" customHeight="1" x14ac:dyDescent="0.3">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K690" s="68"/>
      <c r="AL690" s="68"/>
      <c r="AM690" s="68"/>
      <c r="AN690" s="68"/>
      <c r="AO690" s="68"/>
      <c r="AP690" s="68"/>
      <c r="AQ690" s="68"/>
      <c r="AR690" s="68"/>
      <c r="AS690" s="68"/>
    </row>
    <row r="691" spans="1:45" ht="15.75" customHeight="1" x14ac:dyDescent="0.3">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K691" s="68"/>
      <c r="AL691" s="68"/>
      <c r="AM691" s="68"/>
      <c r="AN691" s="68"/>
      <c r="AO691" s="68"/>
      <c r="AP691" s="68"/>
      <c r="AQ691" s="68"/>
      <c r="AR691" s="68"/>
      <c r="AS691" s="68"/>
    </row>
    <row r="692" spans="1:45" ht="15.75" customHeight="1" x14ac:dyDescent="0.3">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K692" s="68"/>
      <c r="AL692" s="68"/>
      <c r="AM692" s="68"/>
      <c r="AN692" s="68"/>
      <c r="AO692" s="68"/>
      <c r="AP692" s="68"/>
      <c r="AQ692" s="68"/>
      <c r="AR692" s="68"/>
      <c r="AS692" s="68"/>
    </row>
    <row r="693" spans="1:45" ht="15.75" customHeight="1" x14ac:dyDescent="0.3">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K693" s="68"/>
      <c r="AL693" s="68"/>
      <c r="AM693" s="68"/>
      <c r="AN693" s="68"/>
      <c r="AO693" s="68"/>
      <c r="AP693" s="68"/>
      <c r="AQ693" s="68"/>
      <c r="AR693" s="68"/>
      <c r="AS693" s="68"/>
    </row>
    <row r="694" spans="1:45" ht="15.75" customHeight="1" x14ac:dyDescent="0.3">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K694" s="68"/>
      <c r="AL694" s="68"/>
      <c r="AM694" s="68"/>
      <c r="AN694" s="68"/>
      <c r="AO694" s="68"/>
      <c r="AP694" s="68"/>
      <c r="AQ694" s="68"/>
      <c r="AR694" s="68"/>
      <c r="AS694" s="68"/>
    </row>
    <row r="695" spans="1:45" ht="15.75" customHeight="1" x14ac:dyDescent="0.3">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K695" s="68"/>
      <c r="AL695" s="68"/>
      <c r="AM695" s="68"/>
      <c r="AN695" s="68"/>
      <c r="AO695" s="68"/>
      <c r="AP695" s="68"/>
      <c r="AQ695" s="68"/>
      <c r="AR695" s="68"/>
      <c r="AS695" s="68"/>
    </row>
    <row r="696" spans="1:45" ht="15.75" customHeight="1" x14ac:dyDescent="0.3">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K696" s="68"/>
      <c r="AL696" s="68"/>
      <c r="AM696" s="68"/>
      <c r="AN696" s="68"/>
      <c r="AO696" s="68"/>
      <c r="AP696" s="68"/>
      <c r="AQ696" s="68"/>
      <c r="AR696" s="68"/>
      <c r="AS696" s="68"/>
    </row>
    <row r="697" spans="1:45" ht="15.75" customHeight="1" x14ac:dyDescent="0.3">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K697" s="68"/>
      <c r="AL697" s="68"/>
      <c r="AM697" s="68"/>
      <c r="AN697" s="68"/>
      <c r="AO697" s="68"/>
      <c r="AP697" s="68"/>
      <c r="AQ697" s="68"/>
      <c r="AR697" s="68"/>
      <c r="AS697" s="68"/>
    </row>
    <row r="698" spans="1:45" ht="15.75" customHeight="1" x14ac:dyDescent="0.3">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K698" s="68"/>
      <c r="AL698" s="68"/>
      <c r="AM698" s="68"/>
      <c r="AN698" s="68"/>
      <c r="AO698" s="68"/>
      <c r="AP698" s="68"/>
      <c r="AQ698" s="68"/>
      <c r="AR698" s="68"/>
      <c r="AS698" s="68"/>
    </row>
    <row r="699" spans="1:45" ht="15.75" customHeight="1" x14ac:dyDescent="0.3">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K699" s="68"/>
      <c r="AL699" s="68"/>
      <c r="AM699" s="68"/>
      <c r="AN699" s="68"/>
      <c r="AO699" s="68"/>
      <c r="AP699" s="68"/>
      <c r="AQ699" s="68"/>
      <c r="AR699" s="68"/>
      <c r="AS699" s="68"/>
    </row>
    <row r="700" spans="1:45" ht="15.75" customHeight="1" x14ac:dyDescent="0.3">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K700" s="68"/>
      <c r="AL700" s="68"/>
      <c r="AM700" s="68"/>
      <c r="AN700" s="68"/>
      <c r="AO700" s="68"/>
      <c r="AP700" s="68"/>
      <c r="AQ700" s="68"/>
      <c r="AR700" s="68"/>
      <c r="AS700" s="68"/>
    </row>
    <row r="701" spans="1:45" ht="15.75" customHeight="1" x14ac:dyDescent="0.3">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K701" s="68"/>
      <c r="AL701" s="68"/>
      <c r="AM701" s="68"/>
      <c r="AN701" s="68"/>
      <c r="AO701" s="68"/>
      <c r="AP701" s="68"/>
      <c r="AQ701" s="68"/>
      <c r="AR701" s="68"/>
      <c r="AS701" s="68"/>
    </row>
    <row r="702" spans="1:45" ht="15.75" customHeight="1" x14ac:dyDescent="0.3">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K702" s="68"/>
      <c r="AL702" s="68"/>
      <c r="AM702" s="68"/>
      <c r="AN702" s="68"/>
      <c r="AO702" s="68"/>
      <c r="AP702" s="68"/>
      <c r="AQ702" s="68"/>
      <c r="AR702" s="68"/>
      <c r="AS702" s="68"/>
    </row>
    <row r="703" spans="1:45" ht="15.75" customHeight="1" x14ac:dyDescent="0.3">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K703" s="68"/>
      <c r="AL703" s="68"/>
      <c r="AM703" s="68"/>
      <c r="AN703" s="68"/>
      <c r="AO703" s="68"/>
      <c r="AP703" s="68"/>
      <c r="AQ703" s="68"/>
      <c r="AR703" s="68"/>
      <c r="AS703" s="68"/>
    </row>
    <row r="704" spans="1:45" ht="15.75" customHeight="1" x14ac:dyDescent="0.3">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K704" s="68"/>
      <c r="AL704" s="68"/>
      <c r="AM704" s="68"/>
      <c r="AN704" s="68"/>
      <c r="AO704" s="68"/>
      <c r="AP704" s="68"/>
      <c r="AQ704" s="68"/>
      <c r="AR704" s="68"/>
      <c r="AS704" s="68"/>
    </row>
    <row r="705" spans="1:45" ht="15.75" customHeight="1" x14ac:dyDescent="0.3">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K705" s="68"/>
      <c r="AL705" s="68"/>
      <c r="AM705" s="68"/>
      <c r="AN705" s="68"/>
      <c r="AO705" s="68"/>
      <c r="AP705" s="68"/>
      <c r="AQ705" s="68"/>
      <c r="AR705" s="68"/>
      <c r="AS705" s="68"/>
    </row>
    <row r="706" spans="1:45" ht="15.75" customHeight="1" x14ac:dyDescent="0.3">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K706" s="68"/>
      <c r="AL706" s="68"/>
      <c r="AM706" s="68"/>
      <c r="AN706" s="68"/>
      <c r="AO706" s="68"/>
      <c r="AP706" s="68"/>
      <c r="AQ706" s="68"/>
      <c r="AR706" s="68"/>
      <c r="AS706" s="68"/>
    </row>
    <row r="707" spans="1:45" ht="15.75" customHeight="1" x14ac:dyDescent="0.3">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K707" s="68"/>
      <c r="AL707" s="68"/>
      <c r="AM707" s="68"/>
      <c r="AN707" s="68"/>
      <c r="AO707" s="68"/>
      <c r="AP707" s="68"/>
      <c r="AQ707" s="68"/>
      <c r="AR707" s="68"/>
      <c r="AS707" s="68"/>
    </row>
    <row r="708" spans="1:45" ht="15.75" customHeight="1" x14ac:dyDescent="0.3">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K708" s="68"/>
      <c r="AL708" s="68"/>
      <c r="AM708" s="68"/>
      <c r="AN708" s="68"/>
      <c r="AO708" s="68"/>
      <c r="AP708" s="68"/>
      <c r="AQ708" s="68"/>
      <c r="AR708" s="68"/>
      <c r="AS708" s="68"/>
    </row>
    <row r="709" spans="1:45" ht="15.75" customHeight="1" x14ac:dyDescent="0.3">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K709" s="68"/>
      <c r="AL709" s="68"/>
      <c r="AM709" s="68"/>
      <c r="AN709" s="68"/>
      <c r="AO709" s="68"/>
      <c r="AP709" s="68"/>
      <c r="AQ709" s="68"/>
      <c r="AR709" s="68"/>
      <c r="AS709" s="68"/>
    </row>
    <row r="710" spans="1:45" ht="15.75" customHeight="1" x14ac:dyDescent="0.3">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K710" s="68"/>
      <c r="AL710" s="68"/>
      <c r="AM710" s="68"/>
      <c r="AN710" s="68"/>
      <c r="AO710" s="68"/>
      <c r="AP710" s="68"/>
      <c r="AQ710" s="68"/>
      <c r="AR710" s="68"/>
      <c r="AS710" s="68"/>
    </row>
    <row r="711" spans="1:45" ht="15.75" customHeight="1" x14ac:dyDescent="0.3">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K711" s="68"/>
      <c r="AL711" s="68"/>
      <c r="AM711" s="68"/>
      <c r="AN711" s="68"/>
      <c r="AO711" s="68"/>
      <c r="AP711" s="68"/>
      <c r="AQ711" s="68"/>
      <c r="AR711" s="68"/>
      <c r="AS711" s="68"/>
    </row>
    <row r="712" spans="1:45" ht="15.75" customHeight="1" x14ac:dyDescent="0.3">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K712" s="68"/>
      <c r="AL712" s="68"/>
      <c r="AM712" s="68"/>
      <c r="AN712" s="68"/>
      <c r="AO712" s="68"/>
      <c r="AP712" s="68"/>
      <c r="AQ712" s="68"/>
      <c r="AR712" s="68"/>
      <c r="AS712" s="68"/>
    </row>
    <row r="713" spans="1:45" ht="15.75" customHeight="1" x14ac:dyDescent="0.3">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K713" s="68"/>
      <c r="AL713" s="68"/>
      <c r="AM713" s="68"/>
      <c r="AN713" s="68"/>
      <c r="AO713" s="68"/>
      <c r="AP713" s="68"/>
      <c r="AQ713" s="68"/>
      <c r="AR713" s="68"/>
      <c r="AS713" s="68"/>
    </row>
    <row r="714" spans="1:45" ht="15.75" customHeight="1" x14ac:dyDescent="0.3">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K714" s="68"/>
      <c r="AL714" s="68"/>
      <c r="AM714" s="68"/>
      <c r="AN714" s="68"/>
      <c r="AO714" s="68"/>
      <c r="AP714" s="68"/>
      <c r="AQ714" s="68"/>
      <c r="AR714" s="68"/>
      <c r="AS714" s="68"/>
    </row>
    <row r="715" spans="1:45" ht="15.75" customHeight="1" x14ac:dyDescent="0.3">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K715" s="68"/>
      <c r="AL715" s="68"/>
      <c r="AM715" s="68"/>
      <c r="AN715" s="68"/>
      <c r="AO715" s="68"/>
      <c r="AP715" s="68"/>
      <c r="AQ715" s="68"/>
      <c r="AR715" s="68"/>
      <c r="AS715" s="68"/>
    </row>
    <row r="716" spans="1:45" ht="15.75" customHeight="1" x14ac:dyDescent="0.3">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K716" s="68"/>
      <c r="AL716" s="68"/>
      <c r="AM716" s="68"/>
      <c r="AN716" s="68"/>
      <c r="AO716" s="68"/>
      <c r="AP716" s="68"/>
      <c r="AQ716" s="68"/>
      <c r="AR716" s="68"/>
      <c r="AS716" s="68"/>
    </row>
    <row r="717" spans="1:45" ht="15.75" customHeight="1" x14ac:dyDescent="0.3">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K717" s="68"/>
      <c r="AL717" s="68"/>
      <c r="AM717" s="68"/>
      <c r="AN717" s="68"/>
      <c r="AO717" s="68"/>
      <c r="AP717" s="68"/>
      <c r="AQ717" s="68"/>
      <c r="AR717" s="68"/>
      <c r="AS717" s="68"/>
    </row>
    <row r="718" spans="1:45" ht="15.75" customHeight="1" x14ac:dyDescent="0.3">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K718" s="68"/>
      <c r="AL718" s="68"/>
      <c r="AM718" s="68"/>
      <c r="AN718" s="68"/>
      <c r="AO718" s="68"/>
      <c r="AP718" s="68"/>
      <c r="AQ718" s="68"/>
      <c r="AR718" s="68"/>
      <c r="AS718" s="68"/>
    </row>
    <row r="719" spans="1:45" ht="15.75" customHeight="1" x14ac:dyDescent="0.3">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K719" s="68"/>
      <c r="AL719" s="68"/>
      <c r="AM719" s="68"/>
      <c r="AN719" s="68"/>
      <c r="AO719" s="68"/>
      <c r="AP719" s="68"/>
      <c r="AQ719" s="68"/>
      <c r="AR719" s="68"/>
      <c r="AS719" s="68"/>
    </row>
    <row r="720" spans="1:45" ht="15.75" customHeight="1" x14ac:dyDescent="0.3">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K720" s="68"/>
      <c r="AL720" s="68"/>
      <c r="AM720" s="68"/>
      <c r="AN720" s="68"/>
      <c r="AO720" s="68"/>
      <c r="AP720" s="68"/>
      <c r="AQ720" s="68"/>
      <c r="AR720" s="68"/>
      <c r="AS720" s="68"/>
    </row>
    <row r="721" spans="1:45" ht="15.75" customHeight="1" x14ac:dyDescent="0.3">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K721" s="68"/>
      <c r="AL721" s="68"/>
      <c r="AM721" s="68"/>
      <c r="AN721" s="68"/>
      <c r="AO721" s="68"/>
      <c r="AP721" s="68"/>
      <c r="AQ721" s="68"/>
      <c r="AR721" s="68"/>
      <c r="AS721" s="68"/>
    </row>
    <row r="722" spans="1:45" ht="15.75" customHeight="1" x14ac:dyDescent="0.3">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K722" s="68"/>
      <c r="AL722" s="68"/>
      <c r="AM722" s="68"/>
      <c r="AN722" s="68"/>
      <c r="AO722" s="68"/>
      <c r="AP722" s="68"/>
      <c r="AQ722" s="68"/>
      <c r="AR722" s="68"/>
      <c r="AS722" s="68"/>
    </row>
    <row r="723" spans="1:45" ht="15.75" customHeight="1" x14ac:dyDescent="0.3">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K723" s="68"/>
      <c r="AL723" s="68"/>
      <c r="AM723" s="68"/>
      <c r="AN723" s="68"/>
      <c r="AO723" s="68"/>
      <c r="AP723" s="68"/>
      <c r="AQ723" s="68"/>
      <c r="AR723" s="68"/>
      <c r="AS723" s="68"/>
    </row>
    <row r="724" spans="1:45" ht="15.75" customHeight="1" x14ac:dyDescent="0.3">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K724" s="68"/>
      <c r="AL724" s="68"/>
      <c r="AM724" s="68"/>
      <c r="AN724" s="68"/>
      <c r="AO724" s="68"/>
      <c r="AP724" s="68"/>
      <c r="AQ724" s="68"/>
      <c r="AR724" s="68"/>
      <c r="AS724" s="68"/>
    </row>
    <row r="725" spans="1:45" ht="15.75" customHeight="1" x14ac:dyDescent="0.3">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K725" s="68"/>
      <c r="AL725" s="68"/>
      <c r="AM725" s="68"/>
      <c r="AN725" s="68"/>
      <c r="AO725" s="68"/>
      <c r="AP725" s="68"/>
      <c r="AQ725" s="68"/>
      <c r="AR725" s="68"/>
      <c r="AS725" s="68"/>
    </row>
    <row r="726" spans="1:45" ht="15.75" customHeight="1" x14ac:dyDescent="0.3">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K726" s="68"/>
      <c r="AL726" s="68"/>
      <c r="AM726" s="68"/>
      <c r="AN726" s="68"/>
      <c r="AO726" s="68"/>
      <c r="AP726" s="68"/>
      <c r="AQ726" s="68"/>
      <c r="AR726" s="68"/>
      <c r="AS726" s="68"/>
    </row>
    <row r="727" spans="1:45" ht="15.75" customHeight="1" x14ac:dyDescent="0.3">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K727" s="68"/>
      <c r="AL727" s="68"/>
      <c r="AM727" s="68"/>
      <c r="AN727" s="68"/>
      <c r="AO727" s="68"/>
      <c r="AP727" s="68"/>
      <c r="AQ727" s="68"/>
      <c r="AR727" s="68"/>
      <c r="AS727" s="68"/>
    </row>
    <row r="728" spans="1:45" ht="15.75" customHeight="1" x14ac:dyDescent="0.3">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K728" s="68"/>
      <c r="AL728" s="68"/>
      <c r="AM728" s="68"/>
      <c r="AN728" s="68"/>
      <c r="AO728" s="68"/>
      <c r="AP728" s="68"/>
      <c r="AQ728" s="68"/>
      <c r="AR728" s="68"/>
      <c r="AS728" s="68"/>
    </row>
    <row r="729" spans="1:45" ht="15.75" customHeight="1" x14ac:dyDescent="0.3">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K729" s="68"/>
      <c r="AL729" s="68"/>
      <c r="AM729" s="68"/>
      <c r="AN729" s="68"/>
      <c r="AO729" s="68"/>
      <c r="AP729" s="68"/>
      <c r="AQ729" s="68"/>
      <c r="AR729" s="68"/>
      <c r="AS729" s="68"/>
    </row>
    <row r="730" spans="1:45" ht="15.75" customHeight="1" x14ac:dyDescent="0.3">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K730" s="68"/>
      <c r="AL730" s="68"/>
      <c r="AM730" s="68"/>
      <c r="AN730" s="68"/>
      <c r="AO730" s="68"/>
      <c r="AP730" s="68"/>
      <c r="AQ730" s="68"/>
      <c r="AR730" s="68"/>
      <c r="AS730" s="68"/>
    </row>
    <row r="731" spans="1:45" ht="15.75" customHeight="1" x14ac:dyDescent="0.3">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K731" s="68"/>
      <c r="AL731" s="68"/>
      <c r="AM731" s="68"/>
      <c r="AN731" s="68"/>
      <c r="AO731" s="68"/>
      <c r="AP731" s="68"/>
      <c r="AQ731" s="68"/>
      <c r="AR731" s="68"/>
      <c r="AS731" s="68"/>
    </row>
    <row r="732" spans="1:45" ht="15.75" customHeight="1" x14ac:dyDescent="0.3">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K732" s="68"/>
      <c r="AL732" s="68"/>
      <c r="AM732" s="68"/>
      <c r="AN732" s="68"/>
      <c r="AO732" s="68"/>
      <c r="AP732" s="68"/>
      <c r="AQ732" s="68"/>
      <c r="AR732" s="68"/>
      <c r="AS732" s="68"/>
    </row>
    <row r="733" spans="1:45" ht="15.75" customHeight="1" x14ac:dyDescent="0.3">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K733" s="68"/>
      <c r="AL733" s="68"/>
      <c r="AM733" s="68"/>
      <c r="AN733" s="68"/>
      <c r="AO733" s="68"/>
      <c r="AP733" s="68"/>
      <c r="AQ733" s="68"/>
      <c r="AR733" s="68"/>
      <c r="AS733" s="68"/>
    </row>
    <row r="734" spans="1:45" ht="15.75" customHeight="1" x14ac:dyDescent="0.3">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K734" s="68"/>
      <c r="AL734" s="68"/>
      <c r="AM734" s="68"/>
      <c r="AN734" s="68"/>
      <c r="AO734" s="68"/>
      <c r="AP734" s="68"/>
      <c r="AQ734" s="68"/>
      <c r="AR734" s="68"/>
      <c r="AS734" s="68"/>
    </row>
    <row r="735" spans="1:45" ht="15.75" customHeight="1" x14ac:dyDescent="0.3">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K735" s="68"/>
      <c r="AL735" s="68"/>
      <c r="AM735" s="68"/>
      <c r="AN735" s="68"/>
      <c r="AO735" s="68"/>
      <c r="AP735" s="68"/>
      <c r="AQ735" s="68"/>
      <c r="AR735" s="68"/>
      <c r="AS735" s="68"/>
    </row>
    <row r="736" spans="1:45" ht="15.75" customHeight="1" x14ac:dyDescent="0.3">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K736" s="68"/>
      <c r="AL736" s="68"/>
      <c r="AM736" s="68"/>
      <c r="AN736" s="68"/>
      <c r="AO736" s="68"/>
      <c r="AP736" s="68"/>
      <c r="AQ736" s="68"/>
      <c r="AR736" s="68"/>
      <c r="AS736" s="68"/>
    </row>
    <row r="737" spans="1:45" ht="15.75" customHeight="1" x14ac:dyDescent="0.3">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K737" s="68"/>
      <c r="AL737" s="68"/>
      <c r="AM737" s="68"/>
      <c r="AN737" s="68"/>
      <c r="AO737" s="68"/>
      <c r="AP737" s="68"/>
      <c r="AQ737" s="68"/>
      <c r="AR737" s="68"/>
      <c r="AS737" s="68"/>
    </row>
    <row r="738" spans="1:45" ht="15.75" customHeight="1" x14ac:dyDescent="0.3">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K738" s="68"/>
      <c r="AL738" s="68"/>
      <c r="AM738" s="68"/>
      <c r="AN738" s="68"/>
      <c r="AO738" s="68"/>
      <c r="AP738" s="68"/>
      <c r="AQ738" s="68"/>
      <c r="AR738" s="68"/>
      <c r="AS738" s="68"/>
    </row>
    <row r="739" spans="1:45" ht="15.75" customHeight="1" x14ac:dyDescent="0.3">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K739" s="68"/>
      <c r="AL739" s="68"/>
      <c r="AM739" s="68"/>
      <c r="AN739" s="68"/>
      <c r="AO739" s="68"/>
      <c r="AP739" s="68"/>
      <c r="AQ739" s="68"/>
      <c r="AR739" s="68"/>
      <c r="AS739" s="68"/>
    </row>
    <row r="740" spans="1:45" ht="15.75" customHeight="1" x14ac:dyDescent="0.3">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K740" s="68"/>
      <c r="AL740" s="68"/>
      <c r="AM740" s="68"/>
      <c r="AN740" s="68"/>
      <c r="AO740" s="68"/>
      <c r="AP740" s="68"/>
      <c r="AQ740" s="68"/>
      <c r="AR740" s="68"/>
      <c r="AS740" s="68"/>
    </row>
    <row r="741" spans="1:45" ht="15.75" customHeight="1" x14ac:dyDescent="0.3">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K741" s="68"/>
      <c r="AL741" s="68"/>
      <c r="AM741" s="68"/>
      <c r="AN741" s="68"/>
      <c r="AO741" s="68"/>
      <c r="AP741" s="68"/>
      <c r="AQ741" s="68"/>
      <c r="AR741" s="68"/>
      <c r="AS741" s="68"/>
    </row>
    <row r="742" spans="1:45" ht="15.75" customHeight="1" x14ac:dyDescent="0.3">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K742" s="68"/>
      <c r="AL742" s="68"/>
      <c r="AM742" s="68"/>
      <c r="AN742" s="68"/>
      <c r="AO742" s="68"/>
      <c r="AP742" s="68"/>
      <c r="AQ742" s="68"/>
      <c r="AR742" s="68"/>
      <c r="AS742" s="68"/>
    </row>
    <row r="743" spans="1:45" ht="15.75" customHeight="1" x14ac:dyDescent="0.3">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K743" s="68"/>
      <c r="AL743" s="68"/>
      <c r="AM743" s="68"/>
      <c r="AN743" s="68"/>
      <c r="AO743" s="68"/>
      <c r="AP743" s="68"/>
      <c r="AQ743" s="68"/>
      <c r="AR743" s="68"/>
      <c r="AS743" s="68"/>
    </row>
    <row r="744" spans="1:45" ht="15.75" customHeight="1" x14ac:dyDescent="0.3">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K744" s="68"/>
      <c r="AL744" s="68"/>
      <c r="AM744" s="68"/>
      <c r="AN744" s="68"/>
      <c r="AO744" s="68"/>
      <c r="AP744" s="68"/>
      <c r="AQ744" s="68"/>
      <c r="AR744" s="68"/>
      <c r="AS744" s="68"/>
    </row>
    <row r="745" spans="1:45" ht="15.75" customHeight="1" x14ac:dyDescent="0.3">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K745" s="68"/>
      <c r="AL745" s="68"/>
      <c r="AM745" s="68"/>
      <c r="AN745" s="68"/>
      <c r="AO745" s="68"/>
      <c r="AP745" s="68"/>
      <c r="AQ745" s="68"/>
      <c r="AR745" s="68"/>
      <c r="AS745" s="68"/>
    </row>
    <row r="746" spans="1:45" ht="15.75" customHeight="1" x14ac:dyDescent="0.3">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K746" s="68"/>
      <c r="AL746" s="68"/>
      <c r="AM746" s="68"/>
      <c r="AN746" s="68"/>
      <c r="AO746" s="68"/>
      <c r="AP746" s="68"/>
      <c r="AQ746" s="68"/>
      <c r="AR746" s="68"/>
      <c r="AS746" s="68"/>
    </row>
    <row r="747" spans="1:45" ht="15.75" customHeight="1" x14ac:dyDescent="0.3">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K747" s="68"/>
      <c r="AL747" s="68"/>
      <c r="AM747" s="68"/>
      <c r="AN747" s="68"/>
      <c r="AO747" s="68"/>
      <c r="AP747" s="68"/>
      <c r="AQ747" s="68"/>
      <c r="AR747" s="68"/>
      <c r="AS747" s="68"/>
    </row>
    <row r="748" spans="1:45" ht="15.75" customHeight="1" x14ac:dyDescent="0.3">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K748" s="68"/>
      <c r="AL748" s="68"/>
      <c r="AM748" s="68"/>
      <c r="AN748" s="68"/>
      <c r="AO748" s="68"/>
      <c r="AP748" s="68"/>
      <c r="AQ748" s="68"/>
      <c r="AR748" s="68"/>
      <c r="AS748" s="68"/>
    </row>
    <row r="749" spans="1:45" ht="15.75" customHeight="1" x14ac:dyDescent="0.3">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K749" s="68"/>
      <c r="AL749" s="68"/>
      <c r="AM749" s="68"/>
      <c r="AN749" s="68"/>
      <c r="AO749" s="68"/>
      <c r="AP749" s="68"/>
      <c r="AQ749" s="68"/>
      <c r="AR749" s="68"/>
      <c r="AS749" s="68"/>
    </row>
    <row r="750" spans="1:45" ht="15.75" customHeight="1" x14ac:dyDescent="0.3">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K750" s="68"/>
      <c r="AL750" s="68"/>
      <c r="AM750" s="68"/>
      <c r="AN750" s="68"/>
      <c r="AO750" s="68"/>
      <c r="AP750" s="68"/>
      <c r="AQ750" s="68"/>
      <c r="AR750" s="68"/>
      <c r="AS750" s="68"/>
    </row>
    <row r="751" spans="1:45" ht="15.75" customHeight="1" x14ac:dyDescent="0.3">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K751" s="68"/>
      <c r="AL751" s="68"/>
      <c r="AM751" s="68"/>
      <c r="AN751" s="68"/>
      <c r="AO751" s="68"/>
      <c r="AP751" s="68"/>
      <c r="AQ751" s="68"/>
      <c r="AR751" s="68"/>
      <c r="AS751" s="68"/>
    </row>
    <row r="752" spans="1:45" ht="15.75" customHeight="1" x14ac:dyDescent="0.3">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K752" s="68"/>
      <c r="AL752" s="68"/>
      <c r="AM752" s="68"/>
      <c r="AN752" s="68"/>
      <c r="AO752" s="68"/>
      <c r="AP752" s="68"/>
      <c r="AQ752" s="68"/>
      <c r="AR752" s="68"/>
      <c r="AS752" s="68"/>
    </row>
    <row r="753" spans="1:45" ht="15.75" customHeight="1" x14ac:dyDescent="0.3">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K753" s="68"/>
      <c r="AL753" s="68"/>
      <c r="AM753" s="68"/>
      <c r="AN753" s="68"/>
      <c r="AO753" s="68"/>
      <c r="AP753" s="68"/>
      <c r="AQ753" s="68"/>
      <c r="AR753" s="68"/>
      <c r="AS753" s="68"/>
    </row>
    <row r="754" spans="1:45" ht="15.75" customHeight="1" x14ac:dyDescent="0.3">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K754" s="68"/>
      <c r="AL754" s="68"/>
      <c r="AM754" s="68"/>
      <c r="AN754" s="68"/>
      <c r="AO754" s="68"/>
      <c r="AP754" s="68"/>
      <c r="AQ754" s="68"/>
      <c r="AR754" s="68"/>
      <c r="AS754" s="68"/>
    </row>
    <row r="755" spans="1:45" ht="15.75" customHeight="1" x14ac:dyDescent="0.3">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K755" s="68"/>
      <c r="AL755" s="68"/>
      <c r="AM755" s="68"/>
      <c r="AN755" s="68"/>
      <c r="AO755" s="68"/>
      <c r="AP755" s="68"/>
      <c r="AQ755" s="68"/>
      <c r="AR755" s="68"/>
      <c r="AS755" s="68"/>
    </row>
    <row r="756" spans="1:45" ht="15.75" customHeight="1" x14ac:dyDescent="0.3">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K756" s="68"/>
      <c r="AL756" s="68"/>
      <c r="AM756" s="68"/>
      <c r="AN756" s="68"/>
      <c r="AO756" s="68"/>
      <c r="AP756" s="68"/>
      <c r="AQ756" s="68"/>
      <c r="AR756" s="68"/>
      <c r="AS756" s="68"/>
    </row>
    <row r="757" spans="1:45" ht="15.75" customHeight="1" x14ac:dyDescent="0.3">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K757" s="68"/>
      <c r="AL757" s="68"/>
      <c r="AM757" s="68"/>
      <c r="AN757" s="68"/>
      <c r="AO757" s="68"/>
      <c r="AP757" s="68"/>
      <c r="AQ757" s="68"/>
      <c r="AR757" s="68"/>
      <c r="AS757" s="68"/>
    </row>
    <row r="758" spans="1:45" ht="15.75" customHeight="1" x14ac:dyDescent="0.3">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K758" s="68"/>
      <c r="AL758" s="68"/>
      <c r="AM758" s="68"/>
      <c r="AN758" s="68"/>
      <c r="AO758" s="68"/>
      <c r="AP758" s="68"/>
      <c r="AQ758" s="68"/>
      <c r="AR758" s="68"/>
      <c r="AS758" s="68"/>
    </row>
    <row r="759" spans="1:45" ht="15.75" customHeight="1" x14ac:dyDescent="0.3">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K759" s="68"/>
      <c r="AL759" s="68"/>
      <c r="AM759" s="68"/>
      <c r="AN759" s="68"/>
      <c r="AO759" s="68"/>
      <c r="AP759" s="68"/>
      <c r="AQ759" s="68"/>
      <c r="AR759" s="68"/>
      <c r="AS759" s="68"/>
    </row>
    <row r="760" spans="1:45" ht="15.75" customHeight="1" x14ac:dyDescent="0.3">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K760" s="68"/>
      <c r="AL760" s="68"/>
      <c r="AM760" s="68"/>
      <c r="AN760" s="68"/>
      <c r="AO760" s="68"/>
      <c r="AP760" s="68"/>
      <c r="AQ760" s="68"/>
      <c r="AR760" s="68"/>
      <c r="AS760" s="68"/>
    </row>
    <row r="761" spans="1:45" ht="15.75" customHeight="1" x14ac:dyDescent="0.3">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K761" s="68"/>
      <c r="AL761" s="68"/>
      <c r="AM761" s="68"/>
      <c r="AN761" s="68"/>
      <c r="AO761" s="68"/>
      <c r="AP761" s="68"/>
      <c r="AQ761" s="68"/>
      <c r="AR761" s="68"/>
      <c r="AS761" s="68"/>
    </row>
    <row r="762" spans="1:45" ht="15.75" customHeight="1" x14ac:dyDescent="0.3">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K762" s="68"/>
      <c r="AL762" s="68"/>
      <c r="AM762" s="68"/>
      <c r="AN762" s="68"/>
      <c r="AO762" s="68"/>
      <c r="AP762" s="68"/>
      <c r="AQ762" s="68"/>
      <c r="AR762" s="68"/>
      <c r="AS762" s="68"/>
    </row>
    <row r="763" spans="1:45" ht="15.75" customHeight="1" x14ac:dyDescent="0.3">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K763" s="68"/>
      <c r="AL763" s="68"/>
      <c r="AM763" s="68"/>
      <c r="AN763" s="68"/>
      <c r="AO763" s="68"/>
      <c r="AP763" s="68"/>
      <c r="AQ763" s="68"/>
      <c r="AR763" s="68"/>
      <c r="AS763" s="68"/>
    </row>
    <row r="764" spans="1:45" ht="15.75" customHeight="1" x14ac:dyDescent="0.3">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K764" s="68"/>
      <c r="AL764" s="68"/>
      <c r="AM764" s="68"/>
      <c r="AN764" s="68"/>
      <c r="AO764" s="68"/>
      <c r="AP764" s="68"/>
      <c r="AQ764" s="68"/>
      <c r="AR764" s="68"/>
      <c r="AS764" s="68"/>
    </row>
    <row r="765" spans="1:45" ht="15.75" customHeight="1" x14ac:dyDescent="0.3">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K765" s="68"/>
      <c r="AL765" s="68"/>
      <c r="AM765" s="68"/>
      <c r="AN765" s="68"/>
      <c r="AO765" s="68"/>
      <c r="AP765" s="68"/>
      <c r="AQ765" s="68"/>
      <c r="AR765" s="68"/>
      <c r="AS765" s="68"/>
    </row>
    <row r="766" spans="1:45" ht="15.75" customHeight="1" x14ac:dyDescent="0.3">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K766" s="68"/>
      <c r="AL766" s="68"/>
      <c r="AM766" s="68"/>
      <c r="AN766" s="68"/>
      <c r="AO766" s="68"/>
      <c r="AP766" s="68"/>
      <c r="AQ766" s="68"/>
      <c r="AR766" s="68"/>
      <c r="AS766" s="68"/>
    </row>
    <row r="767" spans="1:45" ht="15.75" customHeight="1" x14ac:dyDescent="0.3">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K767" s="68"/>
      <c r="AL767" s="68"/>
      <c r="AM767" s="68"/>
      <c r="AN767" s="68"/>
      <c r="AO767" s="68"/>
      <c r="AP767" s="68"/>
      <c r="AQ767" s="68"/>
      <c r="AR767" s="68"/>
      <c r="AS767" s="68"/>
    </row>
    <row r="768" spans="1:45" ht="15.75" customHeight="1" x14ac:dyDescent="0.3">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K768" s="68"/>
      <c r="AL768" s="68"/>
      <c r="AM768" s="68"/>
      <c r="AN768" s="68"/>
      <c r="AO768" s="68"/>
      <c r="AP768" s="68"/>
      <c r="AQ768" s="68"/>
      <c r="AR768" s="68"/>
      <c r="AS768" s="68"/>
    </row>
    <row r="769" spans="1:45" ht="15.75" customHeight="1" x14ac:dyDescent="0.3">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K769" s="68"/>
      <c r="AL769" s="68"/>
      <c r="AM769" s="68"/>
      <c r="AN769" s="68"/>
      <c r="AO769" s="68"/>
      <c r="AP769" s="68"/>
      <c r="AQ769" s="68"/>
      <c r="AR769" s="68"/>
      <c r="AS769" s="68"/>
    </row>
    <row r="770" spans="1:45" ht="15.75" customHeight="1" x14ac:dyDescent="0.3">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c r="AA770" s="68"/>
      <c r="AK770" s="68"/>
      <c r="AL770" s="68"/>
      <c r="AM770" s="68"/>
      <c r="AN770" s="68"/>
      <c r="AO770" s="68"/>
      <c r="AP770" s="68"/>
      <c r="AQ770" s="68"/>
      <c r="AR770" s="68"/>
      <c r="AS770" s="68"/>
    </row>
    <row r="771" spans="1:45" ht="15.75" customHeight="1" x14ac:dyDescent="0.3">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c r="AA771" s="68"/>
      <c r="AK771" s="68"/>
      <c r="AL771" s="68"/>
      <c r="AM771" s="68"/>
      <c r="AN771" s="68"/>
      <c r="AO771" s="68"/>
      <c r="AP771" s="68"/>
      <c r="AQ771" s="68"/>
      <c r="AR771" s="68"/>
      <c r="AS771" s="68"/>
    </row>
    <row r="772" spans="1:45" ht="15.75" customHeight="1" x14ac:dyDescent="0.3">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c r="AA772" s="68"/>
      <c r="AK772" s="68"/>
      <c r="AL772" s="68"/>
      <c r="AM772" s="68"/>
      <c r="AN772" s="68"/>
      <c r="AO772" s="68"/>
      <c r="AP772" s="68"/>
      <c r="AQ772" s="68"/>
      <c r="AR772" s="68"/>
      <c r="AS772" s="68"/>
    </row>
    <row r="773" spans="1:45" ht="15.75" customHeight="1" x14ac:dyDescent="0.3">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c r="AA773" s="68"/>
      <c r="AK773" s="68"/>
      <c r="AL773" s="68"/>
      <c r="AM773" s="68"/>
      <c r="AN773" s="68"/>
      <c r="AO773" s="68"/>
      <c r="AP773" s="68"/>
      <c r="AQ773" s="68"/>
      <c r="AR773" s="68"/>
      <c r="AS773" s="68"/>
    </row>
    <row r="774" spans="1:45" ht="15.75" customHeight="1" x14ac:dyDescent="0.3">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c r="AA774" s="68"/>
      <c r="AK774" s="68"/>
      <c r="AL774" s="68"/>
      <c r="AM774" s="68"/>
      <c r="AN774" s="68"/>
      <c r="AO774" s="68"/>
      <c r="AP774" s="68"/>
      <c r="AQ774" s="68"/>
      <c r="AR774" s="68"/>
      <c r="AS774" s="68"/>
    </row>
    <row r="775" spans="1:45" ht="15.75" customHeight="1" x14ac:dyDescent="0.3">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c r="AA775" s="68"/>
      <c r="AK775" s="68"/>
      <c r="AL775" s="68"/>
      <c r="AM775" s="68"/>
      <c r="AN775" s="68"/>
      <c r="AO775" s="68"/>
      <c r="AP775" s="68"/>
      <c r="AQ775" s="68"/>
      <c r="AR775" s="68"/>
      <c r="AS775" s="68"/>
    </row>
    <row r="776" spans="1:45" ht="15.75" customHeight="1" x14ac:dyDescent="0.3">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c r="AA776" s="68"/>
      <c r="AK776" s="68"/>
      <c r="AL776" s="68"/>
      <c r="AM776" s="68"/>
      <c r="AN776" s="68"/>
      <c r="AO776" s="68"/>
      <c r="AP776" s="68"/>
      <c r="AQ776" s="68"/>
      <c r="AR776" s="68"/>
      <c r="AS776" s="68"/>
    </row>
    <row r="777" spans="1:45" ht="15.75" customHeight="1" x14ac:dyDescent="0.3">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c r="AA777" s="68"/>
      <c r="AK777" s="68"/>
      <c r="AL777" s="68"/>
      <c r="AM777" s="68"/>
      <c r="AN777" s="68"/>
      <c r="AO777" s="68"/>
      <c r="AP777" s="68"/>
      <c r="AQ777" s="68"/>
      <c r="AR777" s="68"/>
      <c r="AS777" s="68"/>
    </row>
    <row r="778" spans="1:45" ht="15.75" customHeight="1" x14ac:dyDescent="0.3">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c r="AA778" s="68"/>
      <c r="AK778" s="68"/>
      <c r="AL778" s="68"/>
      <c r="AM778" s="68"/>
      <c r="AN778" s="68"/>
      <c r="AO778" s="68"/>
      <c r="AP778" s="68"/>
      <c r="AQ778" s="68"/>
      <c r="AR778" s="68"/>
      <c r="AS778" s="68"/>
    </row>
    <row r="779" spans="1:45" ht="15.75" customHeight="1" x14ac:dyDescent="0.3">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c r="AA779" s="68"/>
      <c r="AK779" s="68"/>
      <c r="AL779" s="68"/>
      <c r="AM779" s="68"/>
      <c r="AN779" s="68"/>
      <c r="AO779" s="68"/>
      <c r="AP779" s="68"/>
      <c r="AQ779" s="68"/>
      <c r="AR779" s="68"/>
      <c r="AS779" s="68"/>
    </row>
    <row r="780" spans="1:45" ht="15.75" customHeight="1" x14ac:dyDescent="0.3">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c r="AA780" s="68"/>
      <c r="AK780" s="68"/>
      <c r="AL780" s="68"/>
      <c r="AM780" s="68"/>
      <c r="AN780" s="68"/>
      <c r="AO780" s="68"/>
      <c r="AP780" s="68"/>
      <c r="AQ780" s="68"/>
      <c r="AR780" s="68"/>
      <c r="AS780" s="68"/>
    </row>
    <row r="781" spans="1:45" ht="15.75" customHeight="1" x14ac:dyDescent="0.3">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c r="AA781" s="68"/>
      <c r="AK781" s="68"/>
      <c r="AL781" s="68"/>
      <c r="AM781" s="68"/>
      <c r="AN781" s="68"/>
      <c r="AO781" s="68"/>
      <c r="AP781" s="68"/>
      <c r="AQ781" s="68"/>
      <c r="AR781" s="68"/>
      <c r="AS781" s="68"/>
    </row>
    <row r="782" spans="1:45" ht="15.75" customHeight="1" x14ac:dyDescent="0.3">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c r="AA782" s="68"/>
      <c r="AK782" s="68"/>
      <c r="AL782" s="68"/>
      <c r="AM782" s="68"/>
      <c r="AN782" s="68"/>
      <c r="AO782" s="68"/>
      <c r="AP782" s="68"/>
      <c r="AQ782" s="68"/>
      <c r="AR782" s="68"/>
      <c r="AS782" s="68"/>
    </row>
    <row r="783" spans="1:45" ht="15.75" customHeight="1" x14ac:dyDescent="0.3">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c r="AA783" s="68"/>
      <c r="AK783" s="68"/>
      <c r="AL783" s="68"/>
      <c r="AM783" s="68"/>
      <c r="AN783" s="68"/>
      <c r="AO783" s="68"/>
      <c r="AP783" s="68"/>
      <c r="AQ783" s="68"/>
      <c r="AR783" s="68"/>
      <c r="AS783" s="68"/>
    </row>
    <row r="784" spans="1:45" ht="15.75" customHeight="1" x14ac:dyDescent="0.3">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c r="AA784" s="68"/>
      <c r="AK784" s="68"/>
      <c r="AL784" s="68"/>
      <c r="AM784" s="68"/>
      <c r="AN784" s="68"/>
      <c r="AO784" s="68"/>
      <c r="AP784" s="68"/>
      <c r="AQ784" s="68"/>
      <c r="AR784" s="68"/>
      <c r="AS784" s="68"/>
    </row>
    <row r="785" spans="1:45" ht="15.75" customHeight="1" x14ac:dyDescent="0.3">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c r="AA785" s="68"/>
      <c r="AK785" s="68"/>
      <c r="AL785" s="68"/>
      <c r="AM785" s="68"/>
      <c r="AN785" s="68"/>
      <c r="AO785" s="68"/>
      <c r="AP785" s="68"/>
      <c r="AQ785" s="68"/>
      <c r="AR785" s="68"/>
      <c r="AS785" s="68"/>
    </row>
    <row r="786" spans="1:45" ht="15.75" customHeight="1" x14ac:dyDescent="0.3">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c r="AA786" s="68"/>
      <c r="AK786" s="68"/>
      <c r="AL786" s="68"/>
      <c r="AM786" s="68"/>
      <c r="AN786" s="68"/>
      <c r="AO786" s="68"/>
      <c r="AP786" s="68"/>
      <c r="AQ786" s="68"/>
      <c r="AR786" s="68"/>
      <c r="AS786" s="68"/>
    </row>
    <row r="787" spans="1:45" ht="15.75" customHeight="1" x14ac:dyDescent="0.3">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c r="AA787" s="68"/>
      <c r="AK787" s="68"/>
      <c r="AL787" s="68"/>
      <c r="AM787" s="68"/>
      <c r="AN787" s="68"/>
      <c r="AO787" s="68"/>
      <c r="AP787" s="68"/>
      <c r="AQ787" s="68"/>
      <c r="AR787" s="68"/>
      <c r="AS787" s="68"/>
    </row>
    <row r="788" spans="1:45" ht="15.75" customHeight="1" x14ac:dyDescent="0.3">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c r="AA788" s="68"/>
      <c r="AK788" s="68"/>
      <c r="AL788" s="68"/>
      <c r="AM788" s="68"/>
      <c r="AN788" s="68"/>
      <c r="AO788" s="68"/>
      <c r="AP788" s="68"/>
      <c r="AQ788" s="68"/>
      <c r="AR788" s="68"/>
      <c r="AS788" s="68"/>
    </row>
    <row r="789" spans="1:45" ht="15.75" customHeight="1" x14ac:dyDescent="0.3">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c r="AA789" s="68"/>
      <c r="AK789" s="68"/>
      <c r="AL789" s="68"/>
      <c r="AM789" s="68"/>
      <c r="AN789" s="68"/>
      <c r="AO789" s="68"/>
      <c r="AP789" s="68"/>
      <c r="AQ789" s="68"/>
      <c r="AR789" s="68"/>
      <c r="AS789" s="68"/>
    </row>
    <row r="790" spans="1:45" ht="15.75" customHeight="1" x14ac:dyDescent="0.3">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c r="AA790" s="68"/>
      <c r="AK790" s="68"/>
      <c r="AL790" s="68"/>
      <c r="AM790" s="68"/>
      <c r="AN790" s="68"/>
      <c r="AO790" s="68"/>
      <c r="AP790" s="68"/>
      <c r="AQ790" s="68"/>
      <c r="AR790" s="68"/>
      <c r="AS790" s="68"/>
    </row>
    <row r="791" spans="1:45" ht="15.75" customHeight="1" x14ac:dyDescent="0.3">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c r="AA791" s="68"/>
      <c r="AK791" s="68"/>
      <c r="AL791" s="68"/>
      <c r="AM791" s="68"/>
      <c r="AN791" s="68"/>
      <c r="AO791" s="68"/>
      <c r="AP791" s="68"/>
      <c r="AQ791" s="68"/>
      <c r="AR791" s="68"/>
      <c r="AS791" s="68"/>
    </row>
    <row r="792" spans="1:45" ht="15.75" customHeight="1" x14ac:dyDescent="0.3">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c r="AA792" s="68"/>
      <c r="AK792" s="68"/>
      <c r="AL792" s="68"/>
      <c r="AM792" s="68"/>
      <c r="AN792" s="68"/>
      <c r="AO792" s="68"/>
      <c r="AP792" s="68"/>
      <c r="AQ792" s="68"/>
      <c r="AR792" s="68"/>
      <c r="AS792" s="68"/>
    </row>
    <row r="793" spans="1:45" ht="15.75" customHeight="1" x14ac:dyDescent="0.3">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c r="AA793" s="68"/>
      <c r="AK793" s="68"/>
      <c r="AL793" s="68"/>
      <c r="AM793" s="68"/>
      <c r="AN793" s="68"/>
      <c r="AO793" s="68"/>
      <c r="AP793" s="68"/>
      <c r="AQ793" s="68"/>
      <c r="AR793" s="68"/>
      <c r="AS793" s="68"/>
    </row>
    <row r="794" spans="1:45" ht="15.75" customHeight="1" x14ac:dyDescent="0.3">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c r="AA794" s="68"/>
      <c r="AK794" s="68"/>
      <c r="AL794" s="68"/>
      <c r="AM794" s="68"/>
      <c r="AN794" s="68"/>
      <c r="AO794" s="68"/>
      <c r="AP794" s="68"/>
      <c r="AQ794" s="68"/>
      <c r="AR794" s="68"/>
      <c r="AS794" s="68"/>
    </row>
    <row r="795" spans="1:45" ht="15.75" customHeight="1" x14ac:dyDescent="0.3">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c r="AA795" s="68"/>
      <c r="AK795" s="68"/>
      <c r="AL795" s="68"/>
      <c r="AM795" s="68"/>
      <c r="AN795" s="68"/>
      <c r="AO795" s="68"/>
      <c r="AP795" s="68"/>
      <c r="AQ795" s="68"/>
      <c r="AR795" s="68"/>
      <c r="AS795" s="68"/>
    </row>
    <row r="796" spans="1:45" ht="15.75" customHeight="1" x14ac:dyDescent="0.3">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c r="AA796" s="68"/>
      <c r="AK796" s="68"/>
      <c r="AL796" s="68"/>
      <c r="AM796" s="68"/>
      <c r="AN796" s="68"/>
      <c r="AO796" s="68"/>
      <c r="AP796" s="68"/>
      <c r="AQ796" s="68"/>
      <c r="AR796" s="68"/>
      <c r="AS796" s="68"/>
    </row>
    <row r="797" spans="1:45" ht="15.75" customHeight="1" x14ac:dyDescent="0.3">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c r="AA797" s="68"/>
      <c r="AK797" s="68"/>
      <c r="AL797" s="68"/>
      <c r="AM797" s="68"/>
      <c r="AN797" s="68"/>
      <c r="AO797" s="68"/>
      <c r="AP797" s="68"/>
      <c r="AQ797" s="68"/>
      <c r="AR797" s="68"/>
      <c r="AS797" s="68"/>
    </row>
    <row r="798" spans="1:45" ht="15.75" customHeight="1" x14ac:dyDescent="0.3">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c r="AA798" s="68"/>
      <c r="AK798" s="68"/>
      <c r="AL798" s="68"/>
      <c r="AM798" s="68"/>
      <c r="AN798" s="68"/>
      <c r="AO798" s="68"/>
      <c r="AP798" s="68"/>
      <c r="AQ798" s="68"/>
      <c r="AR798" s="68"/>
      <c r="AS798" s="68"/>
    </row>
    <row r="799" spans="1:45" ht="15.75" customHeight="1" x14ac:dyDescent="0.3">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c r="AA799" s="68"/>
      <c r="AK799" s="68"/>
      <c r="AL799" s="68"/>
      <c r="AM799" s="68"/>
      <c r="AN799" s="68"/>
      <c r="AO799" s="68"/>
      <c r="AP799" s="68"/>
      <c r="AQ799" s="68"/>
      <c r="AR799" s="68"/>
      <c r="AS799" s="68"/>
    </row>
    <row r="800" spans="1:45" ht="15.75" customHeight="1" x14ac:dyDescent="0.3">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c r="AA800" s="68"/>
      <c r="AK800" s="68"/>
      <c r="AL800" s="68"/>
      <c r="AM800" s="68"/>
      <c r="AN800" s="68"/>
      <c r="AO800" s="68"/>
      <c r="AP800" s="68"/>
      <c r="AQ800" s="68"/>
      <c r="AR800" s="68"/>
      <c r="AS800" s="68"/>
    </row>
    <row r="801" spans="1:45" ht="15.75" customHeight="1" x14ac:dyDescent="0.3">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c r="AA801" s="68"/>
      <c r="AK801" s="68"/>
      <c r="AL801" s="68"/>
      <c r="AM801" s="68"/>
      <c r="AN801" s="68"/>
      <c r="AO801" s="68"/>
      <c r="AP801" s="68"/>
      <c r="AQ801" s="68"/>
      <c r="AR801" s="68"/>
      <c r="AS801" s="68"/>
    </row>
    <row r="802" spans="1:45" ht="15.75" customHeight="1" x14ac:dyDescent="0.3">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c r="AA802" s="68"/>
      <c r="AK802" s="68"/>
      <c r="AL802" s="68"/>
      <c r="AM802" s="68"/>
      <c r="AN802" s="68"/>
      <c r="AO802" s="68"/>
      <c r="AP802" s="68"/>
      <c r="AQ802" s="68"/>
      <c r="AR802" s="68"/>
      <c r="AS802" s="68"/>
    </row>
    <row r="803" spans="1:45" ht="15.75" customHeight="1" x14ac:dyDescent="0.3">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c r="AA803" s="68"/>
      <c r="AK803" s="68"/>
      <c r="AL803" s="68"/>
      <c r="AM803" s="68"/>
      <c r="AN803" s="68"/>
      <c r="AO803" s="68"/>
      <c r="AP803" s="68"/>
      <c r="AQ803" s="68"/>
      <c r="AR803" s="68"/>
      <c r="AS803" s="68"/>
    </row>
    <row r="804" spans="1:45" ht="15.75" customHeight="1" x14ac:dyDescent="0.3">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c r="AA804" s="68"/>
      <c r="AK804" s="68"/>
      <c r="AL804" s="68"/>
      <c r="AM804" s="68"/>
      <c r="AN804" s="68"/>
      <c r="AO804" s="68"/>
      <c r="AP804" s="68"/>
      <c r="AQ804" s="68"/>
      <c r="AR804" s="68"/>
      <c r="AS804" s="68"/>
    </row>
    <row r="805" spans="1:45" ht="15.75" customHeight="1" x14ac:dyDescent="0.3">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c r="AA805" s="68"/>
      <c r="AK805" s="68"/>
      <c r="AL805" s="68"/>
      <c r="AM805" s="68"/>
      <c r="AN805" s="68"/>
      <c r="AO805" s="68"/>
      <c r="AP805" s="68"/>
      <c r="AQ805" s="68"/>
      <c r="AR805" s="68"/>
      <c r="AS805" s="68"/>
    </row>
    <row r="806" spans="1:45" ht="15.75" customHeight="1" x14ac:dyDescent="0.3">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c r="AA806" s="68"/>
      <c r="AK806" s="68"/>
      <c r="AL806" s="68"/>
      <c r="AM806" s="68"/>
      <c r="AN806" s="68"/>
      <c r="AO806" s="68"/>
      <c r="AP806" s="68"/>
      <c r="AQ806" s="68"/>
      <c r="AR806" s="68"/>
      <c r="AS806" s="68"/>
    </row>
    <row r="807" spans="1:45" ht="15.75" customHeight="1" x14ac:dyDescent="0.3">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c r="AA807" s="68"/>
      <c r="AK807" s="68"/>
      <c r="AL807" s="68"/>
      <c r="AM807" s="68"/>
      <c r="AN807" s="68"/>
      <c r="AO807" s="68"/>
      <c r="AP807" s="68"/>
      <c r="AQ807" s="68"/>
      <c r="AR807" s="68"/>
      <c r="AS807" s="68"/>
    </row>
    <row r="808" spans="1:45" ht="15.75" customHeight="1" x14ac:dyDescent="0.3">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c r="AA808" s="68"/>
      <c r="AK808" s="68"/>
      <c r="AL808" s="68"/>
      <c r="AM808" s="68"/>
      <c r="AN808" s="68"/>
      <c r="AO808" s="68"/>
      <c r="AP808" s="68"/>
      <c r="AQ808" s="68"/>
      <c r="AR808" s="68"/>
      <c r="AS808" s="68"/>
    </row>
    <row r="809" spans="1:45" ht="15.75" customHeight="1" x14ac:dyDescent="0.3">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c r="AA809" s="68"/>
      <c r="AK809" s="68"/>
      <c r="AL809" s="68"/>
      <c r="AM809" s="68"/>
      <c r="AN809" s="68"/>
      <c r="AO809" s="68"/>
      <c r="AP809" s="68"/>
      <c r="AQ809" s="68"/>
      <c r="AR809" s="68"/>
      <c r="AS809" s="68"/>
    </row>
    <row r="810" spans="1:45" ht="15.75" customHeight="1" x14ac:dyDescent="0.3">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c r="AA810" s="68"/>
      <c r="AK810" s="68"/>
      <c r="AL810" s="68"/>
      <c r="AM810" s="68"/>
      <c r="AN810" s="68"/>
      <c r="AO810" s="68"/>
      <c r="AP810" s="68"/>
      <c r="AQ810" s="68"/>
      <c r="AR810" s="68"/>
      <c r="AS810" s="68"/>
    </row>
    <row r="811" spans="1:45" ht="15.75" customHeight="1" x14ac:dyDescent="0.3">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c r="AA811" s="68"/>
      <c r="AK811" s="68"/>
      <c r="AL811" s="68"/>
      <c r="AM811" s="68"/>
      <c r="AN811" s="68"/>
      <c r="AO811" s="68"/>
      <c r="AP811" s="68"/>
      <c r="AQ811" s="68"/>
      <c r="AR811" s="68"/>
      <c r="AS811" s="68"/>
    </row>
    <row r="812" spans="1:45" ht="15.75" customHeight="1" x14ac:dyDescent="0.3">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c r="AA812" s="68"/>
      <c r="AK812" s="68"/>
      <c r="AL812" s="68"/>
      <c r="AM812" s="68"/>
      <c r="AN812" s="68"/>
      <c r="AO812" s="68"/>
      <c r="AP812" s="68"/>
      <c r="AQ812" s="68"/>
      <c r="AR812" s="68"/>
      <c r="AS812" s="68"/>
    </row>
    <row r="813" spans="1:45" ht="15.75" customHeight="1" x14ac:dyDescent="0.3">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c r="AA813" s="68"/>
      <c r="AK813" s="68"/>
      <c r="AL813" s="68"/>
      <c r="AM813" s="68"/>
      <c r="AN813" s="68"/>
      <c r="AO813" s="68"/>
      <c r="AP813" s="68"/>
      <c r="AQ813" s="68"/>
      <c r="AR813" s="68"/>
      <c r="AS813" s="68"/>
    </row>
    <row r="814" spans="1:45" ht="15.75" customHeight="1" x14ac:dyDescent="0.3">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c r="AA814" s="68"/>
      <c r="AK814" s="68"/>
      <c r="AL814" s="68"/>
      <c r="AM814" s="68"/>
      <c r="AN814" s="68"/>
      <c r="AO814" s="68"/>
      <c r="AP814" s="68"/>
      <c r="AQ814" s="68"/>
      <c r="AR814" s="68"/>
      <c r="AS814" s="68"/>
    </row>
    <row r="815" spans="1:45" ht="15.75" customHeight="1" x14ac:dyDescent="0.3">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c r="AA815" s="68"/>
      <c r="AK815" s="68"/>
      <c r="AL815" s="68"/>
      <c r="AM815" s="68"/>
      <c r="AN815" s="68"/>
      <c r="AO815" s="68"/>
      <c r="AP815" s="68"/>
      <c r="AQ815" s="68"/>
      <c r="AR815" s="68"/>
      <c r="AS815" s="68"/>
    </row>
    <row r="816" spans="1:45" ht="15.75" customHeight="1" x14ac:dyDescent="0.3">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c r="AA816" s="68"/>
      <c r="AK816" s="68"/>
      <c r="AL816" s="68"/>
      <c r="AM816" s="68"/>
      <c r="AN816" s="68"/>
      <c r="AO816" s="68"/>
      <c r="AP816" s="68"/>
      <c r="AQ816" s="68"/>
      <c r="AR816" s="68"/>
      <c r="AS816" s="68"/>
    </row>
    <row r="817" spans="1:45" ht="15.75" customHeight="1" x14ac:dyDescent="0.3">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c r="AA817" s="68"/>
      <c r="AK817" s="68"/>
      <c r="AL817" s="68"/>
      <c r="AM817" s="68"/>
      <c r="AN817" s="68"/>
      <c r="AO817" s="68"/>
      <c r="AP817" s="68"/>
      <c r="AQ817" s="68"/>
      <c r="AR817" s="68"/>
      <c r="AS817" s="68"/>
    </row>
    <row r="818" spans="1:45" ht="15.75" customHeight="1" x14ac:dyDescent="0.3">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c r="AA818" s="68"/>
      <c r="AK818" s="68"/>
      <c r="AL818" s="68"/>
      <c r="AM818" s="68"/>
      <c r="AN818" s="68"/>
      <c r="AO818" s="68"/>
      <c r="AP818" s="68"/>
      <c r="AQ818" s="68"/>
      <c r="AR818" s="68"/>
      <c r="AS818" s="68"/>
    </row>
    <row r="819" spans="1:45" ht="15.75" customHeight="1" x14ac:dyDescent="0.3">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c r="AA819" s="68"/>
      <c r="AK819" s="68"/>
      <c r="AL819" s="68"/>
      <c r="AM819" s="68"/>
      <c r="AN819" s="68"/>
      <c r="AO819" s="68"/>
      <c r="AP819" s="68"/>
      <c r="AQ819" s="68"/>
      <c r="AR819" s="68"/>
      <c r="AS819" s="68"/>
    </row>
    <row r="820" spans="1:45" ht="15.75" customHeight="1" x14ac:dyDescent="0.3">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c r="AA820" s="68"/>
      <c r="AK820" s="68"/>
      <c r="AL820" s="68"/>
      <c r="AM820" s="68"/>
      <c r="AN820" s="68"/>
      <c r="AO820" s="68"/>
      <c r="AP820" s="68"/>
      <c r="AQ820" s="68"/>
      <c r="AR820" s="68"/>
      <c r="AS820" s="68"/>
    </row>
    <row r="821" spans="1:45" ht="15.75" customHeight="1" x14ac:dyDescent="0.3">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c r="AA821" s="68"/>
      <c r="AK821" s="68"/>
      <c r="AL821" s="68"/>
      <c r="AM821" s="68"/>
      <c r="AN821" s="68"/>
      <c r="AO821" s="68"/>
      <c r="AP821" s="68"/>
      <c r="AQ821" s="68"/>
      <c r="AR821" s="68"/>
      <c r="AS821" s="68"/>
    </row>
    <row r="822" spans="1:45" ht="15.75" customHeight="1" x14ac:dyDescent="0.3">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c r="AA822" s="68"/>
      <c r="AK822" s="68"/>
      <c r="AL822" s="68"/>
      <c r="AM822" s="68"/>
      <c r="AN822" s="68"/>
      <c r="AO822" s="68"/>
      <c r="AP822" s="68"/>
      <c r="AQ822" s="68"/>
      <c r="AR822" s="68"/>
      <c r="AS822" s="68"/>
    </row>
    <row r="823" spans="1:45" ht="15.75" customHeight="1" x14ac:dyDescent="0.3">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c r="AA823" s="68"/>
      <c r="AK823" s="68"/>
      <c r="AL823" s="68"/>
      <c r="AM823" s="68"/>
      <c r="AN823" s="68"/>
      <c r="AO823" s="68"/>
      <c r="AP823" s="68"/>
      <c r="AQ823" s="68"/>
      <c r="AR823" s="68"/>
      <c r="AS823" s="68"/>
    </row>
    <row r="824" spans="1:45" ht="15.75" customHeight="1" x14ac:dyDescent="0.3">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c r="AA824" s="68"/>
      <c r="AK824" s="68"/>
      <c r="AL824" s="68"/>
      <c r="AM824" s="68"/>
      <c r="AN824" s="68"/>
      <c r="AO824" s="68"/>
      <c r="AP824" s="68"/>
      <c r="AQ824" s="68"/>
      <c r="AR824" s="68"/>
      <c r="AS824" s="68"/>
    </row>
    <row r="825" spans="1:45" ht="15.75" customHeight="1" x14ac:dyDescent="0.3">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c r="AA825" s="68"/>
      <c r="AK825" s="68"/>
      <c r="AL825" s="68"/>
      <c r="AM825" s="68"/>
      <c r="AN825" s="68"/>
      <c r="AO825" s="68"/>
      <c r="AP825" s="68"/>
      <c r="AQ825" s="68"/>
      <c r="AR825" s="68"/>
      <c r="AS825" s="68"/>
    </row>
    <row r="826" spans="1:45" ht="15.75" customHeight="1" x14ac:dyDescent="0.3">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c r="AA826" s="68"/>
      <c r="AK826" s="68"/>
      <c r="AL826" s="68"/>
      <c r="AM826" s="68"/>
      <c r="AN826" s="68"/>
      <c r="AO826" s="68"/>
      <c r="AP826" s="68"/>
      <c r="AQ826" s="68"/>
      <c r="AR826" s="68"/>
      <c r="AS826" s="68"/>
    </row>
    <row r="827" spans="1:45" ht="15.75" customHeight="1" x14ac:dyDescent="0.3">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c r="AA827" s="68"/>
      <c r="AK827" s="68"/>
      <c r="AL827" s="68"/>
      <c r="AM827" s="68"/>
      <c r="AN827" s="68"/>
      <c r="AO827" s="68"/>
      <c r="AP827" s="68"/>
      <c r="AQ827" s="68"/>
      <c r="AR827" s="68"/>
      <c r="AS827" s="68"/>
    </row>
    <row r="828" spans="1:45" ht="15.75" customHeight="1" x14ac:dyDescent="0.3">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c r="AA828" s="68"/>
      <c r="AK828" s="68"/>
      <c r="AL828" s="68"/>
      <c r="AM828" s="68"/>
      <c r="AN828" s="68"/>
      <c r="AO828" s="68"/>
      <c r="AP828" s="68"/>
      <c r="AQ828" s="68"/>
      <c r="AR828" s="68"/>
      <c r="AS828" s="68"/>
    </row>
    <row r="829" spans="1:45" ht="15.75" customHeight="1" x14ac:dyDescent="0.3">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c r="AA829" s="68"/>
      <c r="AK829" s="68"/>
      <c r="AL829" s="68"/>
      <c r="AM829" s="68"/>
      <c r="AN829" s="68"/>
      <c r="AO829" s="68"/>
      <c r="AP829" s="68"/>
      <c r="AQ829" s="68"/>
      <c r="AR829" s="68"/>
      <c r="AS829" s="68"/>
    </row>
    <row r="830" spans="1:45" ht="15.75" customHeight="1" x14ac:dyDescent="0.3">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c r="AA830" s="68"/>
      <c r="AK830" s="68"/>
      <c r="AL830" s="68"/>
      <c r="AM830" s="68"/>
      <c r="AN830" s="68"/>
      <c r="AO830" s="68"/>
      <c r="AP830" s="68"/>
      <c r="AQ830" s="68"/>
      <c r="AR830" s="68"/>
      <c r="AS830" s="68"/>
    </row>
    <row r="831" spans="1:45" ht="15.75" customHeight="1" x14ac:dyDescent="0.3">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c r="AA831" s="68"/>
      <c r="AK831" s="68"/>
      <c r="AL831" s="68"/>
      <c r="AM831" s="68"/>
      <c r="AN831" s="68"/>
      <c r="AO831" s="68"/>
      <c r="AP831" s="68"/>
      <c r="AQ831" s="68"/>
      <c r="AR831" s="68"/>
      <c r="AS831" s="68"/>
    </row>
    <row r="832" spans="1:45" ht="15.75" customHeight="1" x14ac:dyDescent="0.3">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c r="AA832" s="68"/>
      <c r="AK832" s="68"/>
      <c r="AL832" s="68"/>
      <c r="AM832" s="68"/>
      <c r="AN832" s="68"/>
      <c r="AO832" s="68"/>
      <c r="AP832" s="68"/>
      <c r="AQ832" s="68"/>
      <c r="AR832" s="68"/>
      <c r="AS832" s="68"/>
    </row>
    <row r="833" spans="1:45" ht="15.75" customHeight="1" x14ac:dyDescent="0.3">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c r="AA833" s="68"/>
      <c r="AK833" s="68"/>
      <c r="AL833" s="68"/>
      <c r="AM833" s="68"/>
      <c r="AN833" s="68"/>
      <c r="AO833" s="68"/>
      <c r="AP833" s="68"/>
      <c r="AQ833" s="68"/>
      <c r="AR833" s="68"/>
      <c r="AS833" s="68"/>
    </row>
    <row r="834" spans="1:45" ht="15.75" customHeight="1" x14ac:dyDescent="0.3">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c r="AA834" s="68"/>
      <c r="AK834" s="68"/>
      <c r="AL834" s="68"/>
      <c r="AM834" s="68"/>
      <c r="AN834" s="68"/>
      <c r="AO834" s="68"/>
      <c r="AP834" s="68"/>
      <c r="AQ834" s="68"/>
      <c r="AR834" s="68"/>
      <c r="AS834" s="68"/>
    </row>
    <row r="835" spans="1:45" ht="15.75" customHeight="1" x14ac:dyDescent="0.3">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c r="AA835" s="68"/>
      <c r="AK835" s="68"/>
      <c r="AL835" s="68"/>
      <c r="AM835" s="68"/>
      <c r="AN835" s="68"/>
      <c r="AO835" s="68"/>
      <c r="AP835" s="68"/>
      <c r="AQ835" s="68"/>
      <c r="AR835" s="68"/>
      <c r="AS835" s="68"/>
    </row>
    <row r="836" spans="1:45" ht="15.75" customHeight="1" x14ac:dyDescent="0.3">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c r="AA836" s="68"/>
      <c r="AK836" s="68"/>
      <c r="AL836" s="68"/>
      <c r="AM836" s="68"/>
      <c r="AN836" s="68"/>
      <c r="AO836" s="68"/>
      <c r="AP836" s="68"/>
      <c r="AQ836" s="68"/>
      <c r="AR836" s="68"/>
      <c r="AS836" s="68"/>
    </row>
    <row r="837" spans="1:45" ht="15.75" customHeight="1" x14ac:dyDescent="0.3">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c r="AA837" s="68"/>
      <c r="AK837" s="68"/>
      <c r="AL837" s="68"/>
      <c r="AM837" s="68"/>
      <c r="AN837" s="68"/>
      <c r="AO837" s="68"/>
      <c r="AP837" s="68"/>
      <c r="AQ837" s="68"/>
      <c r="AR837" s="68"/>
      <c r="AS837" s="68"/>
    </row>
    <row r="838" spans="1:45" ht="15.75" customHeight="1" x14ac:dyDescent="0.3">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c r="AA838" s="68"/>
      <c r="AK838" s="68"/>
      <c r="AL838" s="68"/>
      <c r="AM838" s="68"/>
      <c r="AN838" s="68"/>
      <c r="AO838" s="68"/>
      <c r="AP838" s="68"/>
      <c r="AQ838" s="68"/>
      <c r="AR838" s="68"/>
      <c r="AS838" s="68"/>
    </row>
    <row r="839" spans="1:45" ht="15.75" customHeight="1" x14ac:dyDescent="0.3">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c r="AA839" s="68"/>
      <c r="AK839" s="68"/>
      <c r="AL839" s="68"/>
      <c r="AM839" s="68"/>
      <c r="AN839" s="68"/>
      <c r="AO839" s="68"/>
      <c r="AP839" s="68"/>
      <c r="AQ839" s="68"/>
      <c r="AR839" s="68"/>
      <c r="AS839" s="68"/>
    </row>
    <row r="840" spans="1:45" ht="15.75" customHeight="1" x14ac:dyDescent="0.3">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c r="AA840" s="68"/>
      <c r="AK840" s="68"/>
      <c r="AL840" s="68"/>
      <c r="AM840" s="68"/>
      <c r="AN840" s="68"/>
      <c r="AO840" s="68"/>
      <c r="AP840" s="68"/>
      <c r="AQ840" s="68"/>
      <c r="AR840" s="68"/>
      <c r="AS840" s="68"/>
    </row>
    <row r="841" spans="1:45" ht="15.75" customHeight="1" x14ac:dyDescent="0.3">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c r="AA841" s="68"/>
      <c r="AK841" s="68"/>
      <c r="AL841" s="68"/>
      <c r="AM841" s="68"/>
      <c r="AN841" s="68"/>
      <c r="AO841" s="68"/>
      <c r="AP841" s="68"/>
      <c r="AQ841" s="68"/>
      <c r="AR841" s="68"/>
      <c r="AS841" s="68"/>
    </row>
    <row r="842" spans="1:45" ht="15.75" customHeight="1" x14ac:dyDescent="0.3">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c r="AA842" s="68"/>
      <c r="AK842" s="68"/>
      <c r="AL842" s="68"/>
      <c r="AM842" s="68"/>
      <c r="AN842" s="68"/>
      <c r="AO842" s="68"/>
      <c r="AP842" s="68"/>
      <c r="AQ842" s="68"/>
      <c r="AR842" s="68"/>
      <c r="AS842" s="68"/>
    </row>
    <row r="843" spans="1:45" ht="15.75" customHeight="1" x14ac:dyDescent="0.3">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c r="AA843" s="68"/>
      <c r="AK843" s="68"/>
      <c r="AL843" s="68"/>
      <c r="AM843" s="68"/>
      <c r="AN843" s="68"/>
      <c r="AO843" s="68"/>
      <c r="AP843" s="68"/>
      <c r="AQ843" s="68"/>
      <c r="AR843" s="68"/>
      <c r="AS843" s="68"/>
    </row>
    <row r="844" spans="1:45" ht="15.75" customHeight="1" x14ac:dyDescent="0.3">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c r="AA844" s="68"/>
      <c r="AK844" s="68"/>
      <c r="AL844" s="68"/>
      <c r="AM844" s="68"/>
      <c r="AN844" s="68"/>
      <c r="AO844" s="68"/>
      <c r="AP844" s="68"/>
      <c r="AQ844" s="68"/>
      <c r="AR844" s="68"/>
      <c r="AS844" s="68"/>
    </row>
    <row r="845" spans="1:45" ht="15.75" customHeight="1" x14ac:dyDescent="0.3">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c r="AA845" s="68"/>
      <c r="AK845" s="68"/>
      <c r="AL845" s="68"/>
      <c r="AM845" s="68"/>
      <c r="AN845" s="68"/>
      <c r="AO845" s="68"/>
      <c r="AP845" s="68"/>
      <c r="AQ845" s="68"/>
      <c r="AR845" s="68"/>
      <c r="AS845" s="68"/>
    </row>
    <row r="846" spans="1:45" ht="15.75" customHeight="1" x14ac:dyDescent="0.3">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c r="AA846" s="68"/>
      <c r="AK846" s="68"/>
      <c r="AL846" s="68"/>
      <c r="AM846" s="68"/>
      <c r="AN846" s="68"/>
      <c r="AO846" s="68"/>
      <c r="AP846" s="68"/>
      <c r="AQ846" s="68"/>
      <c r="AR846" s="68"/>
      <c r="AS846" s="68"/>
    </row>
    <row r="847" spans="1:45" ht="15.75" customHeight="1" x14ac:dyDescent="0.3">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c r="AA847" s="68"/>
      <c r="AK847" s="68"/>
      <c r="AL847" s="68"/>
      <c r="AM847" s="68"/>
      <c r="AN847" s="68"/>
      <c r="AO847" s="68"/>
      <c r="AP847" s="68"/>
      <c r="AQ847" s="68"/>
      <c r="AR847" s="68"/>
      <c r="AS847" s="68"/>
    </row>
    <row r="848" spans="1:45" ht="15.75" customHeight="1" x14ac:dyDescent="0.3">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c r="AA848" s="68"/>
      <c r="AK848" s="68"/>
      <c r="AL848" s="68"/>
      <c r="AM848" s="68"/>
      <c r="AN848" s="68"/>
      <c r="AO848" s="68"/>
      <c r="AP848" s="68"/>
      <c r="AQ848" s="68"/>
      <c r="AR848" s="68"/>
      <c r="AS848" s="68"/>
    </row>
    <row r="849" spans="1:45" ht="15.75" customHeight="1" x14ac:dyDescent="0.3">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c r="AA849" s="68"/>
      <c r="AK849" s="68"/>
      <c r="AL849" s="68"/>
      <c r="AM849" s="68"/>
      <c r="AN849" s="68"/>
      <c r="AO849" s="68"/>
      <c r="AP849" s="68"/>
      <c r="AQ849" s="68"/>
      <c r="AR849" s="68"/>
      <c r="AS849" s="68"/>
    </row>
    <row r="850" spans="1:45" ht="15.75" customHeight="1" x14ac:dyDescent="0.3">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c r="AA850" s="68"/>
      <c r="AK850" s="68"/>
      <c r="AL850" s="68"/>
      <c r="AM850" s="68"/>
      <c r="AN850" s="68"/>
      <c r="AO850" s="68"/>
      <c r="AP850" s="68"/>
      <c r="AQ850" s="68"/>
      <c r="AR850" s="68"/>
      <c r="AS850" s="68"/>
    </row>
    <row r="851" spans="1:45" ht="15.75" customHeight="1" x14ac:dyDescent="0.3">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c r="AA851" s="68"/>
      <c r="AK851" s="68"/>
      <c r="AL851" s="68"/>
      <c r="AM851" s="68"/>
      <c r="AN851" s="68"/>
      <c r="AO851" s="68"/>
      <c r="AP851" s="68"/>
      <c r="AQ851" s="68"/>
      <c r="AR851" s="68"/>
      <c r="AS851" s="68"/>
    </row>
    <row r="852" spans="1:45" ht="15.75" customHeight="1" x14ac:dyDescent="0.3">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c r="AA852" s="68"/>
      <c r="AK852" s="68"/>
      <c r="AL852" s="68"/>
      <c r="AM852" s="68"/>
      <c r="AN852" s="68"/>
      <c r="AO852" s="68"/>
      <c r="AP852" s="68"/>
      <c r="AQ852" s="68"/>
      <c r="AR852" s="68"/>
      <c r="AS852" s="68"/>
    </row>
    <row r="853" spans="1:45" ht="15.75" customHeight="1" x14ac:dyDescent="0.3">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c r="AA853" s="68"/>
      <c r="AK853" s="68"/>
      <c r="AL853" s="68"/>
      <c r="AM853" s="68"/>
      <c r="AN853" s="68"/>
      <c r="AO853" s="68"/>
      <c r="AP853" s="68"/>
      <c r="AQ853" s="68"/>
      <c r="AR853" s="68"/>
      <c r="AS853" s="68"/>
    </row>
    <row r="854" spans="1:45" ht="15.75" customHeight="1" x14ac:dyDescent="0.3">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c r="AA854" s="68"/>
      <c r="AK854" s="68"/>
      <c r="AL854" s="68"/>
      <c r="AM854" s="68"/>
      <c r="AN854" s="68"/>
      <c r="AO854" s="68"/>
      <c r="AP854" s="68"/>
      <c r="AQ854" s="68"/>
      <c r="AR854" s="68"/>
      <c r="AS854" s="68"/>
    </row>
    <row r="855" spans="1:45" ht="15.75" customHeight="1" x14ac:dyDescent="0.3">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c r="AA855" s="68"/>
      <c r="AK855" s="68"/>
      <c r="AL855" s="68"/>
      <c r="AM855" s="68"/>
      <c r="AN855" s="68"/>
      <c r="AO855" s="68"/>
      <c r="AP855" s="68"/>
      <c r="AQ855" s="68"/>
      <c r="AR855" s="68"/>
      <c r="AS855" s="68"/>
    </row>
    <row r="856" spans="1:45" ht="15.75" customHeight="1" x14ac:dyDescent="0.3">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c r="AA856" s="68"/>
      <c r="AK856" s="68"/>
      <c r="AL856" s="68"/>
      <c r="AM856" s="68"/>
      <c r="AN856" s="68"/>
      <c r="AO856" s="68"/>
      <c r="AP856" s="68"/>
      <c r="AQ856" s="68"/>
      <c r="AR856" s="68"/>
      <c r="AS856" s="68"/>
    </row>
    <row r="857" spans="1:45" ht="15.75" customHeight="1" x14ac:dyDescent="0.3">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c r="AA857" s="68"/>
      <c r="AK857" s="68"/>
      <c r="AL857" s="68"/>
      <c r="AM857" s="68"/>
      <c r="AN857" s="68"/>
      <c r="AO857" s="68"/>
      <c r="AP857" s="68"/>
      <c r="AQ857" s="68"/>
      <c r="AR857" s="68"/>
      <c r="AS857" s="68"/>
    </row>
    <row r="858" spans="1:45" ht="15.75" customHeight="1" x14ac:dyDescent="0.3">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c r="AA858" s="68"/>
      <c r="AK858" s="68"/>
      <c r="AL858" s="68"/>
      <c r="AM858" s="68"/>
      <c r="AN858" s="68"/>
      <c r="AO858" s="68"/>
      <c r="AP858" s="68"/>
      <c r="AQ858" s="68"/>
      <c r="AR858" s="68"/>
      <c r="AS858" s="68"/>
    </row>
    <row r="859" spans="1:45" ht="15.75" customHeight="1" x14ac:dyDescent="0.3">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c r="AA859" s="68"/>
      <c r="AK859" s="68"/>
      <c r="AL859" s="68"/>
      <c r="AM859" s="68"/>
      <c r="AN859" s="68"/>
      <c r="AO859" s="68"/>
      <c r="AP859" s="68"/>
      <c r="AQ859" s="68"/>
      <c r="AR859" s="68"/>
      <c r="AS859" s="68"/>
    </row>
    <row r="860" spans="1:45" ht="15.75" customHeight="1" x14ac:dyDescent="0.3">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c r="AA860" s="68"/>
      <c r="AK860" s="68"/>
      <c r="AL860" s="68"/>
      <c r="AM860" s="68"/>
      <c r="AN860" s="68"/>
      <c r="AO860" s="68"/>
      <c r="AP860" s="68"/>
      <c r="AQ860" s="68"/>
      <c r="AR860" s="68"/>
      <c r="AS860" s="68"/>
    </row>
    <row r="861" spans="1:45" ht="15.75" customHeight="1" x14ac:dyDescent="0.3">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c r="AA861" s="68"/>
      <c r="AK861" s="68"/>
      <c r="AL861" s="68"/>
      <c r="AM861" s="68"/>
      <c r="AN861" s="68"/>
      <c r="AO861" s="68"/>
      <c r="AP861" s="68"/>
      <c r="AQ861" s="68"/>
      <c r="AR861" s="68"/>
      <c r="AS861" s="68"/>
    </row>
    <row r="862" spans="1:45" ht="15.75" customHeight="1" x14ac:dyDescent="0.3">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c r="AA862" s="68"/>
      <c r="AK862" s="68"/>
      <c r="AL862" s="68"/>
      <c r="AM862" s="68"/>
      <c r="AN862" s="68"/>
      <c r="AO862" s="68"/>
      <c r="AP862" s="68"/>
      <c r="AQ862" s="68"/>
      <c r="AR862" s="68"/>
      <c r="AS862" s="68"/>
    </row>
    <row r="863" spans="1:45" ht="15.75" customHeight="1" x14ac:dyDescent="0.3">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c r="AA863" s="68"/>
      <c r="AK863" s="68"/>
      <c r="AL863" s="68"/>
      <c r="AM863" s="68"/>
      <c r="AN863" s="68"/>
      <c r="AO863" s="68"/>
      <c r="AP863" s="68"/>
      <c r="AQ863" s="68"/>
      <c r="AR863" s="68"/>
      <c r="AS863" s="68"/>
    </row>
    <row r="864" spans="1:45" ht="15.75" customHeight="1" x14ac:dyDescent="0.3">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c r="AA864" s="68"/>
      <c r="AK864" s="68"/>
      <c r="AL864" s="68"/>
      <c r="AM864" s="68"/>
      <c r="AN864" s="68"/>
      <c r="AO864" s="68"/>
      <c r="AP864" s="68"/>
      <c r="AQ864" s="68"/>
      <c r="AR864" s="68"/>
      <c r="AS864" s="68"/>
    </row>
    <row r="865" spans="1:45" ht="15.75" customHeight="1" x14ac:dyDescent="0.3">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c r="AA865" s="68"/>
      <c r="AK865" s="68"/>
      <c r="AL865" s="68"/>
      <c r="AM865" s="68"/>
      <c r="AN865" s="68"/>
      <c r="AO865" s="68"/>
      <c r="AP865" s="68"/>
      <c r="AQ865" s="68"/>
      <c r="AR865" s="68"/>
      <c r="AS865" s="68"/>
    </row>
    <row r="866" spans="1:45" ht="15.75" customHeight="1" x14ac:dyDescent="0.3">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c r="AA866" s="68"/>
      <c r="AK866" s="68"/>
      <c r="AL866" s="68"/>
      <c r="AM866" s="68"/>
      <c r="AN866" s="68"/>
      <c r="AO866" s="68"/>
      <c r="AP866" s="68"/>
      <c r="AQ866" s="68"/>
      <c r="AR866" s="68"/>
      <c r="AS866" s="68"/>
    </row>
    <row r="867" spans="1:45" ht="15.75" customHeight="1" x14ac:dyDescent="0.3">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c r="AA867" s="68"/>
      <c r="AK867" s="68"/>
      <c r="AL867" s="68"/>
      <c r="AM867" s="68"/>
      <c r="AN867" s="68"/>
      <c r="AO867" s="68"/>
      <c r="AP867" s="68"/>
      <c r="AQ867" s="68"/>
      <c r="AR867" s="68"/>
      <c r="AS867" s="68"/>
    </row>
    <row r="868" spans="1:45" ht="15.75" customHeight="1" x14ac:dyDescent="0.3">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c r="AA868" s="68"/>
      <c r="AK868" s="68"/>
      <c r="AL868" s="68"/>
      <c r="AM868" s="68"/>
      <c r="AN868" s="68"/>
      <c r="AO868" s="68"/>
      <c r="AP868" s="68"/>
      <c r="AQ868" s="68"/>
      <c r="AR868" s="68"/>
      <c r="AS868" s="68"/>
    </row>
    <row r="869" spans="1:45" ht="15.75" customHeight="1" x14ac:dyDescent="0.3">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c r="AA869" s="68"/>
      <c r="AK869" s="68"/>
      <c r="AL869" s="68"/>
      <c r="AM869" s="68"/>
      <c r="AN869" s="68"/>
      <c r="AO869" s="68"/>
      <c r="AP869" s="68"/>
      <c r="AQ869" s="68"/>
      <c r="AR869" s="68"/>
      <c r="AS869" s="68"/>
    </row>
    <row r="870" spans="1:45" ht="15.75" customHeight="1" x14ac:dyDescent="0.3">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c r="AA870" s="68"/>
      <c r="AK870" s="68"/>
      <c r="AL870" s="68"/>
      <c r="AM870" s="68"/>
      <c r="AN870" s="68"/>
      <c r="AO870" s="68"/>
      <c r="AP870" s="68"/>
      <c r="AQ870" s="68"/>
      <c r="AR870" s="68"/>
      <c r="AS870" s="68"/>
    </row>
    <row r="871" spans="1:45" ht="15.75" customHeight="1" x14ac:dyDescent="0.3">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c r="AA871" s="68"/>
      <c r="AK871" s="68"/>
      <c r="AL871" s="68"/>
      <c r="AM871" s="68"/>
      <c r="AN871" s="68"/>
      <c r="AO871" s="68"/>
      <c r="AP871" s="68"/>
      <c r="AQ871" s="68"/>
      <c r="AR871" s="68"/>
      <c r="AS871" s="68"/>
    </row>
    <row r="872" spans="1:45" ht="15.75" customHeight="1" x14ac:dyDescent="0.3">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c r="AA872" s="68"/>
      <c r="AK872" s="68"/>
      <c r="AL872" s="68"/>
      <c r="AM872" s="68"/>
      <c r="AN872" s="68"/>
      <c r="AO872" s="68"/>
      <c r="AP872" s="68"/>
      <c r="AQ872" s="68"/>
      <c r="AR872" s="68"/>
      <c r="AS872" s="68"/>
    </row>
    <row r="873" spans="1:45" ht="15.75" customHeight="1" x14ac:dyDescent="0.3">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c r="AA873" s="68"/>
      <c r="AK873" s="68"/>
      <c r="AL873" s="68"/>
      <c r="AM873" s="68"/>
      <c r="AN873" s="68"/>
      <c r="AO873" s="68"/>
      <c r="AP873" s="68"/>
      <c r="AQ873" s="68"/>
      <c r="AR873" s="68"/>
      <c r="AS873" s="68"/>
    </row>
    <row r="874" spans="1:45" ht="15.75" customHeight="1" x14ac:dyDescent="0.3">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c r="AA874" s="68"/>
      <c r="AK874" s="68"/>
      <c r="AL874" s="68"/>
      <c r="AM874" s="68"/>
      <c r="AN874" s="68"/>
      <c r="AO874" s="68"/>
      <c r="AP874" s="68"/>
      <c r="AQ874" s="68"/>
      <c r="AR874" s="68"/>
      <c r="AS874" s="68"/>
    </row>
    <row r="875" spans="1:45" ht="15.75" customHeight="1" x14ac:dyDescent="0.3">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c r="AA875" s="68"/>
      <c r="AK875" s="68"/>
      <c r="AL875" s="68"/>
      <c r="AM875" s="68"/>
      <c r="AN875" s="68"/>
      <c r="AO875" s="68"/>
      <c r="AP875" s="68"/>
      <c r="AQ875" s="68"/>
      <c r="AR875" s="68"/>
      <c r="AS875" s="68"/>
    </row>
    <row r="876" spans="1:45" ht="15.75" customHeight="1" x14ac:dyDescent="0.3">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c r="AA876" s="68"/>
      <c r="AK876" s="68"/>
      <c r="AL876" s="68"/>
      <c r="AM876" s="68"/>
      <c r="AN876" s="68"/>
      <c r="AO876" s="68"/>
      <c r="AP876" s="68"/>
      <c r="AQ876" s="68"/>
      <c r="AR876" s="68"/>
      <c r="AS876" s="68"/>
    </row>
    <row r="877" spans="1:45" ht="15.75" customHeight="1" x14ac:dyDescent="0.3">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K877" s="68"/>
      <c r="AL877" s="68"/>
      <c r="AM877" s="68"/>
      <c r="AN877" s="68"/>
      <c r="AO877" s="68"/>
      <c r="AP877" s="68"/>
      <c r="AQ877" s="68"/>
      <c r="AR877" s="68"/>
      <c r="AS877" s="68"/>
    </row>
    <row r="878" spans="1:45" ht="15.75" customHeight="1" x14ac:dyDescent="0.3">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c r="AA878" s="68"/>
      <c r="AK878" s="68"/>
      <c r="AL878" s="68"/>
      <c r="AM878" s="68"/>
      <c r="AN878" s="68"/>
      <c r="AO878" s="68"/>
      <c r="AP878" s="68"/>
      <c r="AQ878" s="68"/>
      <c r="AR878" s="68"/>
      <c r="AS878" s="68"/>
    </row>
    <row r="879" spans="1:45" ht="15.75" customHeight="1" x14ac:dyDescent="0.3">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c r="AA879" s="68"/>
      <c r="AK879" s="68"/>
      <c r="AL879" s="68"/>
      <c r="AM879" s="68"/>
      <c r="AN879" s="68"/>
      <c r="AO879" s="68"/>
      <c r="AP879" s="68"/>
      <c r="AQ879" s="68"/>
      <c r="AR879" s="68"/>
      <c r="AS879" s="68"/>
    </row>
    <row r="880" spans="1:45" ht="15.75" customHeight="1" x14ac:dyDescent="0.3">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c r="AA880" s="68"/>
      <c r="AK880" s="68"/>
      <c r="AL880" s="68"/>
      <c r="AM880" s="68"/>
      <c r="AN880" s="68"/>
      <c r="AO880" s="68"/>
      <c r="AP880" s="68"/>
      <c r="AQ880" s="68"/>
      <c r="AR880" s="68"/>
      <c r="AS880" s="68"/>
    </row>
    <row r="881" spans="1:45" ht="15.75" customHeight="1" x14ac:dyDescent="0.3">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c r="AA881" s="68"/>
      <c r="AK881" s="68"/>
      <c r="AL881" s="68"/>
      <c r="AM881" s="68"/>
      <c r="AN881" s="68"/>
      <c r="AO881" s="68"/>
      <c r="AP881" s="68"/>
      <c r="AQ881" s="68"/>
      <c r="AR881" s="68"/>
      <c r="AS881" s="68"/>
    </row>
    <row r="882" spans="1:45" ht="15.75" customHeight="1" x14ac:dyDescent="0.3">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c r="AA882" s="68"/>
      <c r="AK882" s="68"/>
      <c r="AL882" s="68"/>
      <c r="AM882" s="68"/>
      <c r="AN882" s="68"/>
      <c r="AO882" s="68"/>
      <c r="AP882" s="68"/>
      <c r="AQ882" s="68"/>
      <c r="AR882" s="68"/>
      <c r="AS882" s="68"/>
    </row>
    <row r="883" spans="1:45" ht="15.75" customHeight="1" x14ac:dyDescent="0.3">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c r="AA883" s="68"/>
      <c r="AK883" s="68"/>
      <c r="AL883" s="68"/>
      <c r="AM883" s="68"/>
      <c r="AN883" s="68"/>
      <c r="AO883" s="68"/>
      <c r="AP883" s="68"/>
      <c r="AQ883" s="68"/>
      <c r="AR883" s="68"/>
      <c r="AS883" s="68"/>
    </row>
    <row r="884" spans="1:45" ht="15.75" customHeight="1" x14ac:dyDescent="0.3">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c r="AA884" s="68"/>
      <c r="AK884" s="68"/>
      <c r="AL884" s="68"/>
      <c r="AM884" s="68"/>
      <c r="AN884" s="68"/>
      <c r="AO884" s="68"/>
      <c r="AP884" s="68"/>
      <c r="AQ884" s="68"/>
      <c r="AR884" s="68"/>
      <c r="AS884" s="68"/>
    </row>
    <row r="885" spans="1:45" ht="15.75" customHeight="1" x14ac:dyDescent="0.3">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c r="AA885" s="68"/>
      <c r="AK885" s="68"/>
      <c r="AL885" s="68"/>
      <c r="AM885" s="68"/>
      <c r="AN885" s="68"/>
      <c r="AO885" s="68"/>
      <c r="AP885" s="68"/>
      <c r="AQ885" s="68"/>
      <c r="AR885" s="68"/>
      <c r="AS885" s="68"/>
    </row>
    <row r="886" spans="1:45" ht="15.75" customHeight="1" x14ac:dyDescent="0.3">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c r="AA886" s="68"/>
      <c r="AK886" s="68"/>
      <c r="AL886" s="68"/>
      <c r="AM886" s="68"/>
      <c r="AN886" s="68"/>
      <c r="AO886" s="68"/>
      <c r="AP886" s="68"/>
      <c r="AQ886" s="68"/>
      <c r="AR886" s="68"/>
      <c r="AS886" s="68"/>
    </row>
    <row r="887" spans="1:45" ht="15.75" customHeight="1" x14ac:dyDescent="0.3">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c r="AA887" s="68"/>
      <c r="AK887" s="68"/>
      <c r="AL887" s="68"/>
      <c r="AM887" s="68"/>
      <c r="AN887" s="68"/>
      <c r="AO887" s="68"/>
      <c r="AP887" s="68"/>
      <c r="AQ887" s="68"/>
      <c r="AR887" s="68"/>
      <c r="AS887" s="68"/>
    </row>
    <row r="888" spans="1:45" ht="15.75" customHeight="1" x14ac:dyDescent="0.3">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c r="AA888" s="68"/>
      <c r="AK888" s="68"/>
      <c r="AL888" s="68"/>
      <c r="AM888" s="68"/>
      <c r="AN888" s="68"/>
      <c r="AO888" s="68"/>
      <c r="AP888" s="68"/>
      <c r="AQ888" s="68"/>
      <c r="AR888" s="68"/>
      <c r="AS888" s="68"/>
    </row>
    <row r="889" spans="1:45" ht="15.75" customHeight="1" x14ac:dyDescent="0.3">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c r="AA889" s="68"/>
      <c r="AK889" s="68"/>
      <c r="AL889" s="68"/>
      <c r="AM889" s="68"/>
      <c r="AN889" s="68"/>
      <c r="AO889" s="68"/>
      <c r="AP889" s="68"/>
      <c r="AQ889" s="68"/>
      <c r="AR889" s="68"/>
      <c r="AS889" s="68"/>
    </row>
    <row r="890" spans="1:45" ht="15.75" customHeight="1" x14ac:dyDescent="0.3">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c r="AA890" s="68"/>
      <c r="AK890" s="68"/>
      <c r="AL890" s="68"/>
      <c r="AM890" s="68"/>
      <c r="AN890" s="68"/>
      <c r="AO890" s="68"/>
      <c r="AP890" s="68"/>
      <c r="AQ890" s="68"/>
      <c r="AR890" s="68"/>
      <c r="AS890" s="68"/>
    </row>
    <row r="891" spans="1:45" ht="15.75" customHeight="1" x14ac:dyDescent="0.3">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c r="AA891" s="68"/>
      <c r="AK891" s="68"/>
      <c r="AL891" s="68"/>
      <c r="AM891" s="68"/>
      <c r="AN891" s="68"/>
      <c r="AO891" s="68"/>
      <c r="AP891" s="68"/>
      <c r="AQ891" s="68"/>
      <c r="AR891" s="68"/>
      <c r="AS891" s="68"/>
    </row>
    <row r="892" spans="1:45" ht="15.75" customHeight="1" x14ac:dyDescent="0.3">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c r="AA892" s="68"/>
      <c r="AK892" s="68"/>
      <c r="AL892" s="68"/>
      <c r="AM892" s="68"/>
      <c r="AN892" s="68"/>
      <c r="AO892" s="68"/>
      <c r="AP892" s="68"/>
      <c r="AQ892" s="68"/>
      <c r="AR892" s="68"/>
      <c r="AS892" s="68"/>
    </row>
    <row r="893" spans="1:45" ht="15.75" customHeight="1" x14ac:dyDescent="0.3">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c r="AA893" s="68"/>
      <c r="AK893" s="68"/>
      <c r="AL893" s="68"/>
      <c r="AM893" s="68"/>
      <c r="AN893" s="68"/>
      <c r="AO893" s="68"/>
      <c r="AP893" s="68"/>
      <c r="AQ893" s="68"/>
      <c r="AR893" s="68"/>
      <c r="AS893" s="68"/>
    </row>
    <row r="894" spans="1:45" ht="15.75" customHeight="1" x14ac:dyDescent="0.3">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c r="AA894" s="68"/>
      <c r="AK894" s="68"/>
      <c r="AL894" s="68"/>
      <c r="AM894" s="68"/>
      <c r="AN894" s="68"/>
      <c r="AO894" s="68"/>
      <c r="AP894" s="68"/>
      <c r="AQ894" s="68"/>
      <c r="AR894" s="68"/>
      <c r="AS894" s="68"/>
    </row>
    <row r="895" spans="1:45" ht="15.75" customHeight="1" x14ac:dyDescent="0.3">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c r="AA895" s="68"/>
      <c r="AK895" s="68"/>
      <c r="AL895" s="68"/>
      <c r="AM895" s="68"/>
      <c r="AN895" s="68"/>
      <c r="AO895" s="68"/>
      <c r="AP895" s="68"/>
      <c r="AQ895" s="68"/>
      <c r="AR895" s="68"/>
      <c r="AS895" s="68"/>
    </row>
    <row r="896" spans="1:45" ht="15.75" customHeight="1" x14ac:dyDescent="0.3">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c r="AA896" s="68"/>
      <c r="AK896" s="68"/>
      <c r="AL896" s="68"/>
      <c r="AM896" s="68"/>
      <c r="AN896" s="68"/>
      <c r="AO896" s="68"/>
      <c r="AP896" s="68"/>
      <c r="AQ896" s="68"/>
      <c r="AR896" s="68"/>
      <c r="AS896" s="68"/>
    </row>
    <row r="897" spans="1:45" ht="15.75" customHeight="1" x14ac:dyDescent="0.3">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c r="AA897" s="68"/>
      <c r="AK897" s="68"/>
      <c r="AL897" s="68"/>
      <c r="AM897" s="68"/>
      <c r="AN897" s="68"/>
      <c r="AO897" s="68"/>
      <c r="AP897" s="68"/>
      <c r="AQ897" s="68"/>
      <c r="AR897" s="68"/>
      <c r="AS897" s="68"/>
    </row>
    <row r="898" spans="1:45" ht="15.75" customHeight="1" x14ac:dyDescent="0.3">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c r="AA898" s="68"/>
      <c r="AK898" s="68"/>
      <c r="AL898" s="68"/>
      <c r="AM898" s="68"/>
      <c r="AN898" s="68"/>
      <c r="AO898" s="68"/>
      <c r="AP898" s="68"/>
      <c r="AQ898" s="68"/>
      <c r="AR898" s="68"/>
      <c r="AS898" s="68"/>
    </row>
    <row r="899" spans="1:45" ht="15.75" customHeight="1" x14ac:dyDescent="0.3">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c r="AA899" s="68"/>
      <c r="AK899" s="68"/>
      <c r="AL899" s="68"/>
      <c r="AM899" s="68"/>
      <c r="AN899" s="68"/>
      <c r="AO899" s="68"/>
      <c r="AP899" s="68"/>
      <c r="AQ899" s="68"/>
      <c r="AR899" s="68"/>
      <c r="AS899" s="68"/>
    </row>
    <row r="900" spans="1:45" ht="15.75" customHeight="1" x14ac:dyDescent="0.3">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c r="AA900" s="68"/>
      <c r="AK900" s="68"/>
      <c r="AL900" s="68"/>
      <c r="AM900" s="68"/>
      <c r="AN900" s="68"/>
      <c r="AO900" s="68"/>
      <c r="AP900" s="68"/>
      <c r="AQ900" s="68"/>
      <c r="AR900" s="68"/>
      <c r="AS900" s="68"/>
    </row>
    <row r="901" spans="1:45" ht="15.75" customHeight="1" x14ac:dyDescent="0.3">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c r="AA901" s="68"/>
      <c r="AK901" s="68"/>
      <c r="AL901" s="68"/>
      <c r="AM901" s="68"/>
      <c r="AN901" s="68"/>
      <c r="AO901" s="68"/>
      <c r="AP901" s="68"/>
      <c r="AQ901" s="68"/>
      <c r="AR901" s="68"/>
      <c r="AS901" s="68"/>
    </row>
    <row r="902" spans="1:45" ht="15.75" customHeight="1" x14ac:dyDescent="0.3">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c r="AA902" s="68"/>
      <c r="AK902" s="68"/>
      <c r="AL902" s="68"/>
      <c r="AM902" s="68"/>
      <c r="AN902" s="68"/>
      <c r="AO902" s="68"/>
      <c r="AP902" s="68"/>
      <c r="AQ902" s="68"/>
      <c r="AR902" s="68"/>
      <c r="AS902" s="68"/>
    </row>
    <row r="903" spans="1:45" ht="15.75" customHeight="1" x14ac:dyDescent="0.3">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c r="AA903" s="68"/>
      <c r="AK903" s="68"/>
      <c r="AL903" s="68"/>
      <c r="AM903" s="68"/>
      <c r="AN903" s="68"/>
      <c r="AO903" s="68"/>
      <c r="AP903" s="68"/>
      <c r="AQ903" s="68"/>
      <c r="AR903" s="68"/>
      <c r="AS903" s="68"/>
    </row>
    <row r="904" spans="1:45" ht="15.75" customHeight="1" x14ac:dyDescent="0.3">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c r="AA904" s="68"/>
      <c r="AK904" s="68"/>
      <c r="AL904" s="68"/>
      <c r="AM904" s="68"/>
      <c r="AN904" s="68"/>
      <c r="AO904" s="68"/>
      <c r="AP904" s="68"/>
      <c r="AQ904" s="68"/>
      <c r="AR904" s="68"/>
      <c r="AS904" s="68"/>
    </row>
    <row r="905" spans="1:45" ht="15.75" customHeight="1" x14ac:dyDescent="0.3">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c r="AA905" s="68"/>
      <c r="AK905" s="68"/>
      <c r="AL905" s="68"/>
      <c r="AM905" s="68"/>
      <c r="AN905" s="68"/>
      <c r="AO905" s="68"/>
      <c r="AP905" s="68"/>
      <c r="AQ905" s="68"/>
      <c r="AR905" s="68"/>
      <c r="AS905" s="68"/>
    </row>
    <row r="906" spans="1:45" ht="15.75" customHeight="1" x14ac:dyDescent="0.3">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c r="AA906" s="68"/>
      <c r="AK906" s="68"/>
      <c r="AL906" s="68"/>
      <c r="AM906" s="68"/>
      <c r="AN906" s="68"/>
      <c r="AO906" s="68"/>
      <c r="AP906" s="68"/>
      <c r="AQ906" s="68"/>
      <c r="AR906" s="68"/>
      <c r="AS906" s="68"/>
    </row>
    <row r="907" spans="1:45" ht="15.75" customHeight="1" x14ac:dyDescent="0.3">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c r="AA907" s="68"/>
      <c r="AK907" s="68"/>
      <c r="AL907" s="68"/>
      <c r="AM907" s="68"/>
      <c r="AN907" s="68"/>
      <c r="AO907" s="68"/>
      <c r="AP907" s="68"/>
      <c r="AQ907" s="68"/>
      <c r="AR907" s="68"/>
      <c r="AS907" s="68"/>
    </row>
    <row r="908" spans="1:45" ht="15.75" customHeight="1" x14ac:dyDescent="0.3">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c r="AA908" s="68"/>
      <c r="AK908" s="68"/>
      <c r="AL908" s="68"/>
      <c r="AM908" s="68"/>
      <c r="AN908" s="68"/>
      <c r="AO908" s="68"/>
      <c r="AP908" s="68"/>
      <c r="AQ908" s="68"/>
      <c r="AR908" s="68"/>
      <c r="AS908" s="68"/>
    </row>
    <row r="909" spans="1:45" ht="15.75" customHeight="1" x14ac:dyDescent="0.3">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c r="AA909" s="68"/>
      <c r="AK909" s="68"/>
      <c r="AL909" s="68"/>
      <c r="AM909" s="68"/>
      <c r="AN909" s="68"/>
      <c r="AO909" s="68"/>
      <c r="AP909" s="68"/>
      <c r="AQ909" s="68"/>
      <c r="AR909" s="68"/>
      <c r="AS909" s="68"/>
    </row>
    <row r="910" spans="1:45" ht="15.75" customHeight="1" x14ac:dyDescent="0.3">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c r="AA910" s="68"/>
      <c r="AK910" s="68"/>
      <c r="AL910" s="68"/>
      <c r="AM910" s="68"/>
      <c r="AN910" s="68"/>
      <c r="AO910" s="68"/>
      <c r="AP910" s="68"/>
      <c r="AQ910" s="68"/>
      <c r="AR910" s="68"/>
      <c r="AS910" s="68"/>
    </row>
    <row r="911" spans="1:45" ht="15.75" customHeight="1" x14ac:dyDescent="0.3">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c r="AA911" s="68"/>
      <c r="AK911" s="68"/>
      <c r="AL911" s="68"/>
      <c r="AM911" s="68"/>
      <c r="AN911" s="68"/>
      <c r="AO911" s="68"/>
      <c r="AP911" s="68"/>
      <c r="AQ911" s="68"/>
      <c r="AR911" s="68"/>
      <c r="AS911" s="68"/>
    </row>
    <row r="912" spans="1:45" ht="15.75" customHeight="1" x14ac:dyDescent="0.3">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c r="AA912" s="68"/>
      <c r="AK912" s="68"/>
      <c r="AL912" s="68"/>
      <c r="AM912" s="68"/>
      <c r="AN912" s="68"/>
      <c r="AO912" s="68"/>
      <c r="AP912" s="68"/>
      <c r="AQ912" s="68"/>
      <c r="AR912" s="68"/>
      <c r="AS912" s="68"/>
    </row>
    <row r="913" spans="1:45" ht="15.75" customHeight="1" x14ac:dyDescent="0.3">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c r="AA913" s="68"/>
      <c r="AK913" s="68"/>
      <c r="AL913" s="68"/>
      <c r="AM913" s="68"/>
      <c r="AN913" s="68"/>
      <c r="AO913" s="68"/>
      <c r="AP913" s="68"/>
      <c r="AQ913" s="68"/>
      <c r="AR913" s="68"/>
      <c r="AS913" s="68"/>
    </row>
    <row r="914" spans="1:45" ht="15.75" customHeight="1" x14ac:dyDescent="0.3">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c r="AA914" s="68"/>
      <c r="AK914" s="68"/>
      <c r="AL914" s="68"/>
      <c r="AM914" s="68"/>
      <c r="AN914" s="68"/>
      <c r="AO914" s="68"/>
      <c r="AP914" s="68"/>
      <c r="AQ914" s="68"/>
      <c r="AR914" s="68"/>
      <c r="AS914" s="68"/>
    </row>
    <row r="915" spans="1:45" ht="15.75" customHeight="1" x14ac:dyDescent="0.3">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c r="AA915" s="68"/>
      <c r="AK915" s="68"/>
      <c r="AL915" s="68"/>
      <c r="AM915" s="68"/>
      <c r="AN915" s="68"/>
      <c r="AO915" s="68"/>
      <c r="AP915" s="68"/>
      <c r="AQ915" s="68"/>
      <c r="AR915" s="68"/>
      <c r="AS915" s="68"/>
    </row>
    <row r="916" spans="1:45" ht="15.75" customHeight="1" x14ac:dyDescent="0.3">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c r="AA916" s="68"/>
      <c r="AK916" s="68"/>
      <c r="AL916" s="68"/>
      <c r="AM916" s="68"/>
      <c r="AN916" s="68"/>
      <c r="AO916" s="68"/>
      <c r="AP916" s="68"/>
      <c r="AQ916" s="68"/>
      <c r="AR916" s="68"/>
      <c r="AS916" s="68"/>
    </row>
    <row r="917" spans="1:45" ht="15.75" customHeight="1" x14ac:dyDescent="0.3">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c r="AA917" s="68"/>
      <c r="AK917" s="68"/>
      <c r="AL917" s="68"/>
      <c r="AM917" s="68"/>
      <c r="AN917" s="68"/>
      <c r="AO917" s="68"/>
      <c r="AP917" s="68"/>
      <c r="AQ917" s="68"/>
      <c r="AR917" s="68"/>
      <c r="AS917" s="68"/>
    </row>
    <row r="918" spans="1:45" ht="15.75" customHeight="1" x14ac:dyDescent="0.3">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c r="AA918" s="68"/>
      <c r="AK918" s="68"/>
      <c r="AL918" s="68"/>
      <c r="AM918" s="68"/>
      <c r="AN918" s="68"/>
      <c r="AO918" s="68"/>
      <c r="AP918" s="68"/>
      <c r="AQ918" s="68"/>
      <c r="AR918" s="68"/>
      <c r="AS918" s="68"/>
    </row>
    <row r="919" spans="1:45" ht="15.75" customHeight="1" x14ac:dyDescent="0.3">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c r="AA919" s="68"/>
      <c r="AK919" s="68"/>
      <c r="AL919" s="68"/>
      <c r="AM919" s="68"/>
      <c r="AN919" s="68"/>
      <c r="AO919" s="68"/>
      <c r="AP919" s="68"/>
      <c r="AQ919" s="68"/>
      <c r="AR919" s="68"/>
      <c r="AS919" s="68"/>
    </row>
    <row r="920" spans="1:45" ht="15.75" customHeight="1" x14ac:dyDescent="0.3">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c r="AA920" s="68"/>
      <c r="AK920" s="68"/>
      <c r="AL920" s="68"/>
      <c r="AM920" s="68"/>
      <c r="AN920" s="68"/>
      <c r="AO920" s="68"/>
      <c r="AP920" s="68"/>
      <c r="AQ920" s="68"/>
      <c r="AR920" s="68"/>
      <c r="AS920" s="68"/>
    </row>
    <row r="921" spans="1:45" ht="15.75" customHeight="1" x14ac:dyDescent="0.3">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c r="AA921" s="68"/>
      <c r="AK921" s="68"/>
      <c r="AL921" s="68"/>
      <c r="AM921" s="68"/>
      <c r="AN921" s="68"/>
      <c r="AO921" s="68"/>
      <c r="AP921" s="68"/>
      <c r="AQ921" s="68"/>
      <c r="AR921" s="68"/>
      <c r="AS921" s="68"/>
    </row>
    <row r="922" spans="1:45" ht="15.75" customHeight="1" x14ac:dyDescent="0.3">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c r="AA922" s="68"/>
      <c r="AK922" s="68"/>
      <c r="AL922" s="68"/>
      <c r="AM922" s="68"/>
      <c r="AN922" s="68"/>
      <c r="AO922" s="68"/>
      <c r="AP922" s="68"/>
      <c r="AQ922" s="68"/>
      <c r="AR922" s="68"/>
      <c r="AS922" s="68"/>
    </row>
    <row r="923" spans="1:45" ht="15.75" customHeight="1" x14ac:dyDescent="0.3">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c r="AA923" s="68"/>
      <c r="AK923" s="68"/>
      <c r="AL923" s="68"/>
      <c r="AM923" s="68"/>
      <c r="AN923" s="68"/>
      <c r="AO923" s="68"/>
      <c r="AP923" s="68"/>
      <c r="AQ923" s="68"/>
      <c r="AR923" s="68"/>
      <c r="AS923" s="68"/>
    </row>
    <row r="924" spans="1:45" ht="15.75" customHeight="1" x14ac:dyDescent="0.3">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c r="AA924" s="68"/>
      <c r="AK924" s="68"/>
      <c r="AL924" s="68"/>
      <c r="AM924" s="68"/>
      <c r="AN924" s="68"/>
      <c r="AO924" s="68"/>
      <c r="AP924" s="68"/>
      <c r="AQ924" s="68"/>
      <c r="AR924" s="68"/>
      <c r="AS924" s="68"/>
    </row>
    <row r="925" spans="1:45" ht="15.75" customHeight="1" x14ac:dyDescent="0.3">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c r="AA925" s="68"/>
      <c r="AK925" s="68"/>
      <c r="AL925" s="68"/>
      <c r="AM925" s="68"/>
      <c r="AN925" s="68"/>
      <c r="AO925" s="68"/>
      <c r="AP925" s="68"/>
      <c r="AQ925" s="68"/>
      <c r="AR925" s="68"/>
      <c r="AS925" s="68"/>
    </row>
    <row r="926" spans="1:45" ht="15.75" customHeight="1" x14ac:dyDescent="0.3">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c r="AA926" s="68"/>
      <c r="AK926" s="68"/>
      <c r="AL926" s="68"/>
      <c r="AM926" s="68"/>
      <c r="AN926" s="68"/>
      <c r="AO926" s="68"/>
      <c r="AP926" s="68"/>
      <c r="AQ926" s="68"/>
      <c r="AR926" s="68"/>
      <c r="AS926" s="68"/>
    </row>
    <row r="927" spans="1:45" ht="15.75" customHeight="1" x14ac:dyDescent="0.3">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c r="AA927" s="68"/>
      <c r="AK927" s="68"/>
      <c r="AL927" s="68"/>
      <c r="AM927" s="68"/>
      <c r="AN927" s="68"/>
      <c r="AO927" s="68"/>
      <c r="AP927" s="68"/>
      <c r="AQ927" s="68"/>
      <c r="AR927" s="68"/>
      <c r="AS927" s="68"/>
    </row>
    <row r="928" spans="1:45" ht="15.75" customHeight="1" x14ac:dyDescent="0.3">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c r="AA928" s="68"/>
      <c r="AK928" s="68"/>
      <c r="AL928" s="68"/>
      <c r="AM928" s="68"/>
      <c r="AN928" s="68"/>
      <c r="AO928" s="68"/>
      <c r="AP928" s="68"/>
      <c r="AQ928" s="68"/>
      <c r="AR928" s="68"/>
      <c r="AS928" s="68"/>
    </row>
    <row r="929" spans="1:45" ht="15.75" customHeight="1" x14ac:dyDescent="0.3">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c r="AA929" s="68"/>
      <c r="AK929" s="68"/>
      <c r="AL929" s="68"/>
      <c r="AM929" s="68"/>
      <c r="AN929" s="68"/>
      <c r="AO929" s="68"/>
      <c r="AP929" s="68"/>
      <c r="AQ929" s="68"/>
      <c r="AR929" s="68"/>
      <c r="AS929" s="68"/>
    </row>
    <row r="930" spans="1:45" ht="15.75" customHeight="1" x14ac:dyDescent="0.3">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c r="AA930" s="68"/>
      <c r="AK930" s="68"/>
      <c r="AL930" s="68"/>
      <c r="AM930" s="68"/>
      <c r="AN930" s="68"/>
      <c r="AO930" s="68"/>
      <c r="AP930" s="68"/>
      <c r="AQ930" s="68"/>
      <c r="AR930" s="68"/>
      <c r="AS930" s="68"/>
    </row>
    <row r="931" spans="1:45" ht="15.75" customHeight="1" x14ac:dyDescent="0.3">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c r="AA931" s="68"/>
      <c r="AK931" s="68"/>
      <c r="AL931" s="68"/>
      <c r="AM931" s="68"/>
      <c r="AN931" s="68"/>
      <c r="AO931" s="68"/>
      <c r="AP931" s="68"/>
      <c r="AQ931" s="68"/>
      <c r="AR931" s="68"/>
      <c r="AS931" s="68"/>
    </row>
    <row r="932" spans="1:45" ht="15.75" customHeight="1" x14ac:dyDescent="0.3">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c r="AA932" s="68"/>
      <c r="AK932" s="68"/>
      <c r="AL932" s="68"/>
      <c r="AM932" s="68"/>
      <c r="AN932" s="68"/>
      <c r="AO932" s="68"/>
      <c r="AP932" s="68"/>
      <c r="AQ932" s="68"/>
      <c r="AR932" s="68"/>
      <c r="AS932" s="68"/>
    </row>
    <row r="933" spans="1:45" ht="15.75" customHeight="1" x14ac:dyDescent="0.3">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c r="AA933" s="68"/>
      <c r="AK933" s="68"/>
      <c r="AL933" s="68"/>
      <c r="AM933" s="68"/>
      <c r="AN933" s="68"/>
      <c r="AO933" s="68"/>
      <c r="AP933" s="68"/>
      <c r="AQ933" s="68"/>
      <c r="AR933" s="68"/>
      <c r="AS933" s="68"/>
    </row>
    <row r="934" spans="1:45" ht="15.75" customHeight="1" x14ac:dyDescent="0.3">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c r="AA934" s="68"/>
      <c r="AK934" s="68"/>
      <c r="AL934" s="68"/>
      <c r="AM934" s="68"/>
      <c r="AN934" s="68"/>
      <c r="AO934" s="68"/>
      <c r="AP934" s="68"/>
      <c r="AQ934" s="68"/>
      <c r="AR934" s="68"/>
      <c r="AS934" s="68"/>
    </row>
    <row r="935" spans="1:45" ht="15.75" customHeight="1" x14ac:dyDescent="0.3">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c r="AA935" s="68"/>
      <c r="AK935" s="68"/>
      <c r="AL935" s="68"/>
      <c r="AM935" s="68"/>
      <c r="AN935" s="68"/>
      <c r="AO935" s="68"/>
      <c r="AP935" s="68"/>
      <c r="AQ935" s="68"/>
      <c r="AR935" s="68"/>
      <c r="AS935" s="68"/>
    </row>
    <row r="936" spans="1:45" ht="15.75" customHeight="1" x14ac:dyDescent="0.3">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c r="AA936" s="68"/>
      <c r="AK936" s="68"/>
      <c r="AL936" s="68"/>
      <c r="AM936" s="68"/>
      <c r="AN936" s="68"/>
      <c r="AO936" s="68"/>
      <c r="AP936" s="68"/>
      <c r="AQ936" s="68"/>
      <c r="AR936" s="68"/>
      <c r="AS936" s="68"/>
    </row>
    <row r="937" spans="1:45" ht="15.75" customHeight="1" x14ac:dyDescent="0.3">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c r="AA937" s="68"/>
      <c r="AK937" s="68"/>
      <c r="AL937" s="68"/>
      <c r="AM937" s="68"/>
      <c r="AN937" s="68"/>
      <c r="AO937" s="68"/>
      <c r="AP937" s="68"/>
      <c r="AQ937" s="68"/>
      <c r="AR937" s="68"/>
      <c r="AS937" s="68"/>
    </row>
    <row r="938" spans="1:45" ht="15.75" customHeight="1" x14ac:dyDescent="0.3">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c r="AA938" s="68"/>
      <c r="AK938" s="68"/>
      <c r="AL938" s="68"/>
      <c r="AM938" s="68"/>
      <c r="AN938" s="68"/>
      <c r="AO938" s="68"/>
      <c r="AP938" s="68"/>
      <c r="AQ938" s="68"/>
      <c r="AR938" s="68"/>
      <c r="AS938" s="68"/>
    </row>
    <row r="939" spans="1:45" ht="15.75" customHeight="1" x14ac:dyDescent="0.3">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c r="AA939" s="68"/>
      <c r="AK939" s="68"/>
      <c r="AL939" s="68"/>
      <c r="AM939" s="68"/>
      <c r="AN939" s="68"/>
      <c r="AO939" s="68"/>
      <c r="AP939" s="68"/>
      <c r="AQ939" s="68"/>
      <c r="AR939" s="68"/>
      <c r="AS939" s="68"/>
    </row>
    <row r="940" spans="1:45" ht="15.75" customHeight="1" x14ac:dyDescent="0.3">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c r="AA940" s="68"/>
      <c r="AK940" s="68"/>
      <c r="AL940" s="68"/>
      <c r="AM940" s="68"/>
      <c r="AN940" s="68"/>
      <c r="AO940" s="68"/>
      <c r="AP940" s="68"/>
      <c r="AQ940" s="68"/>
      <c r="AR940" s="68"/>
      <c r="AS940" s="68"/>
    </row>
    <row r="941" spans="1:45" ht="15.75" customHeight="1" x14ac:dyDescent="0.3">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c r="AA941" s="68"/>
      <c r="AK941" s="68"/>
      <c r="AL941" s="68"/>
      <c r="AM941" s="68"/>
      <c r="AN941" s="68"/>
      <c r="AO941" s="68"/>
      <c r="AP941" s="68"/>
      <c r="AQ941" s="68"/>
      <c r="AR941" s="68"/>
      <c r="AS941" s="68"/>
    </row>
    <row r="942" spans="1:45" ht="15.75" customHeight="1" x14ac:dyDescent="0.3">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c r="AA942" s="68"/>
      <c r="AK942" s="68"/>
      <c r="AL942" s="68"/>
      <c r="AM942" s="68"/>
      <c r="AN942" s="68"/>
      <c r="AO942" s="68"/>
      <c r="AP942" s="68"/>
      <c r="AQ942" s="68"/>
      <c r="AR942" s="68"/>
      <c r="AS942" s="68"/>
    </row>
    <row r="943" spans="1:45" ht="15.75" customHeight="1" x14ac:dyDescent="0.3">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c r="AA943" s="68"/>
      <c r="AK943" s="68"/>
      <c r="AL943" s="68"/>
      <c r="AM943" s="68"/>
      <c r="AN943" s="68"/>
      <c r="AO943" s="68"/>
      <c r="AP943" s="68"/>
      <c r="AQ943" s="68"/>
      <c r="AR943" s="68"/>
      <c r="AS943" s="68"/>
    </row>
    <row r="944" spans="1:45" ht="15.75" customHeight="1" x14ac:dyDescent="0.3">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c r="AA944" s="68"/>
      <c r="AK944" s="68"/>
      <c r="AL944" s="68"/>
      <c r="AM944" s="68"/>
      <c r="AN944" s="68"/>
      <c r="AO944" s="68"/>
      <c r="AP944" s="68"/>
      <c r="AQ944" s="68"/>
      <c r="AR944" s="68"/>
      <c r="AS944" s="68"/>
    </row>
    <row r="945" spans="1:45" ht="15.75" customHeight="1" x14ac:dyDescent="0.3">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c r="AA945" s="68"/>
      <c r="AK945" s="68"/>
      <c r="AL945" s="68"/>
      <c r="AM945" s="68"/>
      <c r="AN945" s="68"/>
      <c r="AO945" s="68"/>
      <c r="AP945" s="68"/>
      <c r="AQ945" s="68"/>
      <c r="AR945" s="68"/>
      <c r="AS945" s="68"/>
    </row>
    <row r="946" spans="1:45" ht="15.75" customHeight="1" x14ac:dyDescent="0.3">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c r="AA946" s="68"/>
      <c r="AK946" s="68"/>
      <c r="AL946" s="68"/>
      <c r="AM946" s="68"/>
      <c r="AN946" s="68"/>
      <c r="AO946" s="68"/>
      <c r="AP946" s="68"/>
      <c r="AQ946" s="68"/>
      <c r="AR946" s="68"/>
      <c r="AS946" s="68"/>
    </row>
    <row r="947" spans="1:45" ht="15.75" customHeight="1" x14ac:dyDescent="0.3">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c r="AA947" s="68"/>
      <c r="AK947" s="68"/>
      <c r="AL947" s="68"/>
      <c r="AM947" s="68"/>
      <c r="AN947" s="68"/>
      <c r="AO947" s="68"/>
      <c r="AP947" s="68"/>
      <c r="AQ947" s="68"/>
      <c r="AR947" s="68"/>
      <c r="AS947" s="68"/>
    </row>
    <row r="948" spans="1:45" ht="15.75" customHeight="1" x14ac:dyDescent="0.3">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c r="AA948" s="68"/>
      <c r="AK948" s="68"/>
      <c r="AL948" s="68"/>
      <c r="AM948" s="68"/>
      <c r="AN948" s="68"/>
      <c r="AO948" s="68"/>
      <c r="AP948" s="68"/>
      <c r="AQ948" s="68"/>
      <c r="AR948" s="68"/>
      <c r="AS948" s="68"/>
    </row>
    <row r="949" spans="1:45" ht="15.75" customHeight="1" x14ac:dyDescent="0.3">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c r="AA949" s="68"/>
      <c r="AK949" s="68"/>
      <c r="AL949" s="68"/>
      <c r="AM949" s="68"/>
      <c r="AN949" s="68"/>
      <c r="AO949" s="68"/>
      <c r="AP949" s="68"/>
      <c r="AQ949" s="68"/>
      <c r="AR949" s="68"/>
      <c r="AS949" s="68"/>
    </row>
    <row r="950" spans="1:45" ht="15.75" customHeight="1" x14ac:dyDescent="0.3">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c r="AA950" s="68"/>
      <c r="AK950" s="68"/>
      <c r="AL950" s="68"/>
      <c r="AM950" s="68"/>
      <c r="AN950" s="68"/>
      <c r="AO950" s="68"/>
      <c r="AP950" s="68"/>
      <c r="AQ950" s="68"/>
      <c r="AR950" s="68"/>
      <c r="AS950" s="68"/>
    </row>
    <row r="951" spans="1:45" ht="15.75" customHeight="1" x14ac:dyDescent="0.3">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c r="AA951" s="68"/>
      <c r="AK951" s="68"/>
      <c r="AL951" s="68"/>
      <c r="AM951" s="68"/>
      <c r="AN951" s="68"/>
      <c r="AO951" s="68"/>
      <c r="AP951" s="68"/>
      <c r="AQ951" s="68"/>
      <c r="AR951" s="68"/>
      <c r="AS951" s="68"/>
    </row>
    <row r="952" spans="1:45" ht="15.75" customHeight="1" x14ac:dyDescent="0.3">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c r="AA952" s="68"/>
      <c r="AK952" s="68"/>
      <c r="AL952" s="68"/>
      <c r="AM952" s="68"/>
      <c r="AN952" s="68"/>
      <c r="AO952" s="68"/>
      <c r="AP952" s="68"/>
      <c r="AQ952" s="68"/>
      <c r="AR952" s="68"/>
      <c r="AS952" s="68"/>
    </row>
    <row r="953" spans="1:45" ht="15.75" customHeight="1" x14ac:dyDescent="0.3">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K953" s="68"/>
      <c r="AL953" s="68"/>
      <c r="AM953" s="68"/>
      <c r="AN953" s="68"/>
      <c r="AO953" s="68"/>
      <c r="AP953" s="68"/>
      <c r="AQ953" s="68"/>
      <c r="AR953" s="68"/>
      <c r="AS953" s="68"/>
    </row>
    <row r="954" spans="1:45" ht="15.75" customHeight="1" x14ac:dyDescent="0.3">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c r="AA954" s="68"/>
      <c r="AK954" s="68"/>
      <c r="AL954" s="68"/>
      <c r="AM954" s="68"/>
      <c r="AN954" s="68"/>
      <c r="AO954" s="68"/>
      <c r="AP954" s="68"/>
      <c r="AQ954" s="68"/>
      <c r="AR954" s="68"/>
      <c r="AS954" s="68"/>
    </row>
    <row r="955" spans="1:45" ht="15.75" customHeight="1" x14ac:dyDescent="0.3">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c r="AA955" s="68"/>
      <c r="AK955" s="68"/>
      <c r="AL955" s="68"/>
      <c r="AM955" s="68"/>
      <c r="AN955" s="68"/>
      <c r="AO955" s="68"/>
      <c r="AP955" s="68"/>
      <c r="AQ955" s="68"/>
      <c r="AR955" s="68"/>
      <c r="AS955" s="68"/>
    </row>
    <row r="956" spans="1:45" ht="15.75" customHeight="1" x14ac:dyDescent="0.3">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c r="AA956" s="68"/>
      <c r="AK956" s="68"/>
      <c r="AL956" s="68"/>
      <c r="AM956" s="68"/>
      <c r="AN956" s="68"/>
      <c r="AO956" s="68"/>
      <c r="AP956" s="68"/>
      <c r="AQ956" s="68"/>
      <c r="AR956" s="68"/>
      <c r="AS956" s="68"/>
    </row>
    <row r="957" spans="1:45" ht="15.75" customHeight="1" x14ac:dyDescent="0.3">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c r="AA957" s="68"/>
      <c r="AK957" s="68"/>
      <c r="AL957" s="68"/>
      <c r="AM957" s="68"/>
      <c r="AN957" s="68"/>
      <c r="AO957" s="68"/>
      <c r="AP957" s="68"/>
      <c r="AQ957" s="68"/>
      <c r="AR957" s="68"/>
      <c r="AS957" s="68"/>
    </row>
    <row r="958" spans="1:45" ht="15.75" customHeight="1" x14ac:dyDescent="0.3">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K958" s="68"/>
      <c r="AL958" s="68"/>
      <c r="AM958" s="68"/>
      <c r="AN958" s="68"/>
      <c r="AO958" s="68"/>
      <c r="AP958" s="68"/>
      <c r="AQ958" s="68"/>
      <c r="AR958" s="68"/>
      <c r="AS958" s="68"/>
    </row>
    <row r="959" spans="1:45" ht="15.75" customHeight="1" x14ac:dyDescent="0.3">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c r="AA959" s="68"/>
      <c r="AK959" s="68"/>
      <c r="AL959" s="68"/>
      <c r="AM959" s="68"/>
      <c r="AN959" s="68"/>
      <c r="AO959" s="68"/>
      <c r="AP959" s="68"/>
      <c r="AQ959" s="68"/>
      <c r="AR959" s="68"/>
      <c r="AS959" s="68"/>
    </row>
    <row r="960" spans="1:45" ht="15.75" customHeight="1" x14ac:dyDescent="0.3">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c r="AA960" s="68"/>
      <c r="AK960" s="68"/>
      <c r="AL960" s="68"/>
      <c r="AM960" s="68"/>
      <c r="AN960" s="68"/>
      <c r="AO960" s="68"/>
      <c r="AP960" s="68"/>
      <c r="AQ960" s="68"/>
      <c r="AR960" s="68"/>
      <c r="AS960" s="68"/>
    </row>
    <row r="961" spans="1:45" ht="15.75" customHeight="1" x14ac:dyDescent="0.3">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c r="AA961" s="68"/>
      <c r="AK961" s="68"/>
      <c r="AL961" s="68"/>
      <c r="AM961" s="68"/>
      <c r="AN961" s="68"/>
      <c r="AO961" s="68"/>
      <c r="AP961" s="68"/>
      <c r="AQ961" s="68"/>
      <c r="AR961" s="68"/>
      <c r="AS961" s="68"/>
    </row>
    <row r="962" spans="1:45" ht="15.75" customHeight="1" x14ac:dyDescent="0.3">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c r="AA962" s="68"/>
      <c r="AK962" s="68"/>
      <c r="AL962" s="68"/>
      <c r="AM962" s="68"/>
      <c r="AN962" s="68"/>
      <c r="AO962" s="68"/>
      <c r="AP962" s="68"/>
      <c r="AQ962" s="68"/>
      <c r="AR962" s="68"/>
      <c r="AS962" s="68"/>
    </row>
    <row r="963" spans="1:45" ht="15.75" customHeight="1" x14ac:dyDescent="0.3">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K963" s="68"/>
      <c r="AL963" s="68"/>
      <c r="AM963" s="68"/>
      <c r="AN963" s="68"/>
      <c r="AO963" s="68"/>
      <c r="AP963" s="68"/>
      <c r="AQ963" s="68"/>
      <c r="AR963" s="68"/>
      <c r="AS963" s="68"/>
    </row>
    <row r="964" spans="1:45" ht="15.75" customHeight="1" x14ac:dyDescent="0.3">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c r="AA964" s="68"/>
      <c r="AK964" s="68"/>
      <c r="AL964" s="68"/>
      <c r="AM964" s="68"/>
      <c r="AN964" s="68"/>
      <c r="AO964" s="68"/>
      <c r="AP964" s="68"/>
      <c r="AQ964" s="68"/>
      <c r="AR964" s="68"/>
      <c r="AS964" s="68"/>
    </row>
    <row r="965" spans="1:45" ht="15.75" customHeight="1" x14ac:dyDescent="0.3">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c r="AA965" s="68"/>
      <c r="AK965" s="68"/>
      <c r="AL965" s="68"/>
      <c r="AM965" s="68"/>
      <c r="AN965" s="68"/>
      <c r="AO965" s="68"/>
      <c r="AP965" s="68"/>
      <c r="AQ965" s="68"/>
      <c r="AR965" s="68"/>
      <c r="AS965" s="68"/>
    </row>
    <row r="966" spans="1:45" ht="15.75" customHeight="1" x14ac:dyDescent="0.3">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c r="AA966" s="68"/>
      <c r="AK966" s="68"/>
      <c r="AL966" s="68"/>
      <c r="AM966" s="68"/>
      <c r="AN966" s="68"/>
      <c r="AO966" s="68"/>
      <c r="AP966" s="68"/>
      <c r="AQ966" s="68"/>
      <c r="AR966" s="68"/>
      <c r="AS966" s="68"/>
    </row>
    <row r="967" spans="1:45" ht="15.75" customHeight="1" x14ac:dyDescent="0.3">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c r="AA967" s="68"/>
      <c r="AK967" s="68"/>
      <c r="AL967" s="68"/>
      <c r="AM967" s="68"/>
      <c r="AN967" s="68"/>
      <c r="AO967" s="68"/>
      <c r="AP967" s="68"/>
      <c r="AQ967" s="68"/>
      <c r="AR967" s="68"/>
      <c r="AS967" s="68"/>
    </row>
    <row r="968" spans="1:45" ht="15.75" customHeight="1" x14ac:dyDescent="0.3">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c r="AA968" s="68"/>
      <c r="AK968" s="68"/>
      <c r="AL968" s="68"/>
      <c r="AM968" s="68"/>
      <c r="AN968" s="68"/>
      <c r="AO968" s="68"/>
      <c r="AP968" s="68"/>
      <c r="AQ968" s="68"/>
      <c r="AR968" s="68"/>
      <c r="AS968" s="68"/>
    </row>
    <row r="969" spans="1:45" ht="15.75" customHeight="1" x14ac:dyDescent="0.3">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c r="AA969" s="68"/>
      <c r="AK969" s="68"/>
      <c r="AL969" s="68"/>
      <c r="AM969" s="68"/>
      <c r="AN969" s="68"/>
      <c r="AO969" s="68"/>
      <c r="AP969" s="68"/>
      <c r="AQ969" s="68"/>
      <c r="AR969" s="68"/>
      <c r="AS969" s="68"/>
    </row>
    <row r="970" spans="1:45" ht="15.75" customHeight="1" x14ac:dyDescent="0.3">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c r="AA970" s="68"/>
      <c r="AK970" s="68"/>
      <c r="AL970" s="68"/>
      <c r="AM970" s="68"/>
      <c r="AN970" s="68"/>
      <c r="AO970" s="68"/>
      <c r="AP970" s="68"/>
      <c r="AQ970" s="68"/>
      <c r="AR970" s="68"/>
      <c r="AS970" s="68"/>
    </row>
    <row r="971" spans="1:45" ht="15.75" customHeight="1" x14ac:dyDescent="0.3">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c r="AA971" s="68"/>
      <c r="AK971" s="68"/>
      <c r="AL971" s="68"/>
      <c r="AM971" s="68"/>
      <c r="AN971" s="68"/>
      <c r="AO971" s="68"/>
      <c r="AP971" s="68"/>
      <c r="AQ971" s="68"/>
      <c r="AR971" s="68"/>
      <c r="AS971" s="68"/>
    </row>
    <row r="972" spans="1:45" ht="15.75" customHeight="1" x14ac:dyDescent="0.3">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c r="AA972" s="68"/>
      <c r="AK972" s="68"/>
      <c r="AL972" s="68"/>
      <c r="AM972" s="68"/>
      <c r="AN972" s="68"/>
      <c r="AO972" s="68"/>
      <c r="AP972" s="68"/>
      <c r="AQ972" s="68"/>
      <c r="AR972" s="68"/>
      <c r="AS972" s="68"/>
    </row>
    <row r="973" spans="1:45" ht="15.75" customHeight="1" x14ac:dyDescent="0.3">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c r="AA973" s="68"/>
      <c r="AK973" s="68"/>
      <c r="AL973" s="68"/>
      <c r="AM973" s="68"/>
      <c r="AN973" s="68"/>
      <c r="AO973" s="68"/>
      <c r="AP973" s="68"/>
      <c r="AQ973" s="68"/>
      <c r="AR973" s="68"/>
      <c r="AS973" s="68"/>
    </row>
    <row r="974" spans="1:45" ht="15.75" customHeight="1" x14ac:dyDescent="0.3">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c r="AA974" s="68"/>
      <c r="AK974" s="68"/>
      <c r="AL974" s="68"/>
      <c r="AM974" s="68"/>
      <c r="AN974" s="68"/>
      <c r="AO974" s="68"/>
      <c r="AP974" s="68"/>
      <c r="AQ974" s="68"/>
      <c r="AR974" s="68"/>
      <c r="AS974" s="68"/>
    </row>
    <row r="975" spans="1:45" ht="15.75" customHeight="1" x14ac:dyDescent="0.3">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c r="AA975" s="68"/>
      <c r="AK975" s="68"/>
      <c r="AL975" s="68"/>
      <c r="AM975" s="68"/>
      <c r="AN975" s="68"/>
      <c r="AO975" s="68"/>
      <c r="AP975" s="68"/>
      <c r="AQ975" s="68"/>
      <c r="AR975" s="68"/>
      <c r="AS975" s="68"/>
    </row>
    <row r="976" spans="1:45" ht="15.75" customHeight="1" x14ac:dyDescent="0.3">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c r="AA976" s="68"/>
      <c r="AK976" s="68"/>
      <c r="AL976" s="68"/>
      <c r="AM976" s="68"/>
      <c r="AN976" s="68"/>
      <c r="AO976" s="68"/>
      <c r="AP976" s="68"/>
      <c r="AQ976" s="68"/>
      <c r="AR976" s="68"/>
      <c r="AS976" s="68"/>
    </row>
    <row r="977" spans="1:45" ht="15.75" customHeight="1" x14ac:dyDescent="0.3">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c r="AA977" s="68"/>
      <c r="AK977" s="68"/>
      <c r="AL977" s="68"/>
      <c r="AM977" s="68"/>
      <c r="AN977" s="68"/>
      <c r="AO977" s="68"/>
      <c r="AP977" s="68"/>
      <c r="AQ977" s="68"/>
      <c r="AR977" s="68"/>
      <c r="AS977" s="68"/>
    </row>
    <row r="978" spans="1:45" ht="15.75" customHeight="1" x14ac:dyDescent="0.3">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c r="AA978" s="68"/>
      <c r="AK978" s="68"/>
      <c r="AL978" s="68"/>
      <c r="AM978" s="68"/>
      <c r="AN978" s="68"/>
      <c r="AO978" s="68"/>
      <c r="AP978" s="68"/>
      <c r="AQ978" s="68"/>
      <c r="AR978" s="68"/>
      <c r="AS978" s="68"/>
    </row>
    <row r="979" spans="1:45" ht="15.75" customHeight="1" x14ac:dyDescent="0.3">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c r="AA979" s="68"/>
      <c r="AK979" s="68"/>
      <c r="AL979" s="68"/>
      <c r="AM979" s="68"/>
      <c r="AN979" s="68"/>
      <c r="AO979" s="68"/>
      <c r="AP979" s="68"/>
      <c r="AQ979" s="68"/>
      <c r="AR979" s="68"/>
      <c r="AS979" s="68"/>
    </row>
    <row r="980" spans="1:45" ht="15.75" customHeight="1" x14ac:dyDescent="0.3">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c r="AA980" s="68"/>
      <c r="AK980" s="68"/>
      <c r="AL980" s="68"/>
      <c r="AM980" s="68"/>
      <c r="AN980" s="68"/>
      <c r="AO980" s="68"/>
      <c r="AP980" s="68"/>
      <c r="AQ980" s="68"/>
      <c r="AR980" s="68"/>
      <c r="AS980" s="68"/>
    </row>
    <row r="981" spans="1:45" ht="15.75" customHeight="1" x14ac:dyDescent="0.3">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c r="AA981" s="68"/>
      <c r="AK981" s="68"/>
      <c r="AL981" s="68"/>
      <c r="AM981" s="68"/>
      <c r="AN981" s="68"/>
      <c r="AO981" s="68"/>
      <c r="AP981" s="68"/>
      <c r="AQ981" s="68"/>
      <c r="AR981" s="68"/>
      <c r="AS981" s="68"/>
    </row>
    <row r="982" spans="1:45" ht="15.75" customHeight="1" x14ac:dyDescent="0.3">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c r="AA982" s="68"/>
      <c r="AK982" s="68"/>
      <c r="AL982" s="68"/>
      <c r="AM982" s="68"/>
      <c r="AN982" s="68"/>
      <c r="AO982" s="68"/>
      <c r="AP982" s="68"/>
      <c r="AQ982" s="68"/>
      <c r="AR982" s="68"/>
      <c r="AS982" s="68"/>
    </row>
    <row r="983" spans="1:45" ht="15.75" customHeight="1" x14ac:dyDescent="0.3">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c r="AA983" s="68"/>
      <c r="AK983" s="68"/>
      <c r="AL983" s="68"/>
      <c r="AM983" s="68"/>
      <c r="AN983" s="68"/>
      <c r="AO983" s="68"/>
      <c r="AP983" s="68"/>
      <c r="AQ983" s="68"/>
      <c r="AR983" s="68"/>
      <c r="AS983" s="68"/>
    </row>
    <row r="984" spans="1:45" ht="15.75" customHeight="1" x14ac:dyDescent="0.3">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c r="AA984" s="68"/>
      <c r="AK984" s="68"/>
      <c r="AL984" s="68"/>
      <c r="AM984" s="68"/>
      <c r="AN984" s="68"/>
      <c r="AO984" s="68"/>
      <c r="AP984" s="68"/>
      <c r="AQ984" s="68"/>
      <c r="AR984" s="68"/>
      <c r="AS984" s="68"/>
    </row>
    <row r="985" spans="1:45" ht="15.75" customHeight="1" x14ac:dyDescent="0.3">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c r="AA985" s="68"/>
      <c r="AK985" s="68"/>
      <c r="AL985" s="68"/>
      <c r="AM985" s="68"/>
      <c r="AN985" s="68"/>
      <c r="AO985" s="68"/>
      <c r="AP985" s="68"/>
      <c r="AQ985" s="68"/>
      <c r="AR985" s="68"/>
      <c r="AS985" s="68"/>
    </row>
    <row r="986" spans="1:45" ht="15.75" customHeight="1" x14ac:dyDescent="0.3">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c r="AA986" s="68"/>
      <c r="AK986" s="68"/>
      <c r="AL986" s="68"/>
      <c r="AM986" s="68"/>
      <c r="AN986" s="68"/>
      <c r="AO986" s="68"/>
      <c r="AP986" s="68"/>
      <c r="AQ986" s="68"/>
      <c r="AR986" s="68"/>
      <c r="AS986" s="68"/>
    </row>
    <row r="987" spans="1:45" ht="15.75" customHeight="1" x14ac:dyDescent="0.3">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c r="AA987" s="68"/>
      <c r="AK987" s="68"/>
      <c r="AL987" s="68"/>
      <c r="AM987" s="68"/>
      <c r="AN987" s="68"/>
      <c r="AO987" s="68"/>
      <c r="AP987" s="68"/>
      <c r="AQ987" s="68"/>
      <c r="AR987" s="68"/>
      <c r="AS987" s="68"/>
    </row>
    <row r="988" spans="1:45" ht="15.75" customHeight="1" x14ac:dyDescent="0.3">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c r="AA988" s="68"/>
      <c r="AK988" s="68"/>
      <c r="AL988" s="68"/>
      <c r="AM988" s="68"/>
      <c r="AN988" s="68"/>
      <c r="AO988" s="68"/>
      <c r="AP988" s="68"/>
      <c r="AQ988" s="68"/>
      <c r="AR988" s="68"/>
      <c r="AS988" s="68"/>
    </row>
    <row r="989" spans="1:45" ht="15.75" customHeight="1" x14ac:dyDescent="0.3">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c r="AA989" s="68"/>
      <c r="AK989" s="68"/>
      <c r="AL989" s="68"/>
      <c r="AM989" s="68"/>
      <c r="AN989" s="68"/>
      <c r="AO989" s="68"/>
      <c r="AP989" s="68"/>
      <c r="AQ989" s="68"/>
      <c r="AR989" s="68"/>
      <c r="AS989" s="68"/>
    </row>
    <row r="990" spans="1:45" ht="15.75" customHeight="1" x14ac:dyDescent="0.3">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c r="AA990" s="68"/>
      <c r="AK990" s="68"/>
      <c r="AL990" s="68"/>
      <c r="AM990" s="68"/>
      <c r="AN990" s="68"/>
      <c r="AO990" s="68"/>
      <c r="AP990" s="68"/>
      <c r="AQ990" s="68"/>
      <c r="AR990" s="68"/>
      <c r="AS990" s="68"/>
    </row>
    <row r="991" spans="1:45" ht="15.75" customHeight="1" x14ac:dyDescent="0.3">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c r="AA991" s="68"/>
      <c r="AK991" s="68"/>
      <c r="AL991" s="68"/>
      <c r="AM991" s="68"/>
      <c r="AN991" s="68"/>
      <c r="AO991" s="68"/>
      <c r="AP991" s="68"/>
      <c r="AQ991" s="68"/>
      <c r="AR991" s="68"/>
      <c r="AS991" s="68"/>
    </row>
    <row r="992" spans="1:45" ht="15.75" customHeight="1" x14ac:dyDescent="0.3">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c r="AA992" s="68"/>
      <c r="AK992" s="68"/>
      <c r="AL992" s="68"/>
      <c r="AM992" s="68"/>
      <c r="AN992" s="68"/>
      <c r="AO992" s="68"/>
      <c r="AP992" s="68"/>
      <c r="AQ992" s="68"/>
      <c r="AR992" s="68"/>
      <c r="AS992" s="68"/>
    </row>
    <row r="993" spans="1:45" ht="15.75" customHeight="1" x14ac:dyDescent="0.3">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c r="AA993" s="68"/>
      <c r="AK993" s="68"/>
      <c r="AL993" s="68"/>
      <c r="AM993" s="68"/>
      <c r="AN993" s="68"/>
      <c r="AO993" s="68"/>
      <c r="AP993" s="68"/>
      <c r="AQ993" s="68"/>
      <c r="AR993" s="68"/>
      <c r="AS993" s="68"/>
    </row>
  </sheetData>
  <mergeCells count="146">
    <mergeCell ref="J1:R1"/>
    <mergeCell ref="J2:R2"/>
    <mergeCell ref="J3:R3"/>
    <mergeCell ref="K4:Q4"/>
    <mergeCell ref="K5:Q5"/>
    <mergeCell ref="B42:H42"/>
    <mergeCell ref="B14:H14"/>
    <mergeCell ref="A15:I15"/>
    <mergeCell ref="A22:H22"/>
    <mergeCell ref="B23:H23"/>
    <mergeCell ref="A24:I24"/>
    <mergeCell ref="A31:H31"/>
    <mergeCell ref="B32:H32"/>
    <mergeCell ref="B33:H33"/>
    <mergeCell ref="A34:I34"/>
    <mergeCell ref="A41:H41"/>
    <mergeCell ref="B4:H4"/>
    <mergeCell ref="B5:H5"/>
    <mergeCell ref="A6:I6"/>
    <mergeCell ref="A13:H13"/>
    <mergeCell ref="A1:I1"/>
    <mergeCell ref="A2:I2"/>
    <mergeCell ref="A3:I3"/>
    <mergeCell ref="J6:R6"/>
    <mergeCell ref="J52:R52"/>
    <mergeCell ref="J59:Q59"/>
    <mergeCell ref="J24:R24"/>
    <mergeCell ref="J31:Q31"/>
    <mergeCell ref="K32:Q32"/>
    <mergeCell ref="K33:Q33"/>
    <mergeCell ref="J34:R34"/>
    <mergeCell ref="J41:Q41"/>
    <mergeCell ref="A43:I43"/>
    <mergeCell ref="A50:H50"/>
    <mergeCell ref="B51:H51"/>
    <mergeCell ref="A52:I52"/>
    <mergeCell ref="A59:H59"/>
    <mergeCell ref="K42:Q42"/>
    <mergeCell ref="J43:R43"/>
    <mergeCell ref="J50:Q50"/>
    <mergeCell ref="K51:Q51"/>
    <mergeCell ref="S52:AA52"/>
    <mergeCell ref="T23:Z23"/>
    <mergeCell ref="S24:AA24"/>
    <mergeCell ref="S59:Z59"/>
    <mergeCell ref="AB1:AJ1"/>
    <mergeCell ref="AB2:AJ2"/>
    <mergeCell ref="AB3:AJ3"/>
    <mergeCell ref="AC4:AI4"/>
    <mergeCell ref="AC5:AI5"/>
    <mergeCell ref="S31:Z31"/>
    <mergeCell ref="T32:Z32"/>
    <mergeCell ref="T33:Z33"/>
    <mergeCell ref="S34:AA34"/>
    <mergeCell ref="S41:Z41"/>
    <mergeCell ref="T42:Z42"/>
    <mergeCell ref="S13:Z13"/>
    <mergeCell ref="T14:Z14"/>
    <mergeCell ref="S15:AA15"/>
    <mergeCell ref="S22:Z22"/>
    <mergeCell ref="S1:AA1"/>
    <mergeCell ref="S2:AA2"/>
    <mergeCell ref="S3:AA3"/>
    <mergeCell ref="AB13:AI13"/>
    <mergeCell ref="AC14:AI14"/>
    <mergeCell ref="AB59:AI59"/>
    <mergeCell ref="AB24:AJ24"/>
    <mergeCell ref="AB31:AI31"/>
    <mergeCell ref="AC32:AI32"/>
    <mergeCell ref="AC33:AI33"/>
    <mergeCell ref="AB34:AJ34"/>
    <mergeCell ref="AB41:AI41"/>
    <mergeCell ref="AC42:AI42"/>
    <mergeCell ref="AB43:AJ43"/>
    <mergeCell ref="AB50:AI50"/>
    <mergeCell ref="AC51:AI51"/>
    <mergeCell ref="AB52:AJ52"/>
    <mergeCell ref="AC26:AC27"/>
    <mergeCell ref="S43:AA43"/>
    <mergeCell ref="S50:Z50"/>
    <mergeCell ref="J13:Q13"/>
    <mergeCell ref="K14:Q14"/>
    <mergeCell ref="J15:R15"/>
    <mergeCell ref="J22:Q22"/>
    <mergeCell ref="K23:Q23"/>
    <mergeCell ref="AB15:AJ15"/>
    <mergeCell ref="AB22:AI22"/>
    <mergeCell ref="AC17:AC18"/>
    <mergeCell ref="AT34:BB34"/>
    <mergeCell ref="AK24:AS24"/>
    <mergeCell ref="AT24:BB24"/>
    <mergeCell ref="AK31:AR31"/>
    <mergeCell ref="AT31:BA31"/>
    <mergeCell ref="T4:Z4"/>
    <mergeCell ref="AB6:AJ6"/>
    <mergeCell ref="T5:Z5"/>
    <mergeCell ref="S6:AA6"/>
    <mergeCell ref="AL4:AR4"/>
    <mergeCell ref="AU4:BA4"/>
    <mergeCell ref="AL5:AR5"/>
    <mergeCell ref="AU5:BA5"/>
    <mergeCell ref="AK6:AS6"/>
    <mergeCell ref="AT6:BB6"/>
    <mergeCell ref="AL32:AR32"/>
    <mergeCell ref="AU32:BA32"/>
    <mergeCell ref="AL33:AR33"/>
    <mergeCell ref="AU33:BA33"/>
    <mergeCell ref="AC23:AI23"/>
    <mergeCell ref="AK41:AR41"/>
    <mergeCell ref="AT41:BA41"/>
    <mergeCell ref="AL42:AR42"/>
    <mergeCell ref="AU42:BA42"/>
    <mergeCell ref="AK43:AS43"/>
    <mergeCell ref="AT43:BB43"/>
    <mergeCell ref="T51:Z51"/>
    <mergeCell ref="AK1:AS1"/>
    <mergeCell ref="AT1:BB1"/>
    <mergeCell ref="AK2:AS2"/>
    <mergeCell ref="AT2:BB2"/>
    <mergeCell ref="AK3:AS3"/>
    <mergeCell ref="AT3:BB3"/>
    <mergeCell ref="AK22:AR22"/>
    <mergeCell ref="AT22:BA22"/>
    <mergeCell ref="AL23:AR23"/>
    <mergeCell ref="AU23:BA23"/>
    <mergeCell ref="AK13:AR13"/>
    <mergeCell ref="AT13:BA13"/>
    <mergeCell ref="AL14:AR14"/>
    <mergeCell ref="AU14:BA14"/>
    <mergeCell ref="AK15:AS15"/>
    <mergeCell ref="AT15:BB15"/>
    <mergeCell ref="AK34:AS34"/>
    <mergeCell ref="AU60:BA60"/>
    <mergeCell ref="AT61:BB61"/>
    <mergeCell ref="AT68:BA68"/>
    <mergeCell ref="AL60:AR60"/>
    <mergeCell ref="AK61:AS61"/>
    <mergeCell ref="AK68:AR68"/>
    <mergeCell ref="AK59:AR59"/>
    <mergeCell ref="AT59:BA59"/>
    <mergeCell ref="AK50:AR50"/>
    <mergeCell ref="AT50:BA50"/>
    <mergeCell ref="AL51:AR51"/>
    <mergeCell ref="AU51:BA51"/>
    <mergeCell ref="AK52:AS52"/>
    <mergeCell ref="AT52:BB52"/>
  </mergeCells>
  <phoneticPr fontId="37" type="noConversion"/>
  <pageMargins left="0.7" right="0.7" top="0.75" bottom="0.75" header="0" footer="0"/>
  <pageSetup scale="36" orientation="portrait" r:id="rId1"/>
  <colBreaks count="4" manualBreakCount="4">
    <brk id="9" max="58" man="1"/>
    <brk id="18" max="58" man="1"/>
    <brk id="27" max="58" man="1"/>
    <brk id="36" max="5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16FB4-9DF3-49C6-8398-C0F59C7F1CDA}">
  <sheetPr>
    <tabColor rgb="FF00B0F0"/>
  </sheetPr>
  <dimension ref="A1:S266"/>
  <sheetViews>
    <sheetView showGridLines="0" tabSelected="1" topLeftCell="D3" zoomScale="70" zoomScaleNormal="70" zoomScaleSheetLayoutView="100" workbookViewId="0">
      <pane ySplit="3" topLeftCell="A91" activePane="bottomLeft" state="frozen"/>
      <selection activeCell="A3" sqref="A3"/>
      <selection pane="bottomLeft" activeCell="I110" sqref="I110"/>
    </sheetView>
  </sheetViews>
  <sheetFormatPr baseColWidth="10" defaultColWidth="11.44140625" defaultRowHeight="13.8" x14ac:dyDescent="0.3"/>
  <cols>
    <col min="1" max="1" width="10.33203125" style="243" bestFit="1" customWidth="1"/>
    <col min="2" max="2" width="10.33203125" style="243" customWidth="1"/>
    <col min="3" max="3" width="48.33203125" style="244" customWidth="1"/>
    <col min="4" max="4" width="11.6640625" style="245" bestFit="1" customWidth="1"/>
    <col min="5" max="5" width="11.6640625" style="245" customWidth="1"/>
    <col min="6" max="6" width="17.109375" style="246" bestFit="1" customWidth="1"/>
    <col min="7" max="7" width="14.44140625" style="324" customWidth="1"/>
    <col min="8" max="11" width="22.109375" style="246" customWidth="1"/>
    <col min="12" max="12" width="15.88671875" style="246" customWidth="1"/>
    <col min="13" max="13" width="22.5546875" style="38" customWidth="1"/>
    <col min="14" max="14" width="12.5546875" style="38" bestFit="1" customWidth="1"/>
    <col min="15" max="15" width="13.88671875" style="38" bestFit="1" customWidth="1"/>
    <col min="16" max="16" width="14.109375" style="38" customWidth="1"/>
    <col min="17" max="16384" width="11.44140625" style="38"/>
  </cols>
  <sheetData>
    <row r="1" spans="1:19" ht="28.2" thickBot="1" x14ac:dyDescent="0.35">
      <c r="A1" s="342" t="s">
        <v>843</v>
      </c>
      <c r="B1" s="343"/>
      <c r="C1" s="343"/>
      <c r="D1" s="343"/>
      <c r="E1" s="343"/>
      <c r="F1" s="343"/>
      <c r="G1" s="343"/>
      <c r="H1" s="344"/>
      <c r="I1" s="455"/>
      <c r="K1" s="248"/>
      <c r="L1" s="248"/>
      <c r="M1" s="248"/>
      <c r="N1" s="38" t="s">
        <v>656</v>
      </c>
      <c r="O1" s="38" t="s">
        <v>658</v>
      </c>
    </row>
    <row r="2" spans="1:19" ht="27.6" x14ac:dyDescent="0.3">
      <c r="A2" s="281" t="s">
        <v>644</v>
      </c>
      <c r="B2" s="318"/>
      <c r="C2" s="345" t="s">
        <v>842</v>
      </c>
      <c r="D2" s="345"/>
      <c r="E2" s="345"/>
      <c r="F2" s="345"/>
      <c r="G2" s="345"/>
      <c r="H2" s="346"/>
      <c r="I2" s="456"/>
      <c r="K2" s="248"/>
      <c r="L2" s="248"/>
      <c r="M2" s="248"/>
      <c r="N2" s="38" t="s">
        <v>656</v>
      </c>
      <c r="O2" s="38" t="s">
        <v>658</v>
      </c>
      <c r="P2" s="38" t="s">
        <v>660</v>
      </c>
      <c r="Q2" s="38" t="s">
        <v>720</v>
      </c>
      <c r="R2" s="38">
        <f>3.11*10.38</f>
        <v>32.281800000000004</v>
      </c>
    </row>
    <row r="3" spans="1:19" x14ac:dyDescent="0.3">
      <c r="A3" s="282" t="s">
        <v>0</v>
      </c>
      <c r="B3" s="38"/>
      <c r="C3" s="347" t="s">
        <v>841</v>
      </c>
      <c r="D3" s="347"/>
      <c r="E3" s="347"/>
      <c r="F3" s="347"/>
      <c r="G3" s="347"/>
      <c r="H3" s="348"/>
      <c r="I3" s="456"/>
      <c r="K3" s="248"/>
      <c r="L3" s="248"/>
      <c r="M3" s="248"/>
      <c r="O3" s="38" t="s">
        <v>657</v>
      </c>
      <c r="Q3" s="233" t="s">
        <v>721</v>
      </c>
      <c r="R3" s="233">
        <f>ROUND(2.24*9.26,2)</f>
        <v>20.74</v>
      </c>
    </row>
    <row r="4" spans="1:19" ht="14.4" thickBot="1" x14ac:dyDescent="0.35">
      <c r="A4" s="349"/>
      <c r="B4" s="350"/>
      <c r="C4" s="350"/>
      <c r="D4" s="350"/>
      <c r="E4" s="350"/>
      <c r="F4" s="350"/>
      <c r="G4" s="350"/>
      <c r="H4" s="351"/>
      <c r="I4" s="456"/>
      <c r="K4" s="248"/>
      <c r="L4" s="248"/>
      <c r="M4" s="248"/>
      <c r="O4" s="38" t="s">
        <v>657</v>
      </c>
    </row>
    <row r="5" spans="1:19" ht="28.2" thickBot="1" x14ac:dyDescent="0.35">
      <c r="A5" s="277" t="s">
        <v>1</v>
      </c>
      <c r="B5" s="319" t="s">
        <v>844</v>
      </c>
      <c r="C5" s="278" t="s">
        <v>642</v>
      </c>
      <c r="D5" s="278" t="s">
        <v>2</v>
      </c>
      <c r="E5" s="246" t="s">
        <v>3</v>
      </c>
      <c r="F5" s="279" t="s">
        <v>4</v>
      </c>
      <c r="G5" s="279" t="s">
        <v>3</v>
      </c>
      <c r="H5" s="280" t="s">
        <v>5</v>
      </c>
      <c r="I5" s="457"/>
      <c r="J5" s="246" t="s">
        <v>3</v>
      </c>
      <c r="K5" s="248"/>
      <c r="L5" s="248"/>
      <c r="M5" s="248"/>
      <c r="Q5" s="311" t="s">
        <v>722</v>
      </c>
      <c r="R5" s="313"/>
      <c r="S5" s="233"/>
    </row>
    <row r="6" spans="1:19" x14ac:dyDescent="0.3">
      <c r="A6" s="271">
        <v>1</v>
      </c>
      <c r="B6" s="271">
        <v>1</v>
      </c>
      <c r="C6" s="272" t="s">
        <v>21</v>
      </c>
      <c r="D6" s="273"/>
      <c r="E6" s="246"/>
      <c r="F6" s="274"/>
      <c r="G6" s="275"/>
      <c r="H6" s="276"/>
      <c r="I6" s="248"/>
      <c r="K6" s="248"/>
      <c r="L6" s="248"/>
      <c r="M6" s="248"/>
      <c r="Q6" s="233" t="s">
        <v>723</v>
      </c>
      <c r="R6" s="233" t="s">
        <v>724</v>
      </c>
      <c r="S6" s="233" t="s">
        <v>725</v>
      </c>
    </row>
    <row r="7" spans="1:19" x14ac:dyDescent="0.3">
      <c r="A7" s="321">
        <v>1.1000000000000001</v>
      </c>
      <c r="B7" s="264">
        <v>1.9</v>
      </c>
      <c r="C7" s="227" t="s">
        <v>31</v>
      </c>
      <c r="D7" s="228" t="s">
        <v>9</v>
      </c>
      <c r="E7" s="246">
        <v>2.61</v>
      </c>
      <c r="F7" s="225">
        <v>101530</v>
      </c>
      <c r="G7" s="229">
        <f>+'Memorias Termales'!I13</f>
        <v>2.61</v>
      </c>
      <c r="H7" s="263">
        <f>+ROUND(F7*G7,0)</f>
        <v>264993</v>
      </c>
      <c r="I7" s="248">
        <f>ROUND(H7*1.33,0)</f>
        <v>352441</v>
      </c>
      <c r="J7" s="246">
        <v>2.61</v>
      </c>
      <c r="K7" s="249"/>
      <c r="L7" s="249"/>
      <c r="M7" s="314" t="s">
        <v>659</v>
      </c>
      <c r="N7" s="315"/>
      <c r="O7" s="315"/>
      <c r="P7" s="316"/>
      <c r="Q7" s="250">
        <v>1.4</v>
      </c>
      <c r="R7" s="233">
        <v>1.2</v>
      </c>
      <c r="S7" s="233">
        <f>Q7*R7</f>
        <v>1.68</v>
      </c>
    </row>
    <row r="8" spans="1:19" x14ac:dyDescent="0.3">
      <c r="A8" s="321">
        <v>1.2</v>
      </c>
      <c r="B8" s="265">
        <v>1.1000000000000001</v>
      </c>
      <c r="C8" s="227" t="s">
        <v>32</v>
      </c>
      <c r="D8" s="228" t="s">
        <v>9</v>
      </c>
      <c r="E8" s="246">
        <v>30</v>
      </c>
      <c r="F8" s="225">
        <v>13166</v>
      </c>
      <c r="G8" s="229">
        <f>+'Memorias Termales'!I22</f>
        <v>30</v>
      </c>
      <c r="H8" s="263">
        <f t="shared" ref="H8:H71" si="0">+ROUND(F8*G8,0)</f>
        <v>394980</v>
      </c>
      <c r="I8" s="248">
        <f t="shared" ref="I8:I71" si="1">ROUND(H8*1.33,0)</f>
        <v>525323</v>
      </c>
      <c r="J8" s="246">
        <v>30</v>
      </c>
      <c r="K8" s="249"/>
      <c r="L8" s="249"/>
      <c r="M8" s="249"/>
      <c r="N8" s="226"/>
      <c r="O8" s="226"/>
      <c r="P8" s="226"/>
    </row>
    <row r="9" spans="1:19" x14ac:dyDescent="0.3">
      <c r="A9" s="321">
        <v>1.3</v>
      </c>
      <c r="B9" s="265">
        <v>1.1200000000000001</v>
      </c>
      <c r="C9" s="227" t="s">
        <v>34</v>
      </c>
      <c r="D9" s="228" t="s">
        <v>9</v>
      </c>
      <c r="E9" s="246">
        <v>20.74</v>
      </c>
      <c r="F9" s="225">
        <v>14116</v>
      </c>
      <c r="G9" s="229">
        <f>R3</f>
        <v>20.74</v>
      </c>
      <c r="H9" s="263">
        <f t="shared" si="0"/>
        <v>292766</v>
      </c>
      <c r="I9" s="248">
        <f t="shared" si="1"/>
        <v>389379</v>
      </c>
      <c r="J9" s="246">
        <v>20.74</v>
      </c>
      <c r="K9" s="249"/>
      <c r="L9" s="249"/>
      <c r="M9" s="249"/>
      <c r="N9" s="226"/>
      <c r="O9" s="226"/>
      <c r="P9" s="226"/>
    </row>
    <row r="10" spans="1:19" x14ac:dyDescent="0.3">
      <c r="A10" s="321">
        <v>1.4</v>
      </c>
      <c r="B10" s="269" t="s">
        <v>791</v>
      </c>
      <c r="C10" s="230" t="s">
        <v>845</v>
      </c>
      <c r="D10" s="228" t="s">
        <v>9</v>
      </c>
      <c r="E10" s="246">
        <v>150</v>
      </c>
      <c r="F10" s="317">
        <v>18894</v>
      </c>
      <c r="G10" s="229">
        <v>150</v>
      </c>
      <c r="H10" s="263">
        <f t="shared" si="0"/>
        <v>2834100</v>
      </c>
      <c r="I10" s="248">
        <f t="shared" si="1"/>
        <v>3769353</v>
      </c>
      <c r="J10" s="246">
        <v>150</v>
      </c>
      <c r="K10" s="249"/>
      <c r="L10" s="249"/>
      <c r="M10" s="249"/>
      <c r="N10" s="226"/>
      <c r="O10" s="226"/>
      <c r="P10" s="226"/>
    </row>
    <row r="11" spans="1:19" x14ac:dyDescent="0.3">
      <c r="A11" s="321">
        <v>1.5</v>
      </c>
      <c r="B11" s="269">
        <v>1.1399999999999999</v>
      </c>
      <c r="C11" s="230" t="s">
        <v>7</v>
      </c>
      <c r="D11" s="228" t="s">
        <v>9</v>
      </c>
      <c r="E11" s="246">
        <v>74.400000000000006</v>
      </c>
      <c r="F11" s="225">
        <v>19539</v>
      </c>
      <c r="G11" s="229">
        <f>+'Memorias Termales'!I41</f>
        <v>74.400000000000006</v>
      </c>
      <c r="H11" s="263">
        <f t="shared" si="0"/>
        <v>1453702</v>
      </c>
      <c r="I11" s="248">
        <f t="shared" si="1"/>
        <v>1933424</v>
      </c>
      <c r="J11" s="246">
        <v>74.400000000000006</v>
      </c>
      <c r="K11" s="249"/>
      <c r="L11" s="249"/>
      <c r="M11" s="249"/>
      <c r="N11" s="226"/>
      <c r="O11" s="226"/>
      <c r="P11" s="226"/>
    </row>
    <row r="12" spans="1:19" x14ac:dyDescent="0.3">
      <c r="A12" s="321">
        <v>1.6</v>
      </c>
      <c r="B12" s="269">
        <v>1.1599999999999999</v>
      </c>
      <c r="C12" s="230" t="s">
        <v>37</v>
      </c>
      <c r="D12" s="228" t="s">
        <v>9</v>
      </c>
      <c r="E12" s="246">
        <v>1.68</v>
      </c>
      <c r="F12" s="225">
        <v>26178</v>
      </c>
      <c r="G12" s="229">
        <f>S7</f>
        <v>1.68</v>
      </c>
      <c r="H12" s="263">
        <f t="shared" si="0"/>
        <v>43979</v>
      </c>
      <c r="I12" s="248">
        <f t="shared" si="1"/>
        <v>58492</v>
      </c>
      <c r="J12" s="246">
        <v>1.68</v>
      </c>
      <c r="K12" s="249"/>
      <c r="L12" s="249"/>
      <c r="M12" s="249"/>
      <c r="N12" s="226"/>
      <c r="O12" s="226"/>
      <c r="P12" s="226"/>
    </row>
    <row r="13" spans="1:19" x14ac:dyDescent="0.3">
      <c r="A13" s="321">
        <v>1.7</v>
      </c>
      <c r="B13" s="322">
        <v>1.17</v>
      </c>
      <c r="C13" s="230" t="s">
        <v>868</v>
      </c>
      <c r="D13" s="228" t="s">
        <v>9</v>
      </c>
      <c r="E13" s="246">
        <v>18.240000000000002</v>
      </c>
      <c r="F13" s="225">
        <v>34942</v>
      </c>
      <c r="G13" s="229">
        <f>+'Memorias Termales'!I50</f>
        <v>18.240000000000002</v>
      </c>
      <c r="H13" s="263">
        <f t="shared" si="0"/>
        <v>637342</v>
      </c>
      <c r="I13" s="248">
        <f t="shared" si="1"/>
        <v>847665</v>
      </c>
      <c r="J13" s="246">
        <v>18.240000000000002</v>
      </c>
      <c r="K13" s="249"/>
      <c r="L13" s="249"/>
      <c r="M13" s="249"/>
      <c r="N13" s="226"/>
      <c r="O13" s="226"/>
      <c r="P13" s="226"/>
    </row>
    <row r="14" spans="1:19" x14ac:dyDescent="0.3">
      <c r="A14" s="321">
        <v>1.8</v>
      </c>
      <c r="B14" s="269">
        <v>1.32</v>
      </c>
      <c r="C14" s="231" t="s">
        <v>54</v>
      </c>
      <c r="D14" s="228" t="s">
        <v>23</v>
      </c>
      <c r="E14" s="246">
        <v>3</v>
      </c>
      <c r="F14" s="225">
        <v>40253</v>
      </c>
      <c r="G14" s="229">
        <v>3</v>
      </c>
      <c r="H14" s="263">
        <f t="shared" si="0"/>
        <v>120759</v>
      </c>
      <c r="I14" s="248">
        <f t="shared" si="1"/>
        <v>160609</v>
      </c>
      <c r="J14" s="246">
        <v>3</v>
      </c>
      <c r="K14" s="249"/>
      <c r="L14" s="249"/>
      <c r="M14" s="249"/>
      <c r="N14" s="226"/>
      <c r="O14" s="226"/>
      <c r="P14" s="226"/>
    </row>
    <row r="15" spans="1:19" x14ac:dyDescent="0.3">
      <c r="A15" s="321">
        <v>1.9</v>
      </c>
      <c r="B15" s="269" t="s">
        <v>792</v>
      </c>
      <c r="C15" s="231" t="s">
        <v>846</v>
      </c>
      <c r="D15" s="228" t="s">
        <v>9</v>
      </c>
      <c r="E15" s="246">
        <v>120</v>
      </c>
      <c r="F15" s="225">
        <v>2120</v>
      </c>
      <c r="G15" s="229">
        <v>120</v>
      </c>
      <c r="H15" s="263">
        <f t="shared" si="0"/>
        <v>254400</v>
      </c>
      <c r="I15" s="248">
        <f t="shared" si="1"/>
        <v>338352</v>
      </c>
      <c r="J15" s="246">
        <v>120</v>
      </c>
      <c r="K15" s="249"/>
      <c r="L15" s="249"/>
      <c r="M15" s="249"/>
      <c r="N15" s="226"/>
      <c r="O15" s="226"/>
      <c r="P15" s="226"/>
    </row>
    <row r="16" spans="1:19" x14ac:dyDescent="0.3">
      <c r="A16" s="262">
        <v>2</v>
      </c>
      <c r="B16" s="262">
        <v>2</v>
      </c>
      <c r="C16" s="221" t="s">
        <v>69</v>
      </c>
      <c r="D16" s="222"/>
      <c r="E16" s="246"/>
      <c r="F16" s="223"/>
      <c r="G16" s="224"/>
      <c r="H16" s="224"/>
      <c r="I16" s="248">
        <f t="shared" si="1"/>
        <v>0</v>
      </c>
      <c r="K16" s="249"/>
      <c r="L16" s="249"/>
      <c r="M16" s="249"/>
      <c r="N16" s="226"/>
      <c r="O16" s="226"/>
      <c r="P16" s="226"/>
    </row>
    <row r="17" spans="1:16" ht="14.4" customHeight="1" x14ac:dyDescent="0.3">
      <c r="A17" s="264">
        <v>2.1</v>
      </c>
      <c r="B17" s="264">
        <v>2.7</v>
      </c>
      <c r="C17" s="231" t="s">
        <v>76</v>
      </c>
      <c r="D17" s="228" t="s">
        <v>51</v>
      </c>
      <c r="E17" s="246">
        <v>1</v>
      </c>
      <c r="F17" s="225">
        <v>974310</v>
      </c>
      <c r="G17" s="229">
        <v>1</v>
      </c>
      <c r="H17" s="263">
        <f t="shared" si="0"/>
        <v>974310</v>
      </c>
      <c r="I17" s="248">
        <f t="shared" si="1"/>
        <v>1295832</v>
      </c>
      <c r="J17" s="246">
        <v>1</v>
      </c>
      <c r="K17" s="249"/>
      <c r="L17" s="249"/>
      <c r="M17" s="249"/>
      <c r="N17" s="340" t="s">
        <v>658</v>
      </c>
      <c r="O17" s="341"/>
      <c r="P17" s="226"/>
    </row>
    <row r="18" spans="1:16" x14ac:dyDescent="0.3">
      <c r="A18" s="264">
        <v>2.2000000000000002</v>
      </c>
      <c r="B18" s="264">
        <v>2.8</v>
      </c>
      <c r="C18" s="231" t="s">
        <v>77</v>
      </c>
      <c r="D18" s="228" t="s">
        <v>51</v>
      </c>
      <c r="E18" s="246">
        <v>1</v>
      </c>
      <c r="F18" s="225">
        <v>885987</v>
      </c>
      <c r="G18" s="229">
        <v>1</v>
      </c>
      <c r="H18" s="263">
        <f t="shared" si="0"/>
        <v>885987</v>
      </c>
      <c r="I18" s="248">
        <f t="shared" si="1"/>
        <v>1178363</v>
      </c>
      <c r="J18" s="246">
        <v>1</v>
      </c>
      <c r="K18" s="249"/>
      <c r="L18" s="249"/>
      <c r="M18" s="249"/>
      <c r="N18" s="226"/>
      <c r="O18" s="226"/>
      <c r="P18" s="226"/>
    </row>
    <row r="19" spans="1:16" x14ac:dyDescent="0.3">
      <c r="A19" s="262">
        <v>3</v>
      </c>
      <c r="B19" s="262">
        <v>3</v>
      </c>
      <c r="C19" s="221" t="s">
        <v>87</v>
      </c>
      <c r="D19" s="222"/>
      <c r="E19" s="246"/>
      <c r="F19" s="223"/>
      <c r="G19" s="224"/>
      <c r="H19" s="224"/>
      <c r="I19" s="248">
        <f t="shared" si="1"/>
        <v>0</v>
      </c>
      <c r="K19" s="249"/>
      <c r="L19" s="249"/>
      <c r="M19" s="249"/>
      <c r="N19" s="226"/>
      <c r="O19" s="226"/>
      <c r="P19" s="226"/>
    </row>
    <row r="20" spans="1:16" x14ac:dyDescent="0.3">
      <c r="A20" s="264">
        <v>3.1</v>
      </c>
      <c r="B20" s="264">
        <v>3.1</v>
      </c>
      <c r="C20" s="231" t="s">
        <v>88</v>
      </c>
      <c r="D20" s="232" t="s">
        <v>23</v>
      </c>
      <c r="E20" s="246">
        <v>7</v>
      </c>
      <c r="F20" s="225">
        <v>61823</v>
      </c>
      <c r="G20" s="229">
        <f>+'Memorias Termales'!R13</f>
        <v>7</v>
      </c>
      <c r="H20" s="263">
        <f t="shared" si="0"/>
        <v>432761</v>
      </c>
      <c r="I20" s="248">
        <f t="shared" si="1"/>
        <v>575572</v>
      </c>
      <c r="J20" s="246">
        <v>7</v>
      </c>
      <c r="K20" s="249"/>
      <c r="L20" s="249"/>
      <c r="M20" s="249"/>
      <c r="N20" s="226"/>
      <c r="O20" s="226"/>
      <c r="P20" s="226"/>
    </row>
    <row r="21" spans="1:16" x14ac:dyDescent="0.3">
      <c r="A21" s="264">
        <v>3.2</v>
      </c>
      <c r="B21" s="264">
        <v>3.5</v>
      </c>
      <c r="C21" s="233" t="s">
        <v>92</v>
      </c>
      <c r="D21" s="232" t="s">
        <v>23</v>
      </c>
      <c r="E21" s="246">
        <v>2</v>
      </c>
      <c r="F21" s="225">
        <v>350322</v>
      </c>
      <c r="G21" s="229">
        <f>+'Memorias Termales'!R22</f>
        <v>2</v>
      </c>
      <c r="H21" s="263">
        <f t="shared" si="0"/>
        <v>700644</v>
      </c>
      <c r="I21" s="248">
        <f t="shared" si="1"/>
        <v>931857</v>
      </c>
      <c r="J21" s="246">
        <v>2</v>
      </c>
      <c r="K21" s="249"/>
      <c r="L21" s="249"/>
      <c r="M21" s="249"/>
      <c r="N21" s="226"/>
      <c r="O21" s="226"/>
      <c r="P21" s="226"/>
    </row>
    <row r="22" spans="1:16" x14ac:dyDescent="0.3">
      <c r="A22" s="262">
        <v>4</v>
      </c>
      <c r="B22" s="262">
        <v>4</v>
      </c>
      <c r="C22" s="221" t="s">
        <v>106</v>
      </c>
      <c r="D22" s="222"/>
      <c r="E22" s="246"/>
      <c r="F22" s="223"/>
      <c r="G22" s="224"/>
      <c r="H22" s="224"/>
      <c r="I22" s="248">
        <f t="shared" si="1"/>
        <v>0</v>
      </c>
      <c r="K22" s="249"/>
      <c r="L22" s="249"/>
      <c r="M22" s="249"/>
      <c r="N22" s="226"/>
      <c r="O22" s="226"/>
      <c r="P22" s="226"/>
    </row>
    <row r="23" spans="1:16" x14ac:dyDescent="0.3">
      <c r="A23" s="264">
        <v>4.0999999999999996</v>
      </c>
      <c r="B23" s="264">
        <v>4.2300000000000102</v>
      </c>
      <c r="C23" s="231" t="s">
        <v>130</v>
      </c>
      <c r="D23" s="234" t="s">
        <v>128</v>
      </c>
      <c r="E23" s="246">
        <v>348.82</v>
      </c>
      <c r="F23" s="225">
        <v>10980</v>
      </c>
      <c r="G23" s="239">
        <f>+'Memorias Termales'!R50</f>
        <v>348.82</v>
      </c>
      <c r="H23" s="263">
        <f t="shared" si="0"/>
        <v>3830044</v>
      </c>
      <c r="I23" s="248">
        <f t="shared" si="1"/>
        <v>5093959</v>
      </c>
      <c r="J23" s="246">
        <v>348.82</v>
      </c>
      <c r="K23" s="249"/>
      <c r="L23" s="249"/>
      <c r="M23" s="251" t="s">
        <v>726</v>
      </c>
      <c r="N23" s="226" t="s">
        <v>650</v>
      </c>
      <c r="O23" s="226" t="s">
        <v>711</v>
      </c>
      <c r="P23" s="226" t="s">
        <v>654</v>
      </c>
    </row>
    <row r="24" spans="1:16" x14ac:dyDescent="0.3">
      <c r="A24" s="264">
        <v>4.2</v>
      </c>
      <c r="B24" s="264">
        <v>4.22</v>
      </c>
      <c r="C24" s="231" t="s">
        <v>129</v>
      </c>
      <c r="D24" s="234" t="s">
        <v>128</v>
      </c>
      <c r="E24" s="246">
        <v>50</v>
      </c>
      <c r="F24" s="225">
        <v>8378</v>
      </c>
      <c r="G24" s="229">
        <v>50</v>
      </c>
      <c r="H24" s="263">
        <f t="shared" si="0"/>
        <v>418900</v>
      </c>
      <c r="I24" s="248">
        <f t="shared" si="1"/>
        <v>557137</v>
      </c>
      <c r="J24" s="246">
        <v>50</v>
      </c>
      <c r="K24" s="248"/>
      <c r="L24" s="248"/>
      <c r="M24" s="248" t="s">
        <v>727</v>
      </c>
      <c r="N24" s="38">
        <v>0.8</v>
      </c>
      <c r="O24" s="38">
        <v>13.3</v>
      </c>
      <c r="P24" s="38">
        <f>N24*O24</f>
        <v>10.64</v>
      </c>
    </row>
    <row r="25" spans="1:16" x14ac:dyDescent="0.3">
      <c r="A25" s="262">
        <v>5</v>
      </c>
      <c r="B25" s="262">
        <v>5</v>
      </c>
      <c r="C25" s="221" t="s">
        <v>137</v>
      </c>
      <c r="D25" s="222"/>
      <c r="E25" s="246"/>
      <c r="F25" s="223"/>
      <c r="G25" s="224"/>
      <c r="H25" s="224"/>
      <c r="I25" s="248">
        <f t="shared" si="1"/>
        <v>0</v>
      </c>
      <c r="K25" s="248"/>
      <c r="L25" s="248"/>
      <c r="M25" s="248" t="s">
        <v>728</v>
      </c>
      <c r="P25" s="38">
        <f t="shared" ref="P25:P48" si="2">N25*O25</f>
        <v>0</v>
      </c>
    </row>
    <row r="26" spans="1:16" x14ac:dyDescent="0.3">
      <c r="A26" s="264">
        <v>5.0999999999999996</v>
      </c>
      <c r="B26" s="264">
        <v>5.8</v>
      </c>
      <c r="C26" s="231" t="s">
        <v>145</v>
      </c>
      <c r="D26" s="228" t="s">
        <v>9</v>
      </c>
      <c r="E26" s="246">
        <v>8.68</v>
      </c>
      <c r="F26" s="225">
        <v>152916</v>
      </c>
      <c r="G26" s="229">
        <f>+'Memorias Termales'!R54</f>
        <v>8.68</v>
      </c>
      <c r="H26" s="263">
        <f t="shared" si="0"/>
        <v>1327311</v>
      </c>
      <c r="I26" s="248">
        <f t="shared" si="1"/>
        <v>1765324</v>
      </c>
      <c r="J26" s="246">
        <v>8.68</v>
      </c>
      <c r="K26" s="248"/>
      <c r="L26" s="248"/>
      <c r="M26" s="248" t="s">
        <v>729</v>
      </c>
      <c r="P26" s="38">
        <f t="shared" si="2"/>
        <v>0</v>
      </c>
    </row>
    <row r="27" spans="1:16" x14ac:dyDescent="0.3">
      <c r="A27" s="264">
        <v>5.2</v>
      </c>
      <c r="B27" s="264">
        <v>5.3700000000000196</v>
      </c>
      <c r="C27" s="231" t="s">
        <v>174</v>
      </c>
      <c r="D27" s="228" t="s">
        <v>9</v>
      </c>
      <c r="E27" s="246">
        <v>10</v>
      </c>
      <c r="F27" s="225">
        <v>56307</v>
      </c>
      <c r="G27" s="229">
        <v>10</v>
      </c>
      <c r="H27" s="263">
        <f t="shared" si="0"/>
        <v>563070</v>
      </c>
      <c r="I27" s="248">
        <f t="shared" si="1"/>
        <v>748883</v>
      </c>
      <c r="J27" s="246">
        <v>10</v>
      </c>
      <c r="K27" s="248"/>
      <c r="L27" s="248"/>
      <c r="M27" s="248"/>
    </row>
    <row r="28" spans="1:16" x14ac:dyDescent="0.3">
      <c r="A28" s="322">
        <v>5.3</v>
      </c>
      <c r="B28" s="322" t="s">
        <v>793</v>
      </c>
      <c r="C28" s="231" t="s">
        <v>822</v>
      </c>
      <c r="D28" s="228" t="s">
        <v>17</v>
      </c>
      <c r="E28" s="246">
        <v>16</v>
      </c>
      <c r="F28" s="225">
        <v>207243</v>
      </c>
      <c r="G28" s="229">
        <v>16</v>
      </c>
      <c r="H28" s="263">
        <f t="shared" si="0"/>
        <v>3315888</v>
      </c>
      <c r="I28" s="248">
        <f t="shared" si="1"/>
        <v>4410131</v>
      </c>
      <c r="J28" s="246">
        <v>16</v>
      </c>
      <c r="K28" s="248"/>
      <c r="L28" s="248"/>
      <c r="M28" s="248" t="s">
        <v>730</v>
      </c>
      <c r="P28" s="38">
        <f t="shared" si="2"/>
        <v>0</v>
      </c>
    </row>
    <row r="29" spans="1:16" x14ac:dyDescent="0.3">
      <c r="A29" s="262">
        <v>6</v>
      </c>
      <c r="B29" s="262">
        <v>6</v>
      </c>
      <c r="C29" s="221" t="s">
        <v>195</v>
      </c>
      <c r="D29" s="222"/>
      <c r="E29" s="246"/>
      <c r="F29" s="223"/>
      <c r="G29" s="224"/>
      <c r="H29" s="224"/>
      <c r="I29" s="248">
        <f t="shared" si="1"/>
        <v>0</v>
      </c>
      <c r="K29" s="248"/>
      <c r="L29" s="248"/>
      <c r="M29" s="248" t="s">
        <v>731</v>
      </c>
      <c r="P29" s="38">
        <f t="shared" si="2"/>
        <v>0</v>
      </c>
    </row>
    <row r="30" spans="1:16" x14ac:dyDescent="0.3">
      <c r="A30" s="267">
        <v>6.1</v>
      </c>
      <c r="B30" s="264">
        <v>6.2</v>
      </c>
      <c r="C30" s="231" t="s">
        <v>197</v>
      </c>
      <c r="D30" s="228" t="s">
        <v>17</v>
      </c>
      <c r="E30" s="246">
        <v>13</v>
      </c>
      <c r="F30" s="225">
        <v>7688</v>
      </c>
      <c r="G30" s="229">
        <f>+'Memorias Termales'!AJ13</f>
        <v>13</v>
      </c>
      <c r="H30" s="263">
        <f t="shared" si="0"/>
        <v>99944</v>
      </c>
      <c r="I30" s="248">
        <f t="shared" si="1"/>
        <v>132926</v>
      </c>
      <c r="J30" s="246">
        <v>13</v>
      </c>
      <c r="K30" s="248"/>
      <c r="L30" s="248"/>
      <c r="M30" s="248" t="s">
        <v>732</v>
      </c>
      <c r="P30" s="38">
        <f t="shared" si="2"/>
        <v>0</v>
      </c>
    </row>
    <row r="31" spans="1:16" x14ac:dyDescent="0.3">
      <c r="A31" s="267">
        <v>6.2</v>
      </c>
      <c r="B31" s="264">
        <v>6.15</v>
      </c>
      <c r="C31" s="231" t="s">
        <v>210</v>
      </c>
      <c r="D31" s="228" t="s">
        <v>9</v>
      </c>
      <c r="E31" s="246">
        <v>20</v>
      </c>
      <c r="F31" s="225">
        <v>33310</v>
      </c>
      <c r="G31" s="229">
        <v>20</v>
      </c>
      <c r="H31" s="263">
        <f t="shared" si="0"/>
        <v>666200</v>
      </c>
      <c r="I31" s="248">
        <f t="shared" si="1"/>
        <v>886046</v>
      </c>
      <c r="J31" s="246">
        <v>20</v>
      </c>
      <c r="K31" s="248"/>
      <c r="L31" s="248"/>
      <c r="M31" s="248" t="s">
        <v>733</v>
      </c>
      <c r="P31" s="38">
        <f t="shared" si="2"/>
        <v>0</v>
      </c>
    </row>
    <row r="32" spans="1:16" ht="18" customHeight="1" x14ac:dyDescent="0.3">
      <c r="A32" s="267">
        <v>6.3</v>
      </c>
      <c r="B32" s="265">
        <v>6.16</v>
      </c>
      <c r="C32" s="231" t="s">
        <v>211</v>
      </c>
      <c r="D32" s="228" t="s">
        <v>17</v>
      </c>
      <c r="E32" s="246">
        <v>13</v>
      </c>
      <c r="F32" s="225">
        <v>22875</v>
      </c>
      <c r="G32" s="229">
        <v>13</v>
      </c>
      <c r="H32" s="263">
        <f t="shared" si="0"/>
        <v>297375</v>
      </c>
      <c r="I32" s="248">
        <f t="shared" si="1"/>
        <v>395509</v>
      </c>
      <c r="J32" s="246">
        <v>13</v>
      </c>
      <c r="K32" s="248"/>
      <c r="L32" s="248"/>
      <c r="M32" s="248" t="s">
        <v>734</v>
      </c>
      <c r="P32" s="38">
        <f t="shared" si="2"/>
        <v>0</v>
      </c>
    </row>
    <row r="33" spans="1:19" x14ac:dyDescent="0.3">
      <c r="A33" s="267">
        <v>6.4</v>
      </c>
      <c r="B33" s="265">
        <v>6.16</v>
      </c>
      <c r="C33" s="231" t="s">
        <v>821</v>
      </c>
      <c r="D33" s="228" t="s">
        <v>17</v>
      </c>
      <c r="E33" s="246">
        <v>10</v>
      </c>
      <c r="F33" s="225">
        <v>22875</v>
      </c>
      <c r="G33" s="229">
        <v>10</v>
      </c>
      <c r="H33" s="263">
        <f t="shared" si="0"/>
        <v>228750</v>
      </c>
      <c r="I33" s="248">
        <f t="shared" si="1"/>
        <v>304238</v>
      </c>
      <c r="J33" s="246">
        <v>10</v>
      </c>
      <c r="K33" s="252"/>
      <c r="L33" s="252"/>
      <c r="M33" s="248" t="s">
        <v>735</v>
      </c>
      <c r="N33" s="253"/>
      <c r="O33" s="253"/>
      <c r="P33" s="38">
        <f t="shared" si="2"/>
        <v>0</v>
      </c>
      <c r="Q33" s="253"/>
      <c r="R33" s="253"/>
      <c r="S33" s="253"/>
    </row>
    <row r="34" spans="1:19" x14ac:dyDescent="0.3">
      <c r="A34" s="267">
        <v>6.5</v>
      </c>
      <c r="B34" s="264">
        <v>6.17</v>
      </c>
      <c r="C34" s="231" t="s">
        <v>212</v>
      </c>
      <c r="D34" s="228" t="s">
        <v>9</v>
      </c>
      <c r="E34" s="246">
        <v>20</v>
      </c>
      <c r="F34" s="225">
        <v>27939</v>
      </c>
      <c r="G34" s="229">
        <v>20</v>
      </c>
      <c r="H34" s="263">
        <f t="shared" si="0"/>
        <v>558780</v>
      </c>
      <c r="I34" s="248">
        <f t="shared" si="1"/>
        <v>743177</v>
      </c>
      <c r="J34" s="246">
        <v>20</v>
      </c>
      <c r="K34" s="252"/>
      <c r="L34" s="252"/>
      <c r="M34" s="248" t="s">
        <v>736</v>
      </c>
      <c r="N34" s="253"/>
      <c r="O34" s="253"/>
      <c r="P34" s="38">
        <f t="shared" si="2"/>
        <v>0</v>
      </c>
      <c r="Q34" s="253"/>
      <c r="R34" s="253"/>
      <c r="S34" s="253"/>
    </row>
    <row r="35" spans="1:19" x14ac:dyDescent="0.3">
      <c r="A35" s="267">
        <v>6.6</v>
      </c>
      <c r="B35" s="265">
        <v>6.1800000000000104</v>
      </c>
      <c r="C35" s="231" t="s">
        <v>213</v>
      </c>
      <c r="D35" s="228" t="s">
        <v>17</v>
      </c>
      <c r="E35" s="246">
        <v>5</v>
      </c>
      <c r="F35" s="225">
        <v>18412</v>
      </c>
      <c r="G35" s="229">
        <v>5</v>
      </c>
      <c r="H35" s="263">
        <f t="shared" si="0"/>
        <v>92060</v>
      </c>
      <c r="I35" s="248">
        <f t="shared" si="1"/>
        <v>122440</v>
      </c>
      <c r="J35" s="246">
        <v>5</v>
      </c>
      <c r="K35" s="252"/>
      <c r="L35" s="252"/>
      <c r="M35" s="248"/>
      <c r="N35" s="253"/>
      <c r="O35" s="253"/>
      <c r="Q35" s="253"/>
      <c r="R35" s="253"/>
      <c r="S35" s="253"/>
    </row>
    <row r="36" spans="1:19" x14ac:dyDescent="0.3">
      <c r="A36" s="262">
        <v>7</v>
      </c>
      <c r="B36" s="262">
        <v>7</v>
      </c>
      <c r="C36" s="221" t="s">
        <v>224</v>
      </c>
      <c r="D36" s="222"/>
      <c r="E36" s="246"/>
      <c r="F36" s="223"/>
      <c r="G36" s="224"/>
      <c r="H36" s="224"/>
      <c r="I36" s="248">
        <f t="shared" si="1"/>
        <v>0</v>
      </c>
      <c r="K36" s="252"/>
      <c r="L36" s="252"/>
      <c r="M36" s="248" t="s">
        <v>737</v>
      </c>
      <c r="N36" s="253"/>
      <c r="O36" s="253"/>
      <c r="P36" s="38">
        <f t="shared" si="2"/>
        <v>0</v>
      </c>
      <c r="Q36" s="253"/>
      <c r="R36" s="253"/>
      <c r="S36" s="253"/>
    </row>
    <row r="37" spans="1:19" ht="27.6" x14ac:dyDescent="0.3">
      <c r="A37" s="267">
        <v>7.1</v>
      </c>
      <c r="B37" s="265">
        <v>7.3200000000000101</v>
      </c>
      <c r="C37" s="231" t="s">
        <v>254</v>
      </c>
      <c r="D37" s="228" t="s">
        <v>9</v>
      </c>
      <c r="E37" s="246">
        <v>60</v>
      </c>
      <c r="F37" s="225">
        <v>92924</v>
      </c>
      <c r="G37" s="229">
        <v>60</v>
      </c>
      <c r="H37" s="263">
        <f t="shared" si="0"/>
        <v>5575440</v>
      </c>
      <c r="I37" s="248">
        <f t="shared" si="1"/>
        <v>7415335</v>
      </c>
      <c r="J37" s="246">
        <v>60</v>
      </c>
      <c r="K37" s="252"/>
      <c r="L37" s="252"/>
      <c r="M37" s="248" t="s">
        <v>738</v>
      </c>
      <c r="N37" s="253"/>
      <c r="O37" s="253"/>
      <c r="P37" s="38">
        <f t="shared" si="2"/>
        <v>0</v>
      </c>
      <c r="Q37" s="253"/>
      <c r="R37" s="253"/>
      <c r="S37" s="253"/>
    </row>
    <row r="38" spans="1:19" x14ac:dyDescent="0.3">
      <c r="A38" s="267">
        <v>7.2</v>
      </c>
      <c r="B38" s="265">
        <v>7.4000000000000199</v>
      </c>
      <c r="C38" s="231" t="s">
        <v>262</v>
      </c>
      <c r="D38" s="228" t="s">
        <v>9</v>
      </c>
      <c r="E38" s="246">
        <v>60</v>
      </c>
      <c r="F38" s="225">
        <v>205605</v>
      </c>
      <c r="G38" s="229">
        <v>60</v>
      </c>
      <c r="H38" s="263">
        <f t="shared" si="0"/>
        <v>12336300</v>
      </c>
      <c r="I38" s="248">
        <f t="shared" si="1"/>
        <v>16407279</v>
      </c>
      <c r="J38" s="246">
        <v>60</v>
      </c>
      <c r="K38" s="252"/>
      <c r="L38" s="252"/>
      <c r="M38" s="248" t="s">
        <v>739</v>
      </c>
      <c r="N38" s="253"/>
      <c r="O38" s="253"/>
      <c r="P38" s="38">
        <f t="shared" si="2"/>
        <v>0</v>
      </c>
      <c r="Q38" s="253"/>
      <c r="R38" s="253"/>
      <c r="S38" s="253"/>
    </row>
    <row r="39" spans="1:19" x14ac:dyDescent="0.3">
      <c r="A39" s="267">
        <v>7.3</v>
      </c>
      <c r="B39" s="264">
        <v>7.4100000000000197</v>
      </c>
      <c r="C39" s="231" t="s">
        <v>263</v>
      </c>
      <c r="D39" s="228" t="s">
        <v>9</v>
      </c>
      <c r="E39" s="246">
        <v>60</v>
      </c>
      <c r="F39" s="225">
        <v>403908</v>
      </c>
      <c r="G39" s="229">
        <v>60</v>
      </c>
      <c r="H39" s="263">
        <f t="shared" si="0"/>
        <v>24234480</v>
      </c>
      <c r="I39" s="248">
        <f t="shared" si="1"/>
        <v>32231858</v>
      </c>
      <c r="J39" s="246">
        <v>60</v>
      </c>
      <c r="K39" s="252"/>
      <c r="L39" s="252"/>
      <c r="M39" s="248" t="s">
        <v>740</v>
      </c>
      <c r="N39" s="253"/>
      <c r="O39" s="253"/>
      <c r="P39" s="38">
        <f t="shared" si="2"/>
        <v>0</v>
      </c>
      <c r="Q39" s="253"/>
      <c r="R39" s="253"/>
      <c r="S39" s="253"/>
    </row>
    <row r="40" spans="1:19" x14ac:dyDescent="0.3">
      <c r="A40" s="262">
        <v>8</v>
      </c>
      <c r="B40" s="262">
        <v>8</v>
      </c>
      <c r="C40" s="221" t="s">
        <v>280</v>
      </c>
      <c r="D40" s="222"/>
      <c r="E40" s="246"/>
      <c r="F40" s="223"/>
      <c r="G40" s="224"/>
      <c r="H40" s="224"/>
      <c r="I40" s="248">
        <f t="shared" si="1"/>
        <v>0</v>
      </c>
      <c r="K40" s="252"/>
      <c r="L40" s="252"/>
      <c r="M40" s="248" t="s">
        <v>741</v>
      </c>
      <c r="N40" s="253"/>
      <c r="O40" s="253"/>
      <c r="P40" s="38">
        <f t="shared" si="2"/>
        <v>0</v>
      </c>
      <c r="Q40" s="253"/>
      <c r="R40" s="253"/>
      <c r="S40" s="253"/>
    </row>
    <row r="41" spans="1:19" x14ac:dyDescent="0.3">
      <c r="A41" s="267">
        <v>8.1</v>
      </c>
      <c r="B41" s="265">
        <v>9.18</v>
      </c>
      <c r="C41" s="233" t="s">
        <v>298</v>
      </c>
      <c r="D41" s="228" t="s">
        <v>23</v>
      </c>
      <c r="E41" s="246">
        <v>2</v>
      </c>
      <c r="F41" s="225">
        <v>177248</v>
      </c>
      <c r="G41" s="229">
        <v>2</v>
      </c>
      <c r="H41" s="263">
        <f t="shared" si="0"/>
        <v>354496</v>
      </c>
      <c r="I41" s="248">
        <f t="shared" si="1"/>
        <v>471480</v>
      </c>
      <c r="J41" s="246">
        <v>2</v>
      </c>
      <c r="K41" s="296"/>
      <c r="L41" s="296"/>
      <c r="M41" s="248" t="s">
        <v>728</v>
      </c>
      <c r="N41" s="38">
        <v>0.8</v>
      </c>
      <c r="O41" s="38">
        <v>2.7</v>
      </c>
      <c r="P41" s="38">
        <f t="shared" si="2"/>
        <v>2.16</v>
      </c>
    </row>
    <row r="42" spans="1:19" x14ac:dyDescent="0.3">
      <c r="A42" s="267">
        <v>8.1999999999999993</v>
      </c>
      <c r="B42" s="265">
        <v>9.25</v>
      </c>
      <c r="C42" s="233" t="s">
        <v>305</v>
      </c>
      <c r="D42" s="228" t="s">
        <v>9</v>
      </c>
      <c r="E42" s="246">
        <v>6</v>
      </c>
      <c r="F42" s="225">
        <v>98343</v>
      </c>
      <c r="G42" s="239">
        <v>6</v>
      </c>
      <c r="H42" s="263">
        <f t="shared" si="0"/>
        <v>590058</v>
      </c>
      <c r="I42" s="248">
        <f t="shared" si="1"/>
        <v>784777</v>
      </c>
      <c r="J42" s="246">
        <v>6</v>
      </c>
      <c r="K42" s="248"/>
      <c r="L42" s="248"/>
      <c r="M42" s="248"/>
      <c r="P42" s="38">
        <f t="shared" si="2"/>
        <v>0</v>
      </c>
    </row>
    <row r="43" spans="1:19" x14ac:dyDescent="0.3">
      <c r="A43" s="262">
        <v>9</v>
      </c>
      <c r="B43" s="262">
        <v>9</v>
      </c>
      <c r="C43" s="221" t="s">
        <v>313</v>
      </c>
      <c r="D43" s="222"/>
      <c r="E43" s="246"/>
      <c r="F43" s="223"/>
      <c r="G43" s="224"/>
      <c r="H43" s="224"/>
      <c r="I43" s="248">
        <f t="shared" si="1"/>
        <v>0</v>
      </c>
      <c r="K43" s="248"/>
      <c r="L43" s="248"/>
      <c r="M43" s="248"/>
      <c r="P43" s="38">
        <f t="shared" si="2"/>
        <v>0</v>
      </c>
    </row>
    <row r="44" spans="1:19" x14ac:dyDescent="0.3">
      <c r="A44" s="267">
        <v>9.1</v>
      </c>
      <c r="B44" s="267">
        <v>10.199999999999999</v>
      </c>
      <c r="C44" s="233" t="s">
        <v>315</v>
      </c>
      <c r="D44" s="228" t="s">
        <v>9</v>
      </c>
      <c r="E44" s="246">
        <v>2</v>
      </c>
      <c r="F44" s="225">
        <v>334108</v>
      </c>
      <c r="G44" s="229">
        <v>2</v>
      </c>
      <c r="H44" s="263">
        <f t="shared" si="0"/>
        <v>668216</v>
      </c>
      <c r="I44" s="248">
        <f t="shared" si="1"/>
        <v>888727</v>
      </c>
      <c r="J44" s="246">
        <v>2</v>
      </c>
      <c r="K44" s="248"/>
      <c r="L44" s="248"/>
      <c r="M44" s="248"/>
      <c r="P44" s="38">
        <f t="shared" si="2"/>
        <v>0</v>
      </c>
    </row>
    <row r="45" spans="1:19" x14ac:dyDescent="0.3">
      <c r="A45" s="267">
        <v>9.1999999999999993</v>
      </c>
      <c r="B45" s="267">
        <v>10.5</v>
      </c>
      <c r="C45" s="231" t="s">
        <v>318</v>
      </c>
      <c r="D45" s="228" t="s">
        <v>23</v>
      </c>
      <c r="E45" s="246">
        <v>3</v>
      </c>
      <c r="F45" s="225">
        <v>273566</v>
      </c>
      <c r="G45" s="229">
        <v>3</v>
      </c>
      <c r="H45" s="263">
        <f t="shared" si="0"/>
        <v>820698</v>
      </c>
      <c r="I45" s="248">
        <f t="shared" si="1"/>
        <v>1091528</v>
      </c>
      <c r="J45" s="246">
        <v>3</v>
      </c>
      <c r="K45" s="248"/>
      <c r="L45" s="248"/>
      <c r="M45" s="248"/>
      <c r="P45" s="38">
        <f t="shared" si="2"/>
        <v>0</v>
      </c>
    </row>
    <row r="46" spans="1:19" ht="27.6" x14ac:dyDescent="0.3">
      <c r="A46" s="323">
        <v>9.3000000000000007</v>
      </c>
      <c r="B46" s="268">
        <v>10.1</v>
      </c>
      <c r="C46" s="235" t="s">
        <v>323</v>
      </c>
      <c r="D46" s="236" t="s">
        <v>9</v>
      </c>
      <c r="E46" s="246">
        <v>4.8</v>
      </c>
      <c r="F46" s="237">
        <v>161347</v>
      </c>
      <c r="G46" s="238">
        <f>2.4*2</f>
        <v>4.8</v>
      </c>
      <c r="H46" s="263">
        <f t="shared" si="0"/>
        <v>774466</v>
      </c>
      <c r="I46" s="248">
        <f t="shared" si="1"/>
        <v>1030040</v>
      </c>
      <c r="J46" s="246">
        <v>4.8</v>
      </c>
      <c r="K46" s="302"/>
      <c r="L46" s="248"/>
      <c r="M46" s="248"/>
      <c r="P46" s="38">
        <f t="shared" si="2"/>
        <v>0</v>
      </c>
    </row>
    <row r="47" spans="1:19" x14ac:dyDescent="0.3">
      <c r="A47" s="267">
        <v>9.4</v>
      </c>
      <c r="B47" s="266">
        <v>10.19</v>
      </c>
      <c r="C47" s="235" t="s">
        <v>744</v>
      </c>
      <c r="D47" s="236" t="s">
        <v>9</v>
      </c>
      <c r="E47" s="246">
        <v>2</v>
      </c>
      <c r="F47" s="237">
        <v>406295</v>
      </c>
      <c r="G47" s="238">
        <v>2</v>
      </c>
      <c r="H47" s="263">
        <f t="shared" si="0"/>
        <v>812590</v>
      </c>
      <c r="I47" s="248">
        <f t="shared" si="1"/>
        <v>1080745</v>
      </c>
      <c r="J47" s="246">
        <v>2</v>
      </c>
      <c r="K47" s="248"/>
      <c r="L47" s="248"/>
      <c r="M47" s="248" t="s">
        <v>742</v>
      </c>
      <c r="N47" s="38">
        <v>0.8</v>
      </c>
      <c r="O47" s="38">
        <v>3.5</v>
      </c>
      <c r="P47" s="38">
        <f t="shared" si="2"/>
        <v>2.8000000000000003</v>
      </c>
    </row>
    <row r="48" spans="1:19" x14ac:dyDescent="0.3">
      <c r="A48" s="267">
        <v>9.5</v>
      </c>
      <c r="B48" s="266">
        <v>10.7</v>
      </c>
      <c r="C48" s="235" t="s">
        <v>320</v>
      </c>
      <c r="D48" s="236" t="s">
        <v>9</v>
      </c>
      <c r="E48" s="246">
        <v>8</v>
      </c>
      <c r="F48" s="237">
        <v>337093</v>
      </c>
      <c r="G48" s="308">
        <f>4*2</f>
        <v>8</v>
      </c>
      <c r="H48" s="263">
        <f t="shared" si="0"/>
        <v>2696744</v>
      </c>
      <c r="I48" s="248">
        <f t="shared" si="1"/>
        <v>3586670</v>
      </c>
      <c r="J48" s="246">
        <v>8</v>
      </c>
      <c r="K48" s="248"/>
      <c r="L48" s="248"/>
      <c r="M48" s="248" t="s">
        <v>743</v>
      </c>
      <c r="N48" s="38">
        <v>0.8</v>
      </c>
      <c r="O48" s="38">
        <v>2.8</v>
      </c>
      <c r="P48" s="38">
        <f t="shared" si="2"/>
        <v>2.2399999999999998</v>
      </c>
    </row>
    <row r="49" spans="1:16" x14ac:dyDescent="0.3">
      <c r="A49" s="323">
        <v>9.6</v>
      </c>
      <c r="B49" s="266">
        <v>10.4</v>
      </c>
      <c r="C49" s="235" t="s">
        <v>317</v>
      </c>
      <c r="D49" s="236" t="s">
        <v>23</v>
      </c>
      <c r="E49" s="246">
        <v>2</v>
      </c>
      <c r="F49" s="237">
        <v>234062</v>
      </c>
      <c r="G49" s="308">
        <v>2</v>
      </c>
      <c r="H49" s="263">
        <f t="shared" si="0"/>
        <v>468124</v>
      </c>
      <c r="I49" s="248">
        <f t="shared" si="1"/>
        <v>622605</v>
      </c>
      <c r="J49" s="246">
        <v>2</v>
      </c>
      <c r="K49" s="248"/>
      <c r="L49" s="248"/>
      <c r="M49" s="248"/>
      <c r="P49" s="38">
        <f>SUM(P24:P48)</f>
        <v>17.84</v>
      </c>
    </row>
    <row r="50" spans="1:16" ht="69" x14ac:dyDescent="0.3">
      <c r="A50" s="267">
        <v>9.6999999999999993</v>
      </c>
      <c r="B50" s="265">
        <v>10.24</v>
      </c>
      <c r="C50" s="231" t="s">
        <v>336</v>
      </c>
      <c r="D50" s="228" t="s">
        <v>128</v>
      </c>
      <c r="E50" s="246">
        <v>300</v>
      </c>
      <c r="F50" s="225">
        <v>24327</v>
      </c>
      <c r="G50" s="229">
        <v>300</v>
      </c>
      <c r="H50" s="263">
        <f t="shared" si="0"/>
        <v>7298100</v>
      </c>
      <c r="I50" s="248">
        <f t="shared" si="1"/>
        <v>9706473</v>
      </c>
      <c r="J50" s="246">
        <v>300</v>
      </c>
      <c r="K50" s="248"/>
      <c r="L50" s="248"/>
      <c r="M50" s="248"/>
    </row>
    <row r="51" spans="1:16" x14ac:dyDescent="0.3">
      <c r="A51" s="262">
        <v>10</v>
      </c>
      <c r="B51" s="262">
        <v>10</v>
      </c>
      <c r="C51" s="221" t="s">
        <v>340</v>
      </c>
      <c r="D51" s="222"/>
      <c r="E51" s="246"/>
      <c r="F51" s="223"/>
      <c r="G51" s="224"/>
      <c r="H51" s="224"/>
      <c r="I51" s="248">
        <f t="shared" si="1"/>
        <v>0</v>
      </c>
      <c r="K51" s="248"/>
      <c r="L51" s="248"/>
      <c r="M51" s="248"/>
    </row>
    <row r="52" spans="1:16" x14ac:dyDescent="0.3">
      <c r="A52" s="267">
        <v>10.1</v>
      </c>
      <c r="B52" s="267">
        <v>11.1</v>
      </c>
      <c r="C52" s="233" t="s">
        <v>341</v>
      </c>
      <c r="D52" s="228" t="s">
        <v>23</v>
      </c>
      <c r="E52" s="246">
        <v>3</v>
      </c>
      <c r="F52" s="225">
        <v>378519</v>
      </c>
      <c r="G52" s="229">
        <v>3</v>
      </c>
      <c r="H52" s="263">
        <f t="shared" si="0"/>
        <v>1135557</v>
      </c>
      <c r="I52" s="248">
        <f t="shared" si="1"/>
        <v>1510291</v>
      </c>
      <c r="J52" s="246">
        <v>3</v>
      </c>
      <c r="K52" s="248"/>
      <c r="L52" s="248"/>
      <c r="M52" s="248"/>
    </row>
    <row r="53" spans="1:16" x14ac:dyDescent="0.3">
      <c r="A53" s="267">
        <v>10.199999999999999</v>
      </c>
      <c r="B53" s="267">
        <v>11.2</v>
      </c>
      <c r="C53" s="233" t="s">
        <v>342</v>
      </c>
      <c r="D53" s="228" t="s">
        <v>23</v>
      </c>
      <c r="E53" s="246">
        <v>3</v>
      </c>
      <c r="F53" s="225">
        <v>441269</v>
      </c>
      <c r="G53" s="229">
        <v>3</v>
      </c>
      <c r="H53" s="263">
        <f t="shared" si="0"/>
        <v>1323807</v>
      </c>
      <c r="I53" s="248">
        <f t="shared" si="1"/>
        <v>1760663</v>
      </c>
      <c r="J53" s="246">
        <v>3</v>
      </c>
      <c r="K53" s="248"/>
      <c r="L53" s="248"/>
      <c r="M53" s="248"/>
    </row>
    <row r="54" spans="1:16" x14ac:dyDescent="0.3">
      <c r="A54" s="267">
        <v>10.3</v>
      </c>
      <c r="B54" s="267">
        <v>11.9</v>
      </c>
      <c r="C54" s="233" t="s">
        <v>349</v>
      </c>
      <c r="D54" s="228" t="s">
        <v>23</v>
      </c>
      <c r="E54" s="246">
        <v>2</v>
      </c>
      <c r="F54" s="225">
        <v>89480</v>
      </c>
      <c r="G54" s="229">
        <v>2</v>
      </c>
      <c r="H54" s="263">
        <f t="shared" si="0"/>
        <v>178960</v>
      </c>
      <c r="I54" s="248">
        <f t="shared" si="1"/>
        <v>238017</v>
      </c>
      <c r="J54" s="246">
        <v>2</v>
      </c>
      <c r="K54" s="248"/>
      <c r="L54" s="248"/>
      <c r="M54" s="248"/>
    </row>
    <row r="55" spans="1:16" x14ac:dyDescent="0.3">
      <c r="A55" s="267">
        <v>10.4</v>
      </c>
      <c r="B55" s="265">
        <v>11.12</v>
      </c>
      <c r="C55" s="233" t="s">
        <v>352</v>
      </c>
      <c r="D55" s="228" t="s">
        <v>23</v>
      </c>
      <c r="E55" s="246">
        <v>1</v>
      </c>
      <c r="F55" s="225">
        <v>60440</v>
      </c>
      <c r="G55" s="229">
        <v>1</v>
      </c>
      <c r="H55" s="263">
        <f t="shared" si="0"/>
        <v>60440</v>
      </c>
      <c r="I55" s="248">
        <f t="shared" si="1"/>
        <v>80385</v>
      </c>
      <c r="J55" s="246">
        <v>1</v>
      </c>
      <c r="K55" s="248"/>
      <c r="L55" s="248"/>
      <c r="M55" s="248"/>
    </row>
    <row r="56" spans="1:16" x14ac:dyDescent="0.3">
      <c r="A56" s="267">
        <v>10.5</v>
      </c>
      <c r="B56" s="265">
        <v>11.16</v>
      </c>
      <c r="C56" s="231" t="s">
        <v>356</v>
      </c>
      <c r="D56" s="228" t="s">
        <v>23</v>
      </c>
      <c r="E56" s="246">
        <v>4</v>
      </c>
      <c r="F56" s="225">
        <v>114309</v>
      </c>
      <c r="G56" s="229">
        <v>4</v>
      </c>
      <c r="H56" s="263">
        <f t="shared" si="0"/>
        <v>457236</v>
      </c>
      <c r="I56" s="248">
        <f t="shared" si="1"/>
        <v>608124</v>
      </c>
      <c r="J56" s="246">
        <v>4</v>
      </c>
      <c r="K56" s="248"/>
      <c r="L56" s="248"/>
      <c r="M56" s="248"/>
    </row>
    <row r="57" spans="1:16" x14ac:dyDescent="0.3">
      <c r="A57" s="267">
        <v>10.6</v>
      </c>
      <c r="B57" s="265">
        <v>11.26</v>
      </c>
      <c r="C57" s="231" t="s">
        <v>366</v>
      </c>
      <c r="D57" s="228" t="s">
        <v>17</v>
      </c>
      <c r="E57" s="246">
        <v>10</v>
      </c>
      <c r="F57" s="225">
        <v>23010</v>
      </c>
      <c r="G57" s="229">
        <v>10</v>
      </c>
      <c r="H57" s="263">
        <f t="shared" si="0"/>
        <v>230100</v>
      </c>
      <c r="I57" s="248">
        <f t="shared" si="1"/>
        <v>306033</v>
      </c>
      <c r="J57" s="246">
        <v>10</v>
      </c>
      <c r="K57" s="296"/>
      <c r="L57" s="296"/>
      <c r="M57" s="252"/>
    </row>
    <row r="58" spans="1:16" x14ac:dyDescent="0.3">
      <c r="A58" s="267">
        <v>10.7</v>
      </c>
      <c r="B58" s="265">
        <v>11.27</v>
      </c>
      <c r="C58" s="231" t="s">
        <v>367</v>
      </c>
      <c r="D58" s="228" t="s">
        <v>17</v>
      </c>
      <c r="E58" s="246">
        <v>15</v>
      </c>
      <c r="F58" s="225">
        <v>14209</v>
      </c>
      <c r="G58" s="229">
        <v>15</v>
      </c>
      <c r="H58" s="263">
        <f t="shared" si="0"/>
        <v>213135</v>
      </c>
      <c r="I58" s="248">
        <f t="shared" si="1"/>
        <v>283470</v>
      </c>
      <c r="J58" s="246">
        <v>15</v>
      </c>
      <c r="K58" s="248"/>
      <c r="L58" s="248"/>
      <c r="M58" s="248"/>
      <c r="N58" s="38" t="s">
        <v>669</v>
      </c>
      <c r="O58" s="38" t="s">
        <v>657</v>
      </c>
    </row>
    <row r="59" spans="1:16" x14ac:dyDescent="0.3">
      <c r="A59" s="267">
        <v>10.8</v>
      </c>
      <c r="B59" s="265">
        <v>11.31</v>
      </c>
      <c r="C59" s="233" t="s">
        <v>371</v>
      </c>
      <c r="D59" s="228" t="s">
        <v>17</v>
      </c>
      <c r="E59" s="246">
        <v>8</v>
      </c>
      <c r="F59" s="225">
        <v>40526</v>
      </c>
      <c r="G59" s="229">
        <v>8</v>
      </c>
      <c r="H59" s="263">
        <f t="shared" si="0"/>
        <v>324208</v>
      </c>
      <c r="I59" s="248">
        <f t="shared" si="1"/>
        <v>431197</v>
      </c>
      <c r="J59" s="246">
        <v>8</v>
      </c>
      <c r="K59" s="248"/>
      <c r="L59" s="248"/>
      <c r="M59" s="248"/>
    </row>
    <row r="60" spans="1:16" x14ac:dyDescent="0.3">
      <c r="A60" s="267">
        <v>10.9</v>
      </c>
      <c r="B60" s="265">
        <v>11.33</v>
      </c>
      <c r="C60" s="233" t="s">
        <v>373</v>
      </c>
      <c r="D60" s="228" t="s">
        <v>17</v>
      </c>
      <c r="E60" s="246">
        <v>6</v>
      </c>
      <c r="F60" s="225">
        <v>74427</v>
      </c>
      <c r="G60" s="229">
        <v>6</v>
      </c>
      <c r="H60" s="263">
        <f t="shared" si="0"/>
        <v>446562</v>
      </c>
      <c r="I60" s="248">
        <f t="shared" si="1"/>
        <v>593927</v>
      </c>
      <c r="J60" s="246">
        <v>6</v>
      </c>
      <c r="K60" s="248"/>
      <c r="L60" s="248"/>
      <c r="M60" s="248"/>
    </row>
    <row r="61" spans="1:16" x14ac:dyDescent="0.3">
      <c r="A61" s="265">
        <v>10.1</v>
      </c>
      <c r="B61" s="265">
        <v>11.35</v>
      </c>
      <c r="C61" s="233" t="s">
        <v>375</v>
      </c>
      <c r="D61" s="228" t="s">
        <v>23</v>
      </c>
      <c r="E61" s="246">
        <v>3</v>
      </c>
      <c r="F61" s="225">
        <v>163293</v>
      </c>
      <c r="G61" s="229">
        <v>3</v>
      </c>
      <c r="H61" s="263">
        <f t="shared" si="0"/>
        <v>489879</v>
      </c>
      <c r="I61" s="248">
        <f t="shared" si="1"/>
        <v>651539</v>
      </c>
      <c r="J61" s="246">
        <v>3</v>
      </c>
      <c r="K61" s="248"/>
      <c r="L61" s="248"/>
      <c r="M61" s="248"/>
    </row>
    <row r="62" spans="1:16" x14ac:dyDescent="0.3">
      <c r="A62" s="265">
        <v>10.11</v>
      </c>
      <c r="B62" s="265">
        <v>11.36</v>
      </c>
      <c r="C62" s="233" t="s">
        <v>376</v>
      </c>
      <c r="D62" s="228" t="s">
        <v>23</v>
      </c>
      <c r="E62" s="246">
        <v>3</v>
      </c>
      <c r="F62" s="225">
        <v>92022</v>
      </c>
      <c r="G62" s="229">
        <v>3</v>
      </c>
      <c r="H62" s="263">
        <f t="shared" si="0"/>
        <v>276066</v>
      </c>
      <c r="I62" s="248">
        <f t="shared" si="1"/>
        <v>367168</v>
      </c>
      <c r="J62" s="246">
        <v>3</v>
      </c>
      <c r="K62" s="248"/>
      <c r="L62" s="248"/>
      <c r="M62" s="248"/>
    </row>
    <row r="63" spans="1:16" x14ac:dyDescent="0.3">
      <c r="A63" s="262">
        <v>11</v>
      </c>
      <c r="B63" s="262">
        <v>11</v>
      </c>
      <c r="C63" s="221" t="s">
        <v>406</v>
      </c>
      <c r="D63" s="222"/>
      <c r="E63" s="246"/>
      <c r="F63" s="223"/>
      <c r="G63" s="224"/>
      <c r="H63" s="224"/>
      <c r="I63" s="248">
        <f t="shared" si="1"/>
        <v>0</v>
      </c>
      <c r="K63" s="248"/>
      <c r="L63" s="248"/>
      <c r="M63" s="248"/>
    </row>
    <row r="64" spans="1:16" x14ac:dyDescent="0.3">
      <c r="A64" s="267">
        <v>11.1</v>
      </c>
      <c r="B64" s="267">
        <v>12.2</v>
      </c>
      <c r="C64" s="231" t="s">
        <v>408</v>
      </c>
      <c r="D64" s="228" t="s">
        <v>23</v>
      </c>
      <c r="E64" s="246">
        <v>12</v>
      </c>
      <c r="F64" s="225">
        <v>105215</v>
      </c>
      <c r="G64" s="229">
        <v>12</v>
      </c>
      <c r="H64" s="263">
        <f t="shared" si="0"/>
        <v>1262580</v>
      </c>
      <c r="I64" s="248">
        <f t="shared" si="1"/>
        <v>1679231</v>
      </c>
      <c r="J64" s="246">
        <v>12</v>
      </c>
      <c r="K64" s="248"/>
      <c r="L64" s="248"/>
      <c r="M64" s="248"/>
      <c r="N64" s="38" t="s">
        <v>669</v>
      </c>
      <c r="O64" s="38" t="s">
        <v>657</v>
      </c>
    </row>
    <row r="65" spans="1:15" x14ac:dyDescent="0.3">
      <c r="A65" s="267">
        <v>11.2</v>
      </c>
      <c r="B65" s="267">
        <v>12.9</v>
      </c>
      <c r="C65" s="231" t="s">
        <v>415</v>
      </c>
      <c r="D65" s="228" t="s">
        <v>23</v>
      </c>
      <c r="E65" s="246">
        <v>6</v>
      </c>
      <c r="F65" s="225">
        <v>100949</v>
      </c>
      <c r="G65" s="229">
        <v>6</v>
      </c>
      <c r="H65" s="263">
        <f t="shared" si="0"/>
        <v>605694</v>
      </c>
      <c r="I65" s="248">
        <f t="shared" si="1"/>
        <v>805573</v>
      </c>
      <c r="J65" s="246">
        <v>6</v>
      </c>
      <c r="K65" s="248"/>
      <c r="L65" s="248"/>
      <c r="M65" s="248"/>
    </row>
    <row r="66" spans="1:15" x14ac:dyDescent="0.3">
      <c r="A66" s="267">
        <v>11.3</v>
      </c>
      <c r="B66" s="265">
        <v>12.13</v>
      </c>
      <c r="C66" s="231" t="s">
        <v>419</v>
      </c>
      <c r="D66" s="228" t="s">
        <v>23</v>
      </c>
      <c r="E66" s="246">
        <v>1</v>
      </c>
      <c r="F66" s="225">
        <v>150329</v>
      </c>
      <c r="G66" s="229">
        <v>1</v>
      </c>
      <c r="H66" s="263">
        <f t="shared" si="0"/>
        <v>150329</v>
      </c>
      <c r="I66" s="248">
        <f t="shared" si="1"/>
        <v>199938</v>
      </c>
      <c r="J66" s="246">
        <v>1</v>
      </c>
      <c r="K66" s="248"/>
      <c r="L66" s="248"/>
      <c r="M66" s="248"/>
    </row>
    <row r="67" spans="1:15" x14ac:dyDescent="0.3">
      <c r="A67" s="267">
        <v>11.4</v>
      </c>
      <c r="B67" s="265">
        <v>12.17</v>
      </c>
      <c r="C67" s="231" t="s">
        <v>423</v>
      </c>
      <c r="D67" s="228" t="s">
        <v>17</v>
      </c>
      <c r="E67" s="246">
        <v>48</v>
      </c>
      <c r="F67" s="225">
        <v>3930</v>
      </c>
      <c r="G67" s="229">
        <v>48</v>
      </c>
      <c r="H67" s="263">
        <f t="shared" si="0"/>
        <v>188640</v>
      </c>
      <c r="I67" s="248">
        <f t="shared" si="1"/>
        <v>250891</v>
      </c>
      <c r="J67" s="246">
        <v>48</v>
      </c>
      <c r="K67" s="248"/>
      <c r="L67" s="248"/>
      <c r="M67" s="248"/>
    </row>
    <row r="68" spans="1:15" x14ac:dyDescent="0.3">
      <c r="A68" s="262">
        <v>12</v>
      </c>
      <c r="B68" s="262">
        <v>12</v>
      </c>
      <c r="C68" s="221" t="s">
        <v>439</v>
      </c>
      <c r="D68" s="222"/>
      <c r="E68" s="246"/>
      <c r="F68" s="223"/>
      <c r="G68" s="224"/>
      <c r="H68" s="224"/>
      <c r="I68" s="248">
        <f t="shared" si="1"/>
        <v>0</v>
      </c>
      <c r="K68" s="248"/>
      <c r="L68" s="248"/>
      <c r="M68" s="248"/>
    </row>
    <row r="69" spans="1:15" x14ac:dyDescent="0.3">
      <c r="A69" s="267">
        <v>12.1</v>
      </c>
      <c r="B69" s="267">
        <v>13.4</v>
      </c>
      <c r="C69" s="231" t="s">
        <v>443</v>
      </c>
      <c r="D69" s="228" t="s">
        <v>9</v>
      </c>
      <c r="E69" s="246">
        <v>174.19</v>
      </c>
      <c r="F69" s="225">
        <v>36214</v>
      </c>
      <c r="G69" s="239">
        <v>174.19</v>
      </c>
      <c r="H69" s="263">
        <f t="shared" si="0"/>
        <v>6308117</v>
      </c>
      <c r="I69" s="248">
        <f t="shared" si="1"/>
        <v>8389796</v>
      </c>
      <c r="J69" s="246">
        <v>174.19</v>
      </c>
      <c r="K69" s="248"/>
      <c r="L69" s="248"/>
      <c r="M69" s="248"/>
    </row>
    <row r="70" spans="1:15" x14ac:dyDescent="0.3">
      <c r="A70" s="267">
        <v>12.2</v>
      </c>
      <c r="B70" s="267">
        <v>13.7</v>
      </c>
      <c r="C70" s="231" t="s">
        <v>446</v>
      </c>
      <c r="D70" s="228" t="s">
        <v>9</v>
      </c>
      <c r="E70" s="246">
        <v>3</v>
      </c>
      <c r="F70" s="225">
        <v>90241</v>
      </c>
      <c r="G70" s="229">
        <v>3</v>
      </c>
      <c r="H70" s="263">
        <f t="shared" si="0"/>
        <v>270723</v>
      </c>
      <c r="I70" s="248">
        <f t="shared" si="1"/>
        <v>360062</v>
      </c>
      <c r="J70" s="246">
        <v>3</v>
      </c>
      <c r="K70" s="248"/>
      <c r="L70" s="248"/>
      <c r="M70" s="248"/>
    </row>
    <row r="71" spans="1:15" x14ac:dyDescent="0.3">
      <c r="A71" s="267">
        <v>12.3</v>
      </c>
      <c r="B71" s="267">
        <v>13.8</v>
      </c>
      <c r="C71" s="233" t="s">
        <v>447</v>
      </c>
      <c r="D71" s="228" t="s">
        <v>9</v>
      </c>
      <c r="E71" s="246">
        <v>2.2999999999999998</v>
      </c>
      <c r="F71" s="225">
        <v>107225</v>
      </c>
      <c r="G71" s="229">
        <v>2.2999999999999998</v>
      </c>
      <c r="H71" s="263">
        <f t="shared" si="0"/>
        <v>246618</v>
      </c>
      <c r="I71" s="248">
        <f t="shared" si="1"/>
        <v>328002</v>
      </c>
      <c r="J71" s="246">
        <v>2.2999999999999998</v>
      </c>
      <c r="K71" s="248"/>
      <c r="L71" s="248"/>
      <c r="M71" s="248"/>
      <c r="N71" s="38" t="s">
        <v>669</v>
      </c>
      <c r="O71" s="38" t="s">
        <v>657</v>
      </c>
    </row>
    <row r="72" spans="1:15" x14ac:dyDescent="0.3">
      <c r="A72" s="267">
        <v>12.4</v>
      </c>
      <c r="B72" s="265">
        <v>13.13</v>
      </c>
      <c r="C72" s="233" t="s">
        <v>452</v>
      </c>
      <c r="D72" s="228" t="s">
        <v>9</v>
      </c>
      <c r="E72" s="246">
        <v>174.19</v>
      </c>
      <c r="F72" s="225">
        <v>74068</v>
      </c>
      <c r="G72" s="239">
        <v>174.19</v>
      </c>
      <c r="H72" s="263">
        <f t="shared" ref="H72:H106" si="3">+ROUND(F72*G72,0)</f>
        <v>12901905</v>
      </c>
      <c r="I72" s="248">
        <f t="shared" ref="I72:I109" si="4">ROUND(H72*1.33,0)</f>
        <v>17159534</v>
      </c>
      <c r="J72" s="246">
        <v>174.19</v>
      </c>
      <c r="K72" s="248"/>
      <c r="L72" s="248"/>
      <c r="M72" s="248"/>
    </row>
    <row r="73" spans="1:15" ht="27.6" x14ac:dyDescent="0.3">
      <c r="A73" s="262">
        <v>13</v>
      </c>
      <c r="B73" s="262">
        <v>13</v>
      </c>
      <c r="C73" s="221" t="s">
        <v>456</v>
      </c>
      <c r="D73" s="222"/>
      <c r="E73" s="246"/>
      <c r="F73" s="223"/>
      <c r="G73" s="224"/>
      <c r="H73" s="224"/>
      <c r="I73" s="248">
        <f t="shared" si="4"/>
        <v>0</v>
      </c>
      <c r="K73" s="38"/>
      <c r="L73" s="252"/>
      <c r="M73" s="38" t="s">
        <v>656</v>
      </c>
      <c r="N73" s="38" t="s">
        <v>658</v>
      </c>
    </row>
    <row r="74" spans="1:15" x14ac:dyDescent="0.3">
      <c r="A74" s="321">
        <v>13.1</v>
      </c>
      <c r="B74" s="269">
        <v>18.260000000000002</v>
      </c>
      <c r="C74" s="231" t="s">
        <v>562</v>
      </c>
      <c r="D74" s="228" t="s">
        <v>9</v>
      </c>
      <c r="E74" s="246">
        <v>12</v>
      </c>
      <c r="F74" s="225">
        <v>24166</v>
      </c>
      <c r="G74" s="239">
        <v>12</v>
      </c>
      <c r="H74" s="263">
        <f t="shared" si="3"/>
        <v>289992</v>
      </c>
      <c r="I74" s="248">
        <f t="shared" si="4"/>
        <v>385689</v>
      </c>
      <c r="J74" s="246">
        <v>12</v>
      </c>
      <c r="K74" s="38"/>
      <c r="L74" s="252"/>
    </row>
    <row r="75" spans="1:15" ht="27.6" x14ac:dyDescent="0.3">
      <c r="A75" s="321">
        <v>13.2</v>
      </c>
      <c r="B75" s="269" t="s">
        <v>794</v>
      </c>
      <c r="C75" s="231" t="s">
        <v>832</v>
      </c>
      <c r="D75" s="228" t="s">
        <v>23</v>
      </c>
      <c r="E75" s="246">
        <v>8</v>
      </c>
      <c r="F75" s="225">
        <v>98066</v>
      </c>
      <c r="G75" s="229">
        <v>8</v>
      </c>
      <c r="H75" s="263">
        <f t="shared" si="3"/>
        <v>784528</v>
      </c>
      <c r="I75" s="248">
        <f t="shared" si="4"/>
        <v>1043422</v>
      </c>
      <c r="J75" s="246">
        <v>8</v>
      </c>
      <c r="K75" s="38"/>
      <c r="L75" s="252"/>
    </row>
    <row r="76" spans="1:15" x14ac:dyDescent="0.3">
      <c r="A76" s="321">
        <v>13.3</v>
      </c>
      <c r="B76" s="265">
        <v>14.32</v>
      </c>
      <c r="C76" s="230" t="s">
        <v>487</v>
      </c>
      <c r="D76" s="234" t="s">
        <v>23</v>
      </c>
      <c r="E76" s="246">
        <v>2</v>
      </c>
      <c r="F76" s="225">
        <v>36570</v>
      </c>
      <c r="G76" s="229">
        <v>2</v>
      </c>
      <c r="H76" s="263">
        <f t="shared" si="3"/>
        <v>73140</v>
      </c>
      <c r="I76" s="248">
        <f t="shared" si="4"/>
        <v>97276</v>
      </c>
      <c r="J76" s="246">
        <v>2</v>
      </c>
      <c r="K76" s="38"/>
      <c r="L76" s="252"/>
    </row>
    <row r="77" spans="1:15" x14ac:dyDescent="0.3">
      <c r="A77" s="321">
        <v>13.4</v>
      </c>
      <c r="B77" s="265">
        <v>14.37</v>
      </c>
      <c r="C77" s="230" t="s">
        <v>492</v>
      </c>
      <c r="D77" s="234" t="s">
        <v>23</v>
      </c>
      <c r="E77" s="246">
        <v>2</v>
      </c>
      <c r="F77" s="225">
        <v>31862</v>
      </c>
      <c r="G77" s="229">
        <v>2</v>
      </c>
      <c r="H77" s="263">
        <f t="shared" si="3"/>
        <v>63724</v>
      </c>
      <c r="I77" s="248">
        <f t="shared" si="4"/>
        <v>84753</v>
      </c>
      <c r="J77" s="246">
        <v>2</v>
      </c>
      <c r="K77" s="38"/>
      <c r="L77" s="252"/>
    </row>
    <row r="78" spans="1:15" x14ac:dyDescent="0.3">
      <c r="A78" s="321">
        <v>13.5</v>
      </c>
      <c r="B78" s="265">
        <v>14.41</v>
      </c>
      <c r="C78" s="230" t="s">
        <v>496</v>
      </c>
      <c r="D78" s="234" t="s">
        <v>9</v>
      </c>
      <c r="E78" s="246">
        <v>174.19</v>
      </c>
      <c r="F78" s="225">
        <v>105070</v>
      </c>
      <c r="G78" s="239">
        <v>174.19</v>
      </c>
      <c r="H78" s="263">
        <f t="shared" si="3"/>
        <v>18302143</v>
      </c>
      <c r="I78" s="248">
        <f t="shared" si="4"/>
        <v>24341850</v>
      </c>
      <c r="J78" s="246">
        <v>174.19</v>
      </c>
      <c r="K78" s="38"/>
      <c r="L78" s="297" t="s">
        <v>778</v>
      </c>
    </row>
    <row r="79" spans="1:15" x14ac:dyDescent="0.3">
      <c r="A79" s="321">
        <v>13.6</v>
      </c>
      <c r="B79" s="269" t="s">
        <v>795</v>
      </c>
      <c r="C79" s="230" t="s">
        <v>790</v>
      </c>
      <c r="D79" s="234" t="s">
        <v>23</v>
      </c>
      <c r="E79" s="246">
        <v>2</v>
      </c>
      <c r="F79" s="225">
        <v>122634</v>
      </c>
      <c r="G79" s="229">
        <v>2</v>
      </c>
      <c r="H79" s="263">
        <f t="shared" si="3"/>
        <v>245268</v>
      </c>
      <c r="I79" s="248">
        <f t="shared" si="4"/>
        <v>326206</v>
      </c>
      <c r="J79" s="246">
        <v>2</v>
      </c>
      <c r="K79" s="38"/>
      <c r="L79" s="296"/>
    </row>
    <row r="80" spans="1:15" x14ac:dyDescent="0.3">
      <c r="A80" s="262">
        <v>14</v>
      </c>
      <c r="B80" s="262">
        <v>14</v>
      </c>
      <c r="C80" s="221" t="s">
        <v>502</v>
      </c>
      <c r="D80" s="222"/>
      <c r="E80" s="246"/>
      <c r="F80" s="223"/>
      <c r="G80" s="224"/>
      <c r="H80" s="224"/>
      <c r="I80" s="248">
        <f t="shared" si="4"/>
        <v>0</v>
      </c>
      <c r="K80" s="38"/>
      <c r="L80" s="248"/>
      <c r="N80" s="38" t="s">
        <v>670</v>
      </c>
    </row>
    <row r="81" spans="1:16" ht="27.6" x14ac:dyDescent="0.3">
      <c r="A81" s="321">
        <v>14.1</v>
      </c>
      <c r="B81" s="265">
        <v>15.1</v>
      </c>
      <c r="C81" s="233" t="s">
        <v>12</v>
      </c>
      <c r="D81" s="228" t="s">
        <v>9</v>
      </c>
      <c r="E81" s="246">
        <v>100</v>
      </c>
      <c r="F81" s="225">
        <v>88734</v>
      </c>
      <c r="G81" s="229">
        <v>100</v>
      </c>
      <c r="H81" s="263">
        <f t="shared" si="3"/>
        <v>8873400</v>
      </c>
      <c r="I81" s="248">
        <f t="shared" si="4"/>
        <v>11801622</v>
      </c>
      <c r="J81" s="246">
        <v>100</v>
      </c>
      <c r="K81" s="38"/>
      <c r="L81" s="248"/>
    </row>
    <row r="82" spans="1:16" ht="28.2" thickBot="1" x14ac:dyDescent="0.35">
      <c r="A82" s="321">
        <v>14.2</v>
      </c>
      <c r="B82" s="269" t="s">
        <v>796</v>
      </c>
      <c r="C82" s="231" t="s">
        <v>826</v>
      </c>
      <c r="D82" s="228" t="s">
        <v>9</v>
      </c>
      <c r="E82" s="246">
        <v>100</v>
      </c>
      <c r="F82" s="225">
        <v>90782</v>
      </c>
      <c r="G82" s="229">
        <v>100</v>
      </c>
      <c r="H82" s="263">
        <f t="shared" si="3"/>
        <v>9078200</v>
      </c>
      <c r="I82" s="248">
        <f t="shared" si="4"/>
        <v>12074006</v>
      </c>
      <c r="J82" s="246">
        <v>100</v>
      </c>
      <c r="K82" s="38"/>
      <c r="L82" s="248"/>
      <c r="M82" s="233" t="s">
        <v>707</v>
      </c>
      <c r="N82" s="255">
        <f>((2+14.81)/2)*6.84</f>
        <v>57.490200000000009</v>
      </c>
      <c r="O82" s="233" t="s">
        <v>708</v>
      </c>
      <c r="P82" s="256">
        <f>(13.21*7)/2</f>
        <v>46.234999999999999</v>
      </c>
    </row>
    <row r="83" spans="1:16" ht="14.4" thickBot="1" x14ac:dyDescent="0.35">
      <c r="A83" s="262">
        <v>15</v>
      </c>
      <c r="B83" s="262">
        <v>15</v>
      </c>
      <c r="C83" s="221" t="s">
        <v>510</v>
      </c>
      <c r="D83" s="222"/>
      <c r="E83" s="246"/>
      <c r="F83" s="223"/>
      <c r="G83" s="224"/>
      <c r="H83" s="224"/>
      <c r="I83" s="248">
        <f t="shared" si="4"/>
        <v>0</v>
      </c>
      <c r="K83" s="38"/>
      <c r="L83" s="38"/>
      <c r="M83" s="257" t="s">
        <v>654</v>
      </c>
      <c r="N83" s="258">
        <f>N82*2</f>
        <v>114.98040000000002</v>
      </c>
      <c r="O83" s="257" t="s">
        <v>654</v>
      </c>
      <c r="P83" s="259">
        <f>P82*2</f>
        <v>92.47</v>
      </c>
    </row>
    <row r="84" spans="1:16" ht="41.4" x14ac:dyDescent="0.3">
      <c r="A84" s="267">
        <v>15.1</v>
      </c>
      <c r="B84" s="267">
        <v>16.399999999999999</v>
      </c>
      <c r="C84" s="231" t="s">
        <v>803</v>
      </c>
      <c r="D84" s="240" t="s">
        <v>51</v>
      </c>
      <c r="E84" s="246">
        <v>10</v>
      </c>
      <c r="F84" s="225">
        <v>63372</v>
      </c>
      <c r="G84" s="239">
        <v>10</v>
      </c>
      <c r="H84" s="263">
        <f t="shared" si="3"/>
        <v>633720</v>
      </c>
      <c r="I84" s="248">
        <f t="shared" si="4"/>
        <v>842848</v>
      </c>
      <c r="J84" s="246">
        <v>10</v>
      </c>
      <c r="K84" s="38"/>
      <c r="L84" s="38"/>
    </row>
    <row r="85" spans="1:16" ht="27.6" x14ac:dyDescent="0.3">
      <c r="A85" s="267">
        <v>15.2</v>
      </c>
      <c r="B85" s="267">
        <v>16.8</v>
      </c>
      <c r="C85" s="230" t="s">
        <v>13</v>
      </c>
      <c r="D85" s="234" t="s">
        <v>51</v>
      </c>
      <c r="E85" s="246">
        <v>10</v>
      </c>
      <c r="F85" s="225">
        <v>96594</v>
      </c>
      <c r="G85" s="239">
        <v>10</v>
      </c>
      <c r="H85" s="263">
        <f t="shared" si="3"/>
        <v>965940</v>
      </c>
      <c r="I85" s="248">
        <f t="shared" si="4"/>
        <v>1284700</v>
      </c>
      <c r="J85" s="246">
        <v>10</v>
      </c>
      <c r="K85" s="38"/>
      <c r="L85" s="38"/>
    </row>
    <row r="86" spans="1:16" ht="14.4" thickBot="1" x14ac:dyDescent="0.35">
      <c r="A86" s="262">
        <v>16</v>
      </c>
      <c r="B86" s="262">
        <v>16</v>
      </c>
      <c r="C86" s="221" t="s">
        <v>523</v>
      </c>
      <c r="D86" s="222"/>
      <c r="E86" s="246"/>
      <c r="F86" s="223"/>
      <c r="G86" s="224"/>
      <c r="H86" s="224"/>
      <c r="I86" s="248">
        <f t="shared" si="4"/>
        <v>0</v>
      </c>
      <c r="K86" s="38"/>
      <c r="L86" s="38"/>
    </row>
    <row r="87" spans="1:16" ht="28.2" thickBot="1" x14ac:dyDescent="0.35">
      <c r="A87" s="267">
        <v>16.100000000000001</v>
      </c>
      <c r="B87" s="267">
        <v>17.100000000000001</v>
      </c>
      <c r="C87" s="231" t="s">
        <v>524</v>
      </c>
      <c r="D87" s="228" t="s">
        <v>23</v>
      </c>
      <c r="E87" s="246">
        <v>1</v>
      </c>
      <c r="F87" s="225">
        <v>415096</v>
      </c>
      <c r="G87" s="229">
        <v>1</v>
      </c>
      <c r="H87" s="263">
        <f t="shared" si="3"/>
        <v>415096</v>
      </c>
      <c r="I87" s="248">
        <f t="shared" si="4"/>
        <v>552078</v>
      </c>
      <c r="J87" s="246">
        <v>1</v>
      </c>
      <c r="K87" s="38"/>
      <c r="L87" s="38"/>
      <c r="N87" s="226" t="s">
        <v>709</v>
      </c>
      <c r="O87" s="260">
        <f>N83+P83</f>
        <v>207.4504</v>
      </c>
    </row>
    <row r="88" spans="1:16" ht="27.6" x14ac:dyDescent="0.3">
      <c r="A88" s="267">
        <v>16.2</v>
      </c>
      <c r="B88" s="267">
        <v>17.399999999999999</v>
      </c>
      <c r="C88" s="231" t="s">
        <v>527</v>
      </c>
      <c r="D88" s="228" t="s">
        <v>23</v>
      </c>
      <c r="E88" s="246">
        <v>1</v>
      </c>
      <c r="F88" s="225">
        <v>172672</v>
      </c>
      <c r="G88" s="229">
        <v>1</v>
      </c>
      <c r="H88" s="263">
        <f t="shared" si="3"/>
        <v>172672</v>
      </c>
      <c r="I88" s="248">
        <f t="shared" si="4"/>
        <v>229654</v>
      </c>
      <c r="J88" s="246">
        <v>1</v>
      </c>
      <c r="K88" s="38"/>
      <c r="L88" s="38"/>
    </row>
    <row r="89" spans="1:16" x14ac:dyDescent="0.3">
      <c r="A89" s="267">
        <v>16.3</v>
      </c>
      <c r="B89" s="265">
        <v>17.11</v>
      </c>
      <c r="C89" s="233" t="s">
        <v>534</v>
      </c>
      <c r="D89" s="228" t="s">
        <v>23</v>
      </c>
      <c r="E89" s="246">
        <v>8</v>
      </c>
      <c r="F89" s="225">
        <v>117770</v>
      </c>
      <c r="G89" s="229">
        <v>8</v>
      </c>
      <c r="H89" s="263">
        <f t="shared" si="3"/>
        <v>942160</v>
      </c>
      <c r="I89" s="248">
        <f t="shared" si="4"/>
        <v>1253073</v>
      </c>
      <c r="J89" s="246">
        <v>8</v>
      </c>
      <c r="K89" s="38"/>
      <c r="L89" s="38"/>
    </row>
    <row r="90" spans="1:16" ht="41.4" x14ac:dyDescent="0.3">
      <c r="A90" s="267">
        <v>16.399999999999999</v>
      </c>
      <c r="B90" s="265">
        <v>17.13</v>
      </c>
      <c r="C90" s="233" t="s">
        <v>536</v>
      </c>
      <c r="D90" s="228" t="s">
        <v>23</v>
      </c>
      <c r="E90" s="246">
        <v>2</v>
      </c>
      <c r="F90" s="225">
        <v>513678</v>
      </c>
      <c r="G90" s="229">
        <v>2</v>
      </c>
      <c r="H90" s="263">
        <f t="shared" si="3"/>
        <v>1027356</v>
      </c>
      <c r="I90" s="248">
        <f t="shared" si="4"/>
        <v>1366383</v>
      </c>
      <c r="J90" s="246">
        <v>2</v>
      </c>
      <c r="K90" s="38"/>
      <c r="L90" s="38"/>
    </row>
    <row r="91" spans="1:16" x14ac:dyDescent="0.3">
      <c r="A91" s="262">
        <v>17</v>
      </c>
      <c r="B91" s="262">
        <v>17</v>
      </c>
      <c r="C91" s="221" t="s">
        <v>537</v>
      </c>
      <c r="D91" s="222"/>
      <c r="E91" s="246"/>
      <c r="F91" s="223"/>
      <c r="G91" s="224"/>
      <c r="H91" s="224"/>
      <c r="I91" s="248">
        <f t="shared" si="4"/>
        <v>0</v>
      </c>
      <c r="K91" s="38"/>
      <c r="L91" s="38"/>
    </row>
    <row r="92" spans="1:16" x14ac:dyDescent="0.3">
      <c r="A92" s="323">
        <v>17.100000000000001</v>
      </c>
      <c r="B92" s="266">
        <v>18.899999999999999</v>
      </c>
      <c r="C92" s="235" t="s">
        <v>710</v>
      </c>
      <c r="D92" s="236" t="s">
        <v>9</v>
      </c>
      <c r="E92" s="246">
        <v>20</v>
      </c>
      <c r="F92" s="237">
        <v>24397</v>
      </c>
      <c r="G92" s="238">
        <v>20</v>
      </c>
      <c r="H92" s="263">
        <f t="shared" si="3"/>
        <v>487940</v>
      </c>
      <c r="I92" s="248">
        <f t="shared" si="4"/>
        <v>648960</v>
      </c>
      <c r="J92" s="246">
        <v>20</v>
      </c>
      <c r="K92" s="38"/>
      <c r="L92" s="38"/>
    </row>
    <row r="93" spans="1:16" x14ac:dyDescent="0.3">
      <c r="A93" s="267">
        <v>17.2</v>
      </c>
      <c r="B93" s="265">
        <v>18.23</v>
      </c>
      <c r="C93" s="231" t="s">
        <v>6</v>
      </c>
      <c r="D93" s="228" t="s">
        <v>9</v>
      </c>
      <c r="E93" s="246">
        <v>30</v>
      </c>
      <c r="F93" s="225">
        <v>17751</v>
      </c>
      <c r="G93" s="229">
        <v>30</v>
      </c>
      <c r="H93" s="263">
        <f t="shared" si="3"/>
        <v>532530</v>
      </c>
      <c r="I93" s="248">
        <f t="shared" si="4"/>
        <v>708265</v>
      </c>
      <c r="J93" s="246">
        <v>30</v>
      </c>
      <c r="K93" s="38"/>
      <c r="L93" s="38"/>
    </row>
    <row r="94" spans="1:16" x14ac:dyDescent="0.3">
      <c r="A94" s="267">
        <v>17.3</v>
      </c>
      <c r="B94" s="265">
        <v>18.239999999999998</v>
      </c>
      <c r="C94" s="231" t="s">
        <v>560</v>
      </c>
      <c r="D94" s="228" t="s">
        <v>17</v>
      </c>
      <c r="E94" s="246">
        <v>15</v>
      </c>
      <c r="F94" s="225">
        <v>10853</v>
      </c>
      <c r="G94" s="229">
        <v>15</v>
      </c>
      <c r="H94" s="263">
        <f t="shared" si="3"/>
        <v>162795</v>
      </c>
      <c r="I94" s="248">
        <f t="shared" si="4"/>
        <v>216517</v>
      </c>
      <c r="J94" s="246">
        <v>15</v>
      </c>
      <c r="K94" s="38"/>
      <c r="L94" s="38"/>
    </row>
    <row r="95" spans="1:16" x14ac:dyDescent="0.3">
      <c r="A95" s="262">
        <v>18</v>
      </c>
      <c r="B95" s="262">
        <v>18</v>
      </c>
      <c r="C95" s="221" t="s">
        <v>575</v>
      </c>
      <c r="D95" s="222"/>
      <c r="E95" s="246"/>
      <c r="F95" s="223"/>
      <c r="G95" s="224"/>
      <c r="H95" s="224"/>
      <c r="I95" s="248">
        <f t="shared" si="4"/>
        <v>0</v>
      </c>
      <c r="K95" s="38"/>
      <c r="L95" s="38"/>
    </row>
    <row r="96" spans="1:16" x14ac:dyDescent="0.3">
      <c r="A96" s="267">
        <v>18.100000000000001</v>
      </c>
      <c r="B96" s="267">
        <v>20.100000000000001</v>
      </c>
      <c r="C96" s="231" t="s">
        <v>576</v>
      </c>
      <c r="D96" s="228" t="s">
        <v>17</v>
      </c>
      <c r="E96" s="246">
        <v>44.08</v>
      </c>
      <c r="F96" s="225">
        <v>49718</v>
      </c>
      <c r="G96" s="229">
        <v>44.08</v>
      </c>
      <c r="H96" s="263">
        <f t="shared" si="3"/>
        <v>2191569</v>
      </c>
      <c r="I96" s="248">
        <f t="shared" si="4"/>
        <v>2914787</v>
      </c>
      <c r="J96" s="246">
        <v>44.08</v>
      </c>
      <c r="K96" s="38"/>
      <c r="L96" s="38"/>
    </row>
    <row r="97" spans="1:16" x14ac:dyDescent="0.3">
      <c r="A97" s="267">
        <v>18.2</v>
      </c>
      <c r="B97" s="265">
        <v>20.100000000000001</v>
      </c>
      <c r="C97" s="231" t="s">
        <v>585</v>
      </c>
      <c r="D97" s="228" t="s">
        <v>23</v>
      </c>
      <c r="E97" s="246">
        <v>4</v>
      </c>
      <c r="F97" s="225">
        <v>28539</v>
      </c>
      <c r="G97" s="229">
        <v>4</v>
      </c>
      <c r="H97" s="263">
        <f t="shared" si="3"/>
        <v>114156</v>
      </c>
      <c r="I97" s="248">
        <f t="shared" si="4"/>
        <v>151827</v>
      </c>
      <c r="J97" s="246">
        <v>4</v>
      </c>
      <c r="K97" s="38"/>
      <c r="L97" s="38"/>
    </row>
    <row r="98" spans="1:16" x14ac:dyDescent="0.3">
      <c r="A98" s="267">
        <v>18.3</v>
      </c>
      <c r="B98" s="265">
        <v>20.16</v>
      </c>
      <c r="C98" s="231" t="s">
        <v>591</v>
      </c>
      <c r="D98" s="228" t="s">
        <v>17</v>
      </c>
      <c r="E98" s="246">
        <v>1</v>
      </c>
      <c r="F98" s="225">
        <v>577265</v>
      </c>
      <c r="G98" s="229">
        <v>1</v>
      </c>
      <c r="H98" s="263">
        <f t="shared" si="3"/>
        <v>577265</v>
      </c>
      <c r="I98" s="248">
        <v>767760</v>
      </c>
      <c r="J98" s="246">
        <v>1</v>
      </c>
      <c r="K98" s="38"/>
      <c r="L98" s="38"/>
    </row>
    <row r="99" spans="1:16" x14ac:dyDescent="0.3">
      <c r="A99" s="262">
        <v>19</v>
      </c>
      <c r="B99" s="262">
        <v>19</v>
      </c>
      <c r="C99" s="221" t="s">
        <v>784</v>
      </c>
      <c r="D99" s="222"/>
      <c r="E99" s="246"/>
      <c r="F99" s="223"/>
      <c r="G99" s="224"/>
      <c r="H99" s="224"/>
      <c r="I99" s="248">
        <f t="shared" si="4"/>
        <v>0</v>
      </c>
      <c r="K99" s="38"/>
      <c r="L99" s="38"/>
    </row>
    <row r="100" spans="1:16" ht="41.4" x14ac:dyDescent="0.3">
      <c r="A100" s="266">
        <v>19.100000000000001</v>
      </c>
      <c r="B100" s="266" t="s">
        <v>797</v>
      </c>
      <c r="C100" s="241" t="s">
        <v>808</v>
      </c>
      <c r="D100" s="236" t="s">
        <v>23</v>
      </c>
      <c r="E100" s="246">
        <v>1</v>
      </c>
      <c r="F100" s="237">
        <f>6000000*1.19</f>
        <v>7140000</v>
      </c>
      <c r="G100" s="238">
        <v>1</v>
      </c>
      <c r="H100" s="263">
        <f t="shared" si="3"/>
        <v>7140000</v>
      </c>
      <c r="I100" s="248">
        <f t="shared" si="4"/>
        <v>9496200</v>
      </c>
      <c r="J100" s="246">
        <v>1</v>
      </c>
      <c r="K100" s="38"/>
      <c r="L100" s="38"/>
    </row>
    <row r="101" spans="1:16" ht="27.6" x14ac:dyDescent="0.3">
      <c r="A101" s="266">
        <v>19.2</v>
      </c>
      <c r="B101" s="266" t="s">
        <v>798</v>
      </c>
      <c r="C101" s="241" t="s">
        <v>809</v>
      </c>
      <c r="D101" s="236" t="s">
        <v>23</v>
      </c>
      <c r="E101" s="246">
        <v>1</v>
      </c>
      <c r="F101" s="237">
        <v>13497700</v>
      </c>
      <c r="G101" s="238">
        <v>1</v>
      </c>
      <c r="H101" s="263">
        <f t="shared" si="3"/>
        <v>13497700</v>
      </c>
      <c r="I101" s="248">
        <f t="shared" si="4"/>
        <v>17951941</v>
      </c>
      <c r="J101" s="246">
        <v>1</v>
      </c>
      <c r="K101" s="38"/>
      <c r="L101" s="38"/>
      <c r="M101" s="219" t="s">
        <v>717</v>
      </c>
      <c r="N101" s="219"/>
      <c r="O101" s="219"/>
      <c r="P101" s="219"/>
    </row>
    <row r="102" spans="1:16" ht="41.4" x14ac:dyDescent="0.3">
      <c r="A102" s="266">
        <v>19.3</v>
      </c>
      <c r="B102" s="266" t="s">
        <v>799</v>
      </c>
      <c r="C102" s="241" t="s">
        <v>810</v>
      </c>
      <c r="D102" s="236" t="s">
        <v>23</v>
      </c>
      <c r="E102" s="246">
        <v>1</v>
      </c>
      <c r="F102" s="237">
        <f>5747500*1.19</f>
        <v>6839525</v>
      </c>
      <c r="G102" s="238">
        <v>1</v>
      </c>
      <c r="H102" s="263">
        <f t="shared" si="3"/>
        <v>6839525</v>
      </c>
      <c r="I102" s="248">
        <f t="shared" si="4"/>
        <v>9096568</v>
      </c>
      <c r="J102" s="246">
        <v>1</v>
      </c>
      <c r="K102" s="38"/>
      <c r="L102" s="38"/>
      <c r="M102" s="219"/>
      <c r="N102" s="219"/>
      <c r="O102" s="219"/>
      <c r="P102" s="219"/>
    </row>
    <row r="103" spans="1:16" ht="41.4" x14ac:dyDescent="0.3">
      <c r="A103" s="266">
        <v>19.399999999999999</v>
      </c>
      <c r="B103" s="266" t="s">
        <v>800</v>
      </c>
      <c r="C103" s="241" t="s">
        <v>813</v>
      </c>
      <c r="D103" s="236" t="s">
        <v>23</v>
      </c>
      <c r="E103" s="246">
        <v>1</v>
      </c>
      <c r="F103" s="237">
        <f>1950000*1.19</f>
        <v>2320500</v>
      </c>
      <c r="G103" s="238">
        <v>1</v>
      </c>
      <c r="H103" s="263">
        <f t="shared" si="3"/>
        <v>2320500</v>
      </c>
      <c r="I103" s="248">
        <f t="shared" si="4"/>
        <v>3086265</v>
      </c>
      <c r="J103" s="246">
        <v>1</v>
      </c>
      <c r="K103" s="38"/>
      <c r="L103" s="38"/>
    </row>
    <row r="104" spans="1:16" ht="27.6" x14ac:dyDescent="0.3">
      <c r="A104" s="266">
        <v>19.5</v>
      </c>
      <c r="B104" s="266" t="s">
        <v>801</v>
      </c>
      <c r="C104" s="235" t="s">
        <v>811</v>
      </c>
      <c r="D104" s="236" t="s">
        <v>23</v>
      </c>
      <c r="E104" s="246">
        <v>1</v>
      </c>
      <c r="F104" s="237">
        <f>800000*1.19</f>
        <v>952000</v>
      </c>
      <c r="G104" s="238">
        <v>1</v>
      </c>
      <c r="H104" s="263">
        <f t="shared" si="3"/>
        <v>952000</v>
      </c>
      <c r="I104" s="248">
        <f t="shared" si="4"/>
        <v>1266160</v>
      </c>
      <c r="J104" s="246">
        <v>1</v>
      </c>
      <c r="K104" s="38"/>
      <c r="L104" s="38"/>
    </row>
    <row r="105" spans="1:16" ht="55.2" x14ac:dyDescent="0.3">
      <c r="A105" s="266">
        <v>19.600000000000001</v>
      </c>
      <c r="B105" s="266" t="s">
        <v>806</v>
      </c>
      <c r="C105" s="235" t="s">
        <v>817</v>
      </c>
      <c r="D105" s="236" t="s">
        <v>23</v>
      </c>
      <c r="E105" s="246">
        <v>1</v>
      </c>
      <c r="F105" s="237">
        <v>3481293</v>
      </c>
      <c r="G105" s="238">
        <v>1</v>
      </c>
      <c r="H105" s="263">
        <f t="shared" si="3"/>
        <v>3481293</v>
      </c>
      <c r="I105" s="248">
        <f t="shared" si="4"/>
        <v>4630120</v>
      </c>
      <c r="J105" s="246">
        <v>1</v>
      </c>
      <c r="K105" s="38"/>
      <c r="L105" s="38"/>
    </row>
    <row r="106" spans="1:16" ht="41.4" x14ac:dyDescent="0.3">
      <c r="A106" s="266">
        <v>19.7</v>
      </c>
      <c r="B106" s="266" t="s">
        <v>815</v>
      </c>
      <c r="C106" s="283" t="s">
        <v>814</v>
      </c>
      <c r="D106" s="284" t="s">
        <v>789</v>
      </c>
      <c r="E106" s="246">
        <v>1</v>
      </c>
      <c r="F106" s="237">
        <v>4130000</v>
      </c>
      <c r="G106" s="285">
        <v>1</v>
      </c>
      <c r="H106" s="263">
        <f t="shared" si="3"/>
        <v>4130000</v>
      </c>
      <c r="I106" s="248">
        <f t="shared" si="4"/>
        <v>5492900</v>
      </c>
      <c r="J106" s="246">
        <v>1</v>
      </c>
      <c r="K106" s="38"/>
      <c r="L106" s="38"/>
    </row>
    <row r="107" spans="1:16" ht="27.6" x14ac:dyDescent="0.3">
      <c r="A107" s="266">
        <v>19.8</v>
      </c>
      <c r="B107" s="266" t="s">
        <v>847</v>
      </c>
      <c r="C107" s="283" t="s">
        <v>850</v>
      </c>
      <c r="D107" s="284" t="s">
        <v>789</v>
      </c>
      <c r="E107" s="246">
        <v>2</v>
      </c>
      <c r="F107" s="237">
        <f>+'APU 015'!G46</f>
        <v>1110000</v>
      </c>
      <c r="G107" s="285">
        <v>2</v>
      </c>
      <c r="H107" s="263">
        <f t="shared" ref="H107" si="5">+ROUND(F107*G107,0)</f>
        <v>2220000</v>
      </c>
      <c r="I107" s="248">
        <f t="shared" si="4"/>
        <v>2952600</v>
      </c>
      <c r="J107" s="246">
        <v>2</v>
      </c>
      <c r="K107" s="38"/>
      <c r="L107" s="38"/>
    </row>
    <row r="108" spans="1:16" ht="27.6" x14ac:dyDescent="0.3">
      <c r="A108" s="266">
        <v>19.899999999999999</v>
      </c>
      <c r="B108" s="266" t="s">
        <v>848</v>
      </c>
      <c r="C108" s="330" t="s">
        <v>862</v>
      </c>
      <c r="D108" s="284" t="s">
        <v>789</v>
      </c>
      <c r="E108" s="38">
        <v>3</v>
      </c>
      <c r="F108" s="237">
        <f>+'APU 016'!G46</f>
        <v>400000</v>
      </c>
      <c r="G108" s="285">
        <v>3</v>
      </c>
      <c r="H108" s="263">
        <f t="shared" ref="H108" si="6">+ROUND(F108*G108,0)</f>
        <v>1200000</v>
      </c>
      <c r="I108" s="248">
        <f t="shared" si="4"/>
        <v>1596000</v>
      </c>
      <c r="J108" s="38">
        <v>3</v>
      </c>
      <c r="K108" s="38"/>
      <c r="L108" s="38"/>
    </row>
    <row r="109" spans="1:16" ht="28.2" thickBot="1" x14ac:dyDescent="0.35">
      <c r="A109" s="266">
        <v>19.100000000000001</v>
      </c>
      <c r="B109" s="266" t="s">
        <v>849</v>
      </c>
      <c r="C109" s="283" t="s">
        <v>866</v>
      </c>
      <c r="D109" s="284" t="s">
        <v>789</v>
      </c>
      <c r="E109" s="246">
        <v>31</v>
      </c>
      <c r="F109" s="237">
        <f>+'APU 017'!G46</f>
        <v>180000</v>
      </c>
      <c r="G109" s="285">
        <v>31</v>
      </c>
      <c r="H109" s="263">
        <f t="shared" ref="H109" si="7">+ROUND(F109*G109,0)</f>
        <v>5580000</v>
      </c>
      <c r="I109" s="248">
        <f t="shared" si="4"/>
        <v>7421400</v>
      </c>
      <c r="J109" s="246">
        <v>31</v>
      </c>
      <c r="K109" s="38"/>
      <c r="L109" s="38"/>
    </row>
    <row r="110" spans="1:16" x14ac:dyDescent="0.3">
      <c r="A110" s="287" t="s">
        <v>641</v>
      </c>
      <c r="B110" s="320"/>
      <c r="C110" s="288"/>
      <c r="D110" s="288"/>
      <c r="E110" s="288"/>
      <c r="F110" s="288"/>
      <c r="G110" s="289"/>
      <c r="H110" s="290">
        <f>SUM(H6:H109)</f>
        <v>197683925</v>
      </c>
      <c r="I110" s="458">
        <f>SUM(I7:I109)</f>
        <v>262919620</v>
      </c>
      <c r="K110" s="38"/>
      <c r="L110" s="38"/>
    </row>
    <row r="111" spans="1:16" x14ac:dyDescent="0.3">
      <c r="A111" s="331" t="s">
        <v>786</v>
      </c>
      <c r="B111" s="332"/>
      <c r="C111" s="333"/>
      <c r="D111" s="333"/>
      <c r="E111" s="327"/>
      <c r="F111" s="242"/>
      <c r="G111" s="325">
        <v>0.25</v>
      </c>
      <c r="H111" s="270">
        <f>+ROUND(H110*G111,0)</f>
        <v>49420981</v>
      </c>
      <c r="I111" s="459"/>
      <c r="J111" s="246">
        <v>0.25</v>
      </c>
      <c r="K111" s="38"/>
      <c r="L111" s="38"/>
    </row>
    <row r="112" spans="1:16" x14ac:dyDescent="0.3">
      <c r="A112" s="331" t="s">
        <v>787</v>
      </c>
      <c r="B112" s="332"/>
      <c r="C112" s="333"/>
      <c r="D112" s="333"/>
      <c r="E112" s="327"/>
      <c r="F112" s="242"/>
      <c r="G112" s="325">
        <v>0.03</v>
      </c>
      <c r="H112" s="270">
        <f>+ROUND(H110*G112,0)</f>
        <v>5930518</v>
      </c>
      <c r="I112" s="459"/>
      <c r="J112" s="246">
        <v>0.03</v>
      </c>
      <c r="K112" s="38"/>
      <c r="L112" s="38"/>
    </row>
    <row r="113" spans="1:16" ht="14.4" thickBot="1" x14ac:dyDescent="0.35">
      <c r="A113" s="334" t="s">
        <v>788</v>
      </c>
      <c r="B113" s="335"/>
      <c r="C113" s="336"/>
      <c r="D113" s="336"/>
      <c r="E113" s="328"/>
      <c r="F113" s="291"/>
      <c r="G113" s="326">
        <v>0.05</v>
      </c>
      <c r="H113" s="292">
        <f>+ROUND(H110*G113,0)</f>
        <v>9884196</v>
      </c>
      <c r="I113" s="459"/>
      <c r="J113" s="246">
        <v>0.05</v>
      </c>
      <c r="K113" s="38"/>
      <c r="L113" s="38"/>
    </row>
    <row r="114" spans="1:16" ht="14.4" thickBot="1" x14ac:dyDescent="0.35">
      <c r="A114" s="337" t="s">
        <v>5</v>
      </c>
      <c r="B114" s="338"/>
      <c r="C114" s="339"/>
      <c r="D114" s="339"/>
      <c r="E114" s="329"/>
      <c r="F114" s="293"/>
      <c r="G114" s="294"/>
      <c r="H114" s="295">
        <f>SUM(H110:H113)</f>
        <v>262919620</v>
      </c>
      <c r="I114" s="460"/>
      <c r="K114" s="38"/>
      <c r="L114" s="38"/>
    </row>
    <row r="115" spans="1:16" x14ac:dyDescent="0.3">
      <c r="K115" s="38"/>
      <c r="L115" s="38"/>
    </row>
    <row r="116" spans="1:16" x14ac:dyDescent="0.3">
      <c r="K116" s="38"/>
      <c r="L116" s="38"/>
    </row>
    <row r="117" spans="1:16" x14ac:dyDescent="0.3">
      <c r="K117" s="38"/>
      <c r="L117" s="38"/>
    </row>
    <row r="118" spans="1:16" x14ac:dyDescent="0.3">
      <c r="K118" s="38"/>
      <c r="L118" s="38"/>
      <c r="M118" s="233" t="s">
        <v>650</v>
      </c>
      <c r="N118" s="233" t="s">
        <v>711</v>
      </c>
      <c r="O118" s="233" t="s">
        <v>712</v>
      </c>
      <c r="P118" s="233"/>
    </row>
    <row r="119" spans="1:16" ht="13.95" customHeight="1" x14ac:dyDescent="0.3">
      <c r="K119" s="38"/>
      <c r="L119" s="38"/>
      <c r="M119" s="233"/>
      <c r="N119" s="233"/>
      <c r="O119" s="233"/>
      <c r="P119" s="233"/>
    </row>
    <row r="120" spans="1:16" x14ac:dyDescent="0.3">
      <c r="K120" s="38"/>
      <c r="L120" s="38"/>
      <c r="M120" s="233">
        <v>3.3</v>
      </c>
      <c r="N120" s="233">
        <v>13.3</v>
      </c>
      <c r="O120" s="233">
        <v>0.7</v>
      </c>
      <c r="P120" s="233">
        <f>M120*N120*O120</f>
        <v>30.722999999999999</v>
      </c>
    </row>
    <row r="121" spans="1:16" x14ac:dyDescent="0.3">
      <c r="K121" s="38"/>
      <c r="L121" s="38"/>
      <c r="M121" s="233"/>
      <c r="N121" s="233"/>
      <c r="O121" s="233"/>
      <c r="P121" s="233">
        <f t="shared" ref="P121:P122" si="8">M121*N121*O121</f>
        <v>0</v>
      </c>
    </row>
    <row r="122" spans="1:16" x14ac:dyDescent="0.3">
      <c r="K122" s="38"/>
      <c r="L122" s="38"/>
      <c r="M122" s="233">
        <v>3.5</v>
      </c>
      <c r="N122" s="233">
        <v>2.8</v>
      </c>
      <c r="O122" s="233">
        <v>0.7</v>
      </c>
      <c r="P122" s="233">
        <f t="shared" si="8"/>
        <v>6.8599999999999985</v>
      </c>
    </row>
    <row r="123" spans="1:16" x14ac:dyDescent="0.3">
      <c r="K123" s="38"/>
      <c r="L123" s="38"/>
      <c r="M123" s="233"/>
      <c r="N123" s="233"/>
      <c r="O123" s="233"/>
      <c r="P123" s="233"/>
    </row>
    <row r="124" spans="1:16" x14ac:dyDescent="0.3">
      <c r="K124" s="38"/>
      <c r="L124" s="38"/>
      <c r="M124" s="233"/>
      <c r="N124" s="233"/>
      <c r="O124" s="233"/>
      <c r="P124" s="233"/>
    </row>
    <row r="125" spans="1:16" x14ac:dyDescent="0.3">
      <c r="K125" s="38"/>
      <c r="L125" s="38"/>
      <c r="M125" s="233"/>
      <c r="N125" s="233"/>
      <c r="O125" s="233"/>
      <c r="P125" s="233"/>
    </row>
    <row r="126" spans="1:16" x14ac:dyDescent="0.3">
      <c r="K126" s="38"/>
      <c r="L126" s="38"/>
      <c r="M126" s="233"/>
      <c r="N126" s="233"/>
      <c r="O126" s="233"/>
      <c r="P126" s="233"/>
    </row>
    <row r="127" spans="1:16" x14ac:dyDescent="0.3">
      <c r="K127" s="38"/>
      <c r="L127" s="38"/>
      <c r="M127" s="233"/>
      <c r="N127" s="233"/>
      <c r="O127" s="233"/>
      <c r="P127" s="233"/>
    </row>
    <row r="128" spans="1:16" x14ac:dyDescent="0.3">
      <c r="K128" s="38"/>
      <c r="L128" s="38"/>
      <c r="M128" s="233"/>
      <c r="N128" s="233"/>
      <c r="O128" s="233"/>
      <c r="P128" s="233"/>
    </row>
    <row r="129" spans="11:16" x14ac:dyDescent="0.3">
      <c r="K129" s="38"/>
      <c r="L129" s="38"/>
      <c r="M129" s="233"/>
      <c r="N129" s="233"/>
      <c r="O129" s="233"/>
      <c r="P129" s="233"/>
    </row>
    <row r="130" spans="11:16" x14ac:dyDescent="0.3">
      <c r="K130" s="38"/>
      <c r="L130" s="38"/>
      <c r="M130" s="233"/>
      <c r="N130" s="233"/>
      <c r="O130" s="233"/>
      <c r="P130" s="233"/>
    </row>
    <row r="131" spans="11:16" x14ac:dyDescent="0.3">
      <c r="K131" s="296"/>
      <c r="L131" s="296"/>
      <c r="M131" s="296"/>
    </row>
    <row r="132" spans="11:16" x14ac:dyDescent="0.3">
      <c r="K132" s="296"/>
      <c r="L132" s="296"/>
      <c r="M132" s="296"/>
    </row>
    <row r="133" spans="11:16" x14ac:dyDescent="0.3">
      <c r="K133" s="38"/>
      <c r="L133" s="38"/>
      <c r="M133" s="233"/>
      <c r="N133" s="233"/>
      <c r="O133" s="233"/>
      <c r="P133" s="233"/>
    </row>
    <row r="134" spans="11:16" ht="13.95" customHeight="1" x14ac:dyDescent="0.3">
      <c r="K134" s="38"/>
      <c r="L134" s="38"/>
      <c r="M134" s="233"/>
      <c r="N134" s="233"/>
      <c r="O134" s="233"/>
      <c r="P134" s="233"/>
    </row>
    <row r="135" spans="11:16" x14ac:dyDescent="0.3">
      <c r="K135" s="38"/>
      <c r="L135" s="38"/>
      <c r="M135" s="233"/>
      <c r="N135" s="233"/>
      <c r="O135" s="233"/>
      <c r="P135" s="233"/>
    </row>
    <row r="136" spans="11:16" x14ac:dyDescent="0.3">
      <c r="K136" s="38"/>
      <c r="L136" s="38"/>
      <c r="M136" s="233"/>
      <c r="N136" s="233"/>
      <c r="O136" s="233"/>
      <c r="P136" s="233"/>
    </row>
    <row r="137" spans="11:16" x14ac:dyDescent="0.3">
      <c r="K137" s="38"/>
      <c r="L137" s="38"/>
      <c r="M137" s="233"/>
      <c r="N137" s="233"/>
      <c r="O137" s="233"/>
      <c r="P137" s="233"/>
    </row>
    <row r="138" spans="11:16" x14ac:dyDescent="0.3">
      <c r="K138" s="38"/>
      <c r="L138" s="38"/>
      <c r="M138" s="233"/>
      <c r="N138" s="233"/>
      <c r="O138" s="233"/>
      <c r="P138" s="233"/>
    </row>
    <row r="139" spans="11:16" x14ac:dyDescent="0.3">
      <c r="K139" s="38"/>
      <c r="L139" s="38"/>
      <c r="M139" s="233"/>
      <c r="N139" s="233"/>
      <c r="O139" s="233"/>
      <c r="P139" s="233"/>
    </row>
    <row r="140" spans="11:16" x14ac:dyDescent="0.3">
      <c r="K140" s="38"/>
      <c r="L140" s="38"/>
      <c r="M140" s="233"/>
      <c r="N140" s="233"/>
      <c r="O140" s="233"/>
      <c r="P140" s="233"/>
    </row>
    <row r="141" spans="11:16" x14ac:dyDescent="0.3">
      <c r="K141" s="38"/>
      <c r="L141" s="38"/>
      <c r="M141" s="233"/>
      <c r="N141" s="233"/>
      <c r="O141" s="233"/>
      <c r="P141" s="233"/>
    </row>
    <row r="142" spans="11:16" x14ac:dyDescent="0.3">
      <c r="K142" s="38"/>
      <c r="L142" s="38"/>
      <c r="M142" s="233"/>
      <c r="N142" s="233"/>
      <c r="O142" s="233"/>
      <c r="P142" s="233"/>
    </row>
    <row r="143" spans="11:16" x14ac:dyDescent="0.3">
      <c r="K143" s="38"/>
      <c r="L143" s="38"/>
      <c r="M143" s="233"/>
      <c r="N143" s="233"/>
      <c r="O143" s="233"/>
      <c r="P143" s="233"/>
    </row>
    <row r="144" spans="11:16" x14ac:dyDescent="0.3">
      <c r="K144" s="38"/>
      <c r="L144" s="38"/>
      <c r="M144" s="233"/>
      <c r="N144" s="233"/>
      <c r="O144" s="233"/>
      <c r="P144" s="233"/>
    </row>
    <row r="145" spans="11:18" x14ac:dyDescent="0.3">
      <c r="K145" s="38"/>
      <c r="L145" s="38"/>
      <c r="M145" s="233"/>
      <c r="N145" s="233"/>
      <c r="O145" s="233"/>
      <c r="P145" s="233"/>
    </row>
    <row r="146" spans="11:18" x14ac:dyDescent="0.3">
      <c r="K146" s="38"/>
      <c r="L146" s="38"/>
      <c r="M146" s="233"/>
      <c r="N146" s="233"/>
      <c r="O146" s="233"/>
      <c r="P146" s="233"/>
    </row>
    <row r="147" spans="11:18" x14ac:dyDescent="0.3">
      <c r="K147" s="38"/>
      <c r="L147" s="38"/>
      <c r="M147" s="233"/>
      <c r="N147" s="233"/>
      <c r="O147" s="233"/>
      <c r="P147" s="256"/>
    </row>
    <row r="148" spans="11:18" ht="14.4" thickBot="1" x14ac:dyDescent="0.35">
      <c r="K148" s="38"/>
      <c r="L148" s="38"/>
    </row>
    <row r="149" spans="11:18" ht="14.4" thickBot="1" x14ac:dyDescent="0.35">
      <c r="K149" s="38"/>
      <c r="L149" s="38"/>
      <c r="M149" s="233"/>
      <c r="N149" s="233"/>
      <c r="O149" s="257"/>
      <c r="P149" s="259">
        <f>SUM(P120:P122)</f>
        <v>37.582999999999998</v>
      </c>
    </row>
    <row r="150" spans="11:18" x14ac:dyDescent="0.3">
      <c r="K150" s="38"/>
      <c r="L150" s="38"/>
    </row>
    <row r="151" spans="11:18" x14ac:dyDescent="0.3">
      <c r="K151" s="38"/>
      <c r="L151" s="38"/>
    </row>
    <row r="152" spans="11:18" x14ac:dyDescent="0.3">
      <c r="K152" s="38"/>
      <c r="L152" s="38"/>
    </row>
    <row r="153" spans="11:18" x14ac:dyDescent="0.3">
      <c r="K153" s="38"/>
      <c r="L153" s="38"/>
    </row>
    <row r="154" spans="11:18" x14ac:dyDescent="0.3">
      <c r="K154" s="233" t="s">
        <v>711</v>
      </c>
      <c r="L154" s="233">
        <f>11.1+28.1+27.9+28+14.1+2.6</f>
        <v>111.79999999999998</v>
      </c>
    </row>
    <row r="155" spans="11:18" x14ac:dyDescent="0.3">
      <c r="K155" s="38"/>
      <c r="L155" s="38"/>
    </row>
    <row r="156" spans="11:18" x14ac:dyDescent="0.3">
      <c r="K156" s="38"/>
      <c r="L156" s="38"/>
    </row>
    <row r="157" spans="11:18" ht="27.6" x14ac:dyDescent="0.3">
      <c r="K157" s="226" t="s">
        <v>715</v>
      </c>
      <c r="L157" s="233" t="s">
        <v>711</v>
      </c>
      <c r="M157" s="233" t="s">
        <v>712</v>
      </c>
      <c r="N157" s="233" t="s">
        <v>654</v>
      </c>
      <c r="P157" s="311" t="s">
        <v>745</v>
      </c>
      <c r="Q157" s="312"/>
      <c r="R157" s="313"/>
    </row>
    <row r="158" spans="11:18" x14ac:dyDescent="0.3">
      <c r="K158" s="226" t="s">
        <v>706</v>
      </c>
      <c r="L158" s="233">
        <f>10.5+4.7+3.05+46.16</f>
        <v>64.41</v>
      </c>
      <c r="M158" s="233">
        <v>2</v>
      </c>
      <c r="N158" s="233">
        <f>L158*M158</f>
        <v>128.82</v>
      </c>
      <c r="P158" s="226" t="s">
        <v>650</v>
      </c>
      <c r="Q158" s="226" t="s">
        <v>712</v>
      </c>
      <c r="R158" s="226" t="s">
        <v>654</v>
      </c>
    </row>
    <row r="159" spans="11:18" x14ac:dyDescent="0.3">
      <c r="K159" s="226" t="s">
        <v>713</v>
      </c>
      <c r="L159" s="233">
        <f>1.86*2</f>
        <v>3.72</v>
      </c>
      <c r="M159" s="233">
        <v>2.2999999999999998</v>
      </c>
      <c r="N159" s="233">
        <f>L159*M159</f>
        <v>8.5559999999999992</v>
      </c>
      <c r="P159" s="226">
        <v>4.2300000000000004</v>
      </c>
      <c r="Q159" s="226">
        <v>1.5</v>
      </c>
      <c r="R159" s="226">
        <f>P159*Q159</f>
        <v>6.3450000000000006</v>
      </c>
    </row>
    <row r="160" spans="11:18" x14ac:dyDescent="0.3">
      <c r="K160" s="226" t="s">
        <v>716</v>
      </c>
      <c r="L160" s="233">
        <v>15</v>
      </c>
      <c r="M160" s="233">
        <v>1.25</v>
      </c>
      <c r="N160" s="233">
        <f>L160*M160</f>
        <v>18.75</v>
      </c>
    </row>
    <row r="161" spans="11:15" x14ac:dyDescent="0.3">
      <c r="K161" s="226" t="s">
        <v>714</v>
      </c>
      <c r="L161" s="233">
        <v>1.85</v>
      </c>
      <c r="M161" s="233">
        <v>1.4</v>
      </c>
      <c r="N161" s="256">
        <f>L161*M161</f>
        <v>2.59</v>
      </c>
    </row>
    <row r="162" spans="11:15" x14ac:dyDescent="0.3">
      <c r="K162" s="219"/>
      <c r="L162" s="38"/>
    </row>
    <row r="163" spans="11:15" x14ac:dyDescent="0.3">
      <c r="K163" s="219"/>
      <c r="L163" s="38"/>
    </row>
    <row r="164" spans="11:15" ht="14.4" thickBot="1" x14ac:dyDescent="0.35">
      <c r="K164" s="219"/>
      <c r="L164" s="38"/>
    </row>
    <row r="165" spans="11:15" ht="14.4" thickBot="1" x14ac:dyDescent="0.35">
      <c r="K165" s="38"/>
      <c r="L165" s="38"/>
      <c r="N165" s="259">
        <f>SUM(N158:N161)</f>
        <v>158.71600000000001</v>
      </c>
    </row>
    <row r="166" spans="11:15" x14ac:dyDescent="0.3">
      <c r="K166" s="38"/>
      <c r="L166" s="38"/>
    </row>
    <row r="167" spans="11:15" x14ac:dyDescent="0.3">
      <c r="K167" s="38">
        <v>2509172980</v>
      </c>
      <c r="L167" s="261"/>
      <c r="M167" s="311" t="s">
        <v>719</v>
      </c>
      <c r="N167" s="312"/>
      <c r="O167" s="313"/>
    </row>
    <row r="168" spans="11:15" x14ac:dyDescent="0.3">
      <c r="K168" s="38"/>
      <c r="L168" s="38"/>
      <c r="M168" s="226" t="s">
        <v>711</v>
      </c>
      <c r="N168" s="226" t="s">
        <v>704</v>
      </c>
      <c r="O168" s="226" t="s">
        <v>654</v>
      </c>
    </row>
    <row r="169" spans="11:15" x14ac:dyDescent="0.3">
      <c r="K169" s="38"/>
      <c r="L169" s="38"/>
      <c r="M169" s="226">
        <f>1.34+1.97</f>
        <v>3.31</v>
      </c>
      <c r="N169" s="226">
        <v>12</v>
      </c>
      <c r="O169" s="226">
        <f>M169*N169</f>
        <v>39.72</v>
      </c>
    </row>
    <row r="170" spans="11:15" x14ac:dyDescent="0.3">
      <c r="K170" s="38"/>
      <c r="L170" s="38"/>
    </row>
    <row r="172" spans="11:15" x14ac:dyDescent="0.3">
      <c r="L172" s="38"/>
    </row>
    <row r="173" spans="11:15" x14ac:dyDescent="0.3">
      <c r="L173" s="38"/>
    </row>
    <row r="174" spans="11:15" x14ac:dyDescent="0.3">
      <c r="L174" s="38"/>
    </row>
    <row r="175" spans="11:15" x14ac:dyDescent="0.3">
      <c r="L175" s="38"/>
    </row>
    <row r="176" spans="11:15" x14ac:dyDescent="0.3">
      <c r="L176" s="38"/>
    </row>
    <row r="177" spans="12:12" x14ac:dyDescent="0.3">
      <c r="L177" s="38"/>
    </row>
    <row r="178" spans="12:12" x14ac:dyDescent="0.3">
      <c r="L178" s="38"/>
    </row>
    <row r="179" spans="12:12" x14ac:dyDescent="0.3">
      <c r="L179" s="38"/>
    </row>
    <row r="180" spans="12:12" x14ac:dyDescent="0.3">
      <c r="L180" s="38"/>
    </row>
    <row r="181" spans="12:12" x14ac:dyDescent="0.3">
      <c r="L181" s="38"/>
    </row>
    <row r="182" spans="12:12" x14ac:dyDescent="0.3">
      <c r="L182" s="38"/>
    </row>
    <row r="183" spans="12:12" x14ac:dyDescent="0.3">
      <c r="L183" s="38"/>
    </row>
    <row r="184" spans="12:12" x14ac:dyDescent="0.3">
      <c r="L184" s="38"/>
    </row>
    <row r="185" spans="12:12" x14ac:dyDescent="0.3">
      <c r="L185" s="38"/>
    </row>
    <row r="186" spans="12:12" x14ac:dyDescent="0.3">
      <c r="L186" s="38"/>
    </row>
    <row r="187" spans="12:12" x14ac:dyDescent="0.3">
      <c r="L187" s="38"/>
    </row>
    <row r="188" spans="12:12" x14ac:dyDescent="0.3">
      <c r="L188" s="38"/>
    </row>
    <row r="189" spans="12:12" x14ac:dyDescent="0.3">
      <c r="L189" s="38"/>
    </row>
    <row r="190" spans="12:12" x14ac:dyDescent="0.3">
      <c r="L190" s="38"/>
    </row>
    <row r="191" spans="12:12" x14ac:dyDescent="0.3">
      <c r="L191" s="38"/>
    </row>
    <row r="192" spans="12:12" x14ac:dyDescent="0.3">
      <c r="L192" s="38"/>
    </row>
    <row r="193" spans="11:12" x14ac:dyDescent="0.3">
      <c r="L193" s="38"/>
    </row>
    <row r="194" spans="11:12" x14ac:dyDescent="0.3">
      <c r="L194" s="38"/>
    </row>
    <row r="195" spans="11:12" x14ac:dyDescent="0.3">
      <c r="L195" s="38"/>
    </row>
    <row r="196" spans="11:12" x14ac:dyDescent="0.3">
      <c r="L196" s="38"/>
    </row>
    <row r="197" spans="11:12" x14ac:dyDescent="0.3">
      <c r="K197" s="38"/>
    </row>
    <row r="198" spans="11:12" x14ac:dyDescent="0.3">
      <c r="K198" s="38"/>
    </row>
    <row r="199" spans="11:12" x14ac:dyDescent="0.3">
      <c r="K199" s="38"/>
    </row>
    <row r="200" spans="11:12" x14ac:dyDescent="0.3">
      <c r="K200" s="38"/>
    </row>
    <row r="201" spans="11:12" x14ac:dyDescent="0.3">
      <c r="K201" s="38"/>
    </row>
    <row r="202" spans="11:12" x14ac:dyDescent="0.3">
      <c r="K202" s="38"/>
    </row>
    <row r="203" spans="11:12" x14ac:dyDescent="0.3">
      <c r="K203" s="38"/>
    </row>
    <row r="204" spans="11:12" x14ac:dyDescent="0.3">
      <c r="K204" s="38"/>
    </row>
    <row r="205" spans="11:12" x14ac:dyDescent="0.3">
      <c r="K205" s="38"/>
    </row>
    <row r="206" spans="11:12" x14ac:dyDescent="0.3">
      <c r="K206" s="38"/>
    </row>
    <row r="207" spans="11:12" x14ac:dyDescent="0.3">
      <c r="K207" s="38"/>
    </row>
    <row r="208" spans="11:12" x14ac:dyDescent="0.3">
      <c r="K208" s="38"/>
    </row>
    <row r="209" spans="11:11" x14ac:dyDescent="0.3">
      <c r="K209" s="38"/>
    </row>
    <row r="210" spans="11:11" x14ac:dyDescent="0.3">
      <c r="K210" s="38"/>
    </row>
    <row r="211" spans="11:11" x14ac:dyDescent="0.3">
      <c r="K211" s="38"/>
    </row>
    <row r="212" spans="11:11" x14ac:dyDescent="0.3">
      <c r="K212" s="38"/>
    </row>
    <row r="213" spans="11:11" x14ac:dyDescent="0.3">
      <c r="K213" s="38"/>
    </row>
    <row r="214" spans="11:11" x14ac:dyDescent="0.3">
      <c r="K214" s="38"/>
    </row>
    <row r="215" spans="11:11" x14ac:dyDescent="0.3">
      <c r="K215" s="38"/>
    </row>
    <row r="216" spans="11:11" x14ac:dyDescent="0.3">
      <c r="K216" s="38"/>
    </row>
    <row r="217" spans="11:11" x14ac:dyDescent="0.3">
      <c r="K217" s="38"/>
    </row>
    <row r="218" spans="11:11" x14ac:dyDescent="0.3">
      <c r="K218" s="38"/>
    </row>
    <row r="219" spans="11:11" x14ac:dyDescent="0.3">
      <c r="K219" s="38"/>
    </row>
    <row r="220" spans="11:11" x14ac:dyDescent="0.3">
      <c r="K220" s="38"/>
    </row>
    <row r="221" spans="11:11" x14ac:dyDescent="0.3">
      <c r="K221" s="38"/>
    </row>
    <row r="222" spans="11:11" x14ac:dyDescent="0.3">
      <c r="K222" s="38"/>
    </row>
    <row r="223" spans="11:11" x14ac:dyDescent="0.3">
      <c r="K223" s="38"/>
    </row>
    <row r="224" spans="11:11" x14ac:dyDescent="0.3">
      <c r="K224" s="38"/>
    </row>
    <row r="225" spans="11:11" x14ac:dyDescent="0.3">
      <c r="K225" s="38"/>
    </row>
    <row r="226" spans="11:11" x14ac:dyDescent="0.3">
      <c r="K226" s="38"/>
    </row>
    <row r="227" spans="11:11" x14ac:dyDescent="0.3">
      <c r="K227" s="38"/>
    </row>
    <row r="228" spans="11:11" x14ac:dyDescent="0.3">
      <c r="K228" s="38"/>
    </row>
    <row r="229" spans="11:11" x14ac:dyDescent="0.3">
      <c r="K229" s="38"/>
    </row>
    <row r="230" spans="11:11" x14ac:dyDescent="0.3">
      <c r="K230" s="38"/>
    </row>
    <row r="231" spans="11:11" x14ac:dyDescent="0.3">
      <c r="K231" s="38"/>
    </row>
    <row r="232" spans="11:11" x14ac:dyDescent="0.3">
      <c r="K232" s="38"/>
    </row>
    <row r="233" spans="11:11" x14ac:dyDescent="0.3">
      <c r="K233" s="38"/>
    </row>
    <row r="234" spans="11:11" x14ac:dyDescent="0.3">
      <c r="K234" s="38"/>
    </row>
    <row r="235" spans="11:11" x14ac:dyDescent="0.3">
      <c r="K235" s="254"/>
    </row>
    <row r="236" spans="11:11" x14ac:dyDescent="0.3">
      <c r="K236" s="254"/>
    </row>
    <row r="237" spans="11:11" x14ac:dyDescent="0.3">
      <c r="K237" s="254"/>
    </row>
    <row r="238" spans="11:11" x14ac:dyDescent="0.3">
      <c r="K238" s="254"/>
    </row>
    <row r="239" spans="11:11" x14ac:dyDescent="0.3">
      <c r="K239" s="254"/>
    </row>
    <row r="240" spans="11:11" x14ac:dyDescent="0.3">
      <c r="K240" s="254"/>
    </row>
    <row r="241" spans="11:11" x14ac:dyDescent="0.3">
      <c r="K241" s="254"/>
    </row>
    <row r="242" spans="11:11" x14ac:dyDescent="0.3">
      <c r="K242" s="254"/>
    </row>
    <row r="243" spans="11:11" x14ac:dyDescent="0.3">
      <c r="K243" s="254"/>
    </row>
    <row r="244" spans="11:11" x14ac:dyDescent="0.3">
      <c r="K244" s="254"/>
    </row>
    <row r="245" spans="11:11" x14ac:dyDescent="0.3">
      <c r="K245" s="38"/>
    </row>
    <row r="246" spans="11:11" x14ac:dyDescent="0.3">
      <c r="K246" s="38"/>
    </row>
    <row r="247" spans="11:11" x14ac:dyDescent="0.3">
      <c r="K247" s="38"/>
    </row>
    <row r="248" spans="11:11" x14ac:dyDescent="0.3">
      <c r="K248" s="38"/>
    </row>
    <row r="249" spans="11:11" x14ac:dyDescent="0.3">
      <c r="K249" s="38"/>
    </row>
    <row r="250" spans="11:11" x14ac:dyDescent="0.3">
      <c r="K250" s="38"/>
    </row>
    <row r="251" spans="11:11" x14ac:dyDescent="0.3">
      <c r="K251" s="38"/>
    </row>
    <row r="252" spans="11:11" x14ac:dyDescent="0.3">
      <c r="K252" s="38"/>
    </row>
    <row r="253" spans="11:11" x14ac:dyDescent="0.3">
      <c r="K253" s="38"/>
    </row>
    <row r="254" spans="11:11" x14ac:dyDescent="0.3">
      <c r="K254" s="38"/>
    </row>
    <row r="255" spans="11:11" x14ac:dyDescent="0.3">
      <c r="K255" s="38"/>
    </row>
    <row r="256" spans="11:11" x14ac:dyDescent="0.3">
      <c r="K256" s="38"/>
    </row>
    <row r="257" spans="11:11" x14ac:dyDescent="0.3">
      <c r="K257" s="38"/>
    </row>
    <row r="258" spans="11:11" x14ac:dyDescent="0.3">
      <c r="K258" s="38"/>
    </row>
    <row r="259" spans="11:11" x14ac:dyDescent="0.3">
      <c r="K259" s="38"/>
    </row>
    <row r="260" spans="11:11" x14ac:dyDescent="0.3">
      <c r="K260" s="38"/>
    </row>
    <row r="261" spans="11:11" x14ac:dyDescent="0.3">
      <c r="K261" s="38"/>
    </row>
    <row r="262" spans="11:11" x14ac:dyDescent="0.3">
      <c r="K262" s="38"/>
    </row>
    <row r="263" spans="11:11" x14ac:dyDescent="0.3">
      <c r="K263" s="38"/>
    </row>
    <row r="264" spans="11:11" x14ac:dyDescent="0.3">
      <c r="K264" s="38"/>
    </row>
    <row r="265" spans="11:11" x14ac:dyDescent="0.3">
      <c r="K265" s="38"/>
    </row>
    <row r="266" spans="11:11" x14ac:dyDescent="0.3">
      <c r="K266" s="38"/>
    </row>
  </sheetData>
  <autoFilter ref="A5:H114" xr:uid="{29C93154-CFB8-44BF-8020-30321B454765}">
    <filterColumn colId="0" showButton="0"/>
  </autoFilter>
  <mergeCells count="9">
    <mergeCell ref="A112:D112"/>
    <mergeCell ref="A113:D113"/>
    <mergeCell ref="A114:D114"/>
    <mergeCell ref="N17:O17"/>
    <mergeCell ref="A1:H1"/>
    <mergeCell ref="C2:H2"/>
    <mergeCell ref="C3:H3"/>
    <mergeCell ref="A4:H4"/>
    <mergeCell ref="A111:D111"/>
  </mergeCells>
  <printOptions horizontalCentered="1"/>
  <pageMargins left="0.59055118110236227" right="0.59055118110236227" top="0.78740157480314965" bottom="0.39370078740157483" header="0.31496062992125984" footer="0"/>
  <pageSetup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0A651-BEF2-443E-B7D4-40731D612F69}">
  <sheetPr>
    <tabColor rgb="FF00B0F0"/>
  </sheetPr>
  <dimension ref="A1:J166"/>
  <sheetViews>
    <sheetView showGridLines="0" zoomScale="78" zoomScaleNormal="100" zoomScaleSheetLayoutView="100" workbookViewId="0">
      <selection activeCell="F28" sqref="F28:F29"/>
    </sheetView>
  </sheetViews>
  <sheetFormatPr baseColWidth="10" defaultColWidth="11.44140625" defaultRowHeight="13.8" x14ac:dyDescent="0.3"/>
  <cols>
    <col min="1" max="1" width="10.33203125" style="243" bestFit="1" customWidth="1"/>
    <col min="2" max="2" width="10.33203125" style="243" customWidth="1"/>
    <col min="3" max="3" width="48.33203125" style="244" customWidth="1"/>
    <col min="4" max="4" width="11.6640625" style="245" bestFit="1" customWidth="1"/>
    <col min="5" max="5" width="17.109375" style="246" bestFit="1" customWidth="1"/>
    <col min="6" max="6" width="14.44140625" style="324" bestFit="1" customWidth="1"/>
    <col min="7" max="7" width="22.109375" style="246" bestFit="1" customWidth="1"/>
    <col min="8" max="9" width="22.109375" style="246" customWidth="1"/>
    <col min="10" max="10" width="15.88671875" style="246" customWidth="1"/>
    <col min="11" max="16384" width="11.44140625" style="38"/>
  </cols>
  <sheetData>
    <row r="1" spans="1:10" ht="14.4" thickBot="1" x14ac:dyDescent="0.35">
      <c r="A1" s="342" t="s">
        <v>843</v>
      </c>
      <c r="B1" s="343"/>
      <c r="C1" s="343"/>
      <c r="D1" s="343"/>
      <c r="E1" s="343"/>
      <c r="F1" s="343"/>
      <c r="G1" s="344"/>
      <c r="I1" s="248"/>
      <c r="J1" s="248"/>
    </row>
    <row r="2" spans="1:10" ht="27.6" x14ac:dyDescent="0.3">
      <c r="A2" s="281" t="s">
        <v>644</v>
      </c>
      <c r="B2" s="318"/>
      <c r="C2" s="345" t="s">
        <v>842</v>
      </c>
      <c r="D2" s="345"/>
      <c r="E2" s="345"/>
      <c r="F2" s="345"/>
      <c r="G2" s="346"/>
      <c r="I2" s="248"/>
      <c r="J2" s="248"/>
    </row>
    <row r="3" spans="1:10" x14ac:dyDescent="0.3">
      <c r="A3" s="282" t="s">
        <v>0</v>
      </c>
      <c r="B3" s="38"/>
      <c r="C3" s="347" t="s">
        <v>841</v>
      </c>
      <c r="D3" s="347"/>
      <c r="E3" s="347"/>
      <c r="F3" s="347"/>
      <c r="G3" s="348"/>
      <c r="I3" s="248"/>
      <c r="J3" s="248"/>
    </row>
    <row r="4" spans="1:10" ht="14.4" thickBot="1" x14ac:dyDescent="0.35">
      <c r="A4" s="349"/>
      <c r="B4" s="350"/>
      <c r="C4" s="350"/>
      <c r="D4" s="350"/>
      <c r="E4" s="350"/>
      <c r="F4" s="350"/>
      <c r="G4" s="351"/>
      <c r="I4" s="248"/>
      <c r="J4" s="248"/>
    </row>
    <row r="5" spans="1:10" ht="14.4" thickBot="1" x14ac:dyDescent="0.35">
      <c r="A5" s="277" t="s">
        <v>1</v>
      </c>
      <c r="B5" s="319" t="s">
        <v>844</v>
      </c>
      <c r="C5" s="278" t="s">
        <v>642</v>
      </c>
      <c r="D5" s="278" t="s">
        <v>2</v>
      </c>
      <c r="E5" s="279" t="s">
        <v>4</v>
      </c>
      <c r="F5" s="279" t="s">
        <v>3</v>
      </c>
      <c r="G5" s="280" t="s">
        <v>5</v>
      </c>
      <c r="I5" s="248"/>
      <c r="J5" s="248"/>
    </row>
    <row r="6" spans="1:10" x14ac:dyDescent="0.3">
      <c r="A6" s="262">
        <v>19</v>
      </c>
      <c r="B6" s="262">
        <v>19</v>
      </c>
      <c r="C6" s="221" t="s">
        <v>867</v>
      </c>
      <c r="D6" s="222"/>
      <c r="E6" s="223"/>
      <c r="F6" s="224"/>
      <c r="G6" s="224"/>
      <c r="I6" s="38"/>
      <c r="J6" s="38"/>
    </row>
    <row r="7" spans="1:10" ht="27.6" x14ac:dyDescent="0.3">
      <c r="A7" s="266">
        <v>19.8</v>
      </c>
      <c r="B7" s="266" t="s">
        <v>847</v>
      </c>
      <c r="C7" s="283" t="s">
        <v>850</v>
      </c>
      <c r="D7" s="284" t="s">
        <v>789</v>
      </c>
      <c r="E7" s="237">
        <f>+'APU 015'!G46</f>
        <v>1110000</v>
      </c>
      <c r="F7" s="285">
        <v>2</v>
      </c>
      <c r="G7" s="263">
        <f t="shared" ref="G7:G9" si="0">+ROUND(E7*F7,0)</f>
        <v>2220000</v>
      </c>
      <c r="I7" s="38"/>
      <c r="J7" s="38"/>
    </row>
    <row r="8" spans="1:10" ht="27.6" x14ac:dyDescent="0.3">
      <c r="A8" s="266">
        <v>19.899999999999999</v>
      </c>
      <c r="B8" s="266" t="s">
        <v>848</v>
      </c>
      <c r="C8" s="330" t="s">
        <v>862</v>
      </c>
      <c r="D8" s="284" t="s">
        <v>789</v>
      </c>
      <c r="E8" s="237">
        <f>+'APU 016'!G46</f>
        <v>400000</v>
      </c>
      <c r="F8" s="285">
        <v>3</v>
      </c>
      <c r="G8" s="263">
        <f t="shared" si="0"/>
        <v>1200000</v>
      </c>
      <c r="H8" s="38"/>
      <c r="I8" s="38"/>
      <c r="J8" s="38"/>
    </row>
    <row r="9" spans="1:10" ht="28.2" thickBot="1" x14ac:dyDescent="0.35">
      <c r="A9" s="266">
        <v>19.100000000000001</v>
      </c>
      <c r="B9" s="266" t="s">
        <v>849</v>
      </c>
      <c r="C9" s="283" t="s">
        <v>866</v>
      </c>
      <c r="D9" s="284" t="s">
        <v>789</v>
      </c>
      <c r="E9" s="237">
        <f>+'APU 017'!G46</f>
        <v>180000</v>
      </c>
      <c r="F9" s="285">
        <v>31</v>
      </c>
      <c r="G9" s="263">
        <f t="shared" si="0"/>
        <v>5580000</v>
      </c>
      <c r="I9" s="38"/>
      <c r="J9" s="38"/>
    </row>
    <row r="10" spans="1:10" x14ac:dyDescent="0.3">
      <c r="A10" s="287" t="s">
        <v>641</v>
      </c>
      <c r="B10" s="320"/>
      <c r="C10" s="288"/>
      <c r="D10" s="288"/>
      <c r="E10" s="288"/>
      <c r="F10" s="289"/>
      <c r="G10" s="290">
        <f>SUM(G6:G9)</f>
        <v>9000000</v>
      </c>
      <c r="I10" s="38"/>
      <c r="J10" s="38"/>
    </row>
    <row r="11" spans="1:10" x14ac:dyDescent="0.3">
      <c r="A11" s="331" t="s">
        <v>786</v>
      </c>
      <c r="B11" s="332"/>
      <c r="C11" s="333"/>
      <c r="D11" s="333"/>
      <c r="E11" s="242"/>
      <c r="F11" s="325">
        <v>0.25</v>
      </c>
      <c r="G11" s="270">
        <f>+ROUND(G10*F11,0)</f>
        <v>2250000</v>
      </c>
      <c r="I11" s="38"/>
      <c r="J11" s="38"/>
    </row>
    <row r="12" spans="1:10" x14ac:dyDescent="0.3">
      <c r="A12" s="331" t="s">
        <v>787</v>
      </c>
      <c r="B12" s="332"/>
      <c r="C12" s="333"/>
      <c r="D12" s="333"/>
      <c r="E12" s="242"/>
      <c r="F12" s="325">
        <v>0.03</v>
      </c>
      <c r="G12" s="270">
        <f>+ROUND(G10*F12,0)</f>
        <v>270000</v>
      </c>
      <c r="I12" s="38"/>
      <c r="J12" s="38"/>
    </row>
    <row r="13" spans="1:10" ht="14.4" thickBot="1" x14ac:dyDescent="0.35">
      <c r="A13" s="334" t="s">
        <v>788</v>
      </c>
      <c r="B13" s="335"/>
      <c r="C13" s="336"/>
      <c r="D13" s="336"/>
      <c r="E13" s="291"/>
      <c r="F13" s="326">
        <v>0.05</v>
      </c>
      <c r="G13" s="292">
        <f>+ROUND(G10*F13,0)</f>
        <v>450000</v>
      </c>
      <c r="I13" s="38"/>
      <c r="J13" s="38"/>
    </row>
    <row r="14" spans="1:10" ht="14.4" thickBot="1" x14ac:dyDescent="0.35">
      <c r="A14" s="337" t="s">
        <v>5</v>
      </c>
      <c r="B14" s="338"/>
      <c r="C14" s="339"/>
      <c r="D14" s="339"/>
      <c r="E14" s="293"/>
      <c r="F14" s="294"/>
      <c r="G14" s="295">
        <f>SUM(G10:G13)</f>
        <v>11970000</v>
      </c>
      <c r="I14" s="38"/>
      <c r="J14" s="38"/>
    </row>
    <row r="15" spans="1:10" x14ac:dyDescent="0.3">
      <c r="I15" s="38"/>
      <c r="J15" s="38"/>
    </row>
    <row r="16" spans="1:10" x14ac:dyDescent="0.3">
      <c r="I16" s="38"/>
      <c r="J16" s="38"/>
    </row>
    <row r="17" spans="9:10" x14ac:dyDescent="0.3">
      <c r="I17" s="38"/>
      <c r="J17" s="38"/>
    </row>
    <row r="18" spans="9:10" x14ac:dyDescent="0.3">
      <c r="I18" s="38"/>
      <c r="J18" s="38"/>
    </row>
    <row r="19" spans="9:10" ht="13.95" customHeight="1" x14ac:dyDescent="0.3">
      <c r="I19" s="38"/>
      <c r="J19" s="38"/>
    </row>
    <row r="20" spans="9:10" x14ac:dyDescent="0.3">
      <c r="I20" s="38"/>
      <c r="J20" s="38"/>
    </row>
    <row r="21" spans="9:10" x14ac:dyDescent="0.3">
      <c r="I21" s="38"/>
      <c r="J21" s="38"/>
    </row>
    <row r="22" spans="9:10" x14ac:dyDescent="0.3">
      <c r="I22" s="38"/>
      <c r="J22" s="38"/>
    </row>
    <row r="23" spans="9:10" x14ac:dyDescent="0.3">
      <c r="I23" s="38"/>
      <c r="J23" s="38"/>
    </row>
    <row r="24" spans="9:10" x14ac:dyDescent="0.3">
      <c r="I24" s="38"/>
      <c r="J24" s="38"/>
    </row>
    <row r="25" spans="9:10" x14ac:dyDescent="0.3">
      <c r="I25" s="38"/>
      <c r="J25" s="38"/>
    </row>
    <row r="26" spans="9:10" x14ac:dyDescent="0.3">
      <c r="I26" s="38"/>
      <c r="J26" s="38"/>
    </row>
    <row r="27" spans="9:10" x14ac:dyDescent="0.3">
      <c r="I27" s="38"/>
      <c r="J27" s="38"/>
    </row>
    <row r="28" spans="9:10" x14ac:dyDescent="0.3">
      <c r="I28" s="38"/>
      <c r="J28" s="38"/>
    </row>
    <row r="29" spans="9:10" x14ac:dyDescent="0.3">
      <c r="I29" s="38"/>
      <c r="J29" s="38"/>
    </row>
    <row r="30" spans="9:10" x14ac:dyDescent="0.3">
      <c r="I30" s="38"/>
      <c r="J30" s="38"/>
    </row>
    <row r="31" spans="9:10" x14ac:dyDescent="0.3">
      <c r="I31" s="296"/>
      <c r="J31" s="296"/>
    </row>
    <row r="32" spans="9:10" x14ac:dyDescent="0.3">
      <c r="I32" s="296"/>
      <c r="J32" s="296"/>
    </row>
    <row r="33" spans="9:10" x14ac:dyDescent="0.3">
      <c r="I33" s="38"/>
      <c r="J33" s="38"/>
    </row>
    <row r="34" spans="9:10" ht="13.95" customHeight="1" x14ac:dyDescent="0.3">
      <c r="I34" s="38"/>
      <c r="J34" s="38"/>
    </row>
    <row r="35" spans="9:10" x14ac:dyDescent="0.3">
      <c r="I35" s="38"/>
      <c r="J35" s="38"/>
    </row>
    <row r="36" spans="9:10" x14ac:dyDescent="0.3">
      <c r="I36" s="38"/>
      <c r="J36" s="38"/>
    </row>
    <row r="37" spans="9:10" x14ac:dyDescent="0.3">
      <c r="I37" s="38"/>
      <c r="J37" s="38"/>
    </row>
    <row r="38" spans="9:10" x14ac:dyDescent="0.3">
      <c r="I38" s="38"/>
      <c r="J38" s="38"/>
    </row>
    <row r="39" spans="9:10" x14ac:dyDescent="0.3">
      <c r="I39" s="38"/>
      <c r="J39" s="38"/>
    </row>
    <row r="40" spans="9:10" x14ac:dyDescent="0.3">
      <c r="I40" s="38"/>
      <c r="J40" s="38"/>
    </row>
    <row r="41" spans="9:10" x14ac:dyDescent="0.3">
      <c r="I41" s="38"/>
      <c r="J41" s="38"/>
    </row>
    <row r="42" spans="9:10" x14ac:dyDescent="0.3">
      <c r="I42" s="38"/>
      <c r="J42" s="38"/>
    </row>
    <row r="43" spans="9:10" x14ac:dyDescent="0.3">
      <c r="I43" s="38"/>
      <c r="J43" s="38"/>
    </row>
    <row r="44" spans="9:10" x14ac:dyDescent="0.3">
      <c r="I44" s="38"/>
      <c r="J44" s="38"/>
    </row>
    <row r="45" spans="9:10" x14ac:dyDescent="0.3">
      <c r="I45" s="38"/>
      <c r="J45" s="38"/>
    </row>
    <row r="46" spans="9:10" x14ac:dyDescent="0.3">
      <c r="I46" s="38"/>
      <c r="J46" s="38"/>
    </row>
    <row r="47" spans="9:10" x14ac:dyDescent="0.3">
      <c r="I47" s="38"/>
      <c r="J47" s="38"/>
    </row>
    <row r="48" spans="9:10" x14ac:dyDescent="0.3">
      <c r="I48" s="38"/>
      <c r="J48" s="38"/>
    </row>
    <row r="49" spans="9:10" x14ac:dyDescent="0.3">
      <c r="I49" s="38"/>
      <c r="J49" s="38"/>
    </row>
    <row r="50" spans="9:10" x14ac:dyDescent="0.3">
      <c r="I50" s="38"/>
      <c r="J50" s="38"/>
    </row>
    <row r="51" spans="9:10" x14ac:dyDescent="0.3">
      <c r="I51" s="38"/>
      <c r="J51" s="38"/>
    </row>
    <row r="52" spans="9:10" x14ac:dyDescent="0.3">
      <c r="I52" s="38"/>
      <c r="J52" s="38"/>
    </row>
    <row r="53" spans="9:10" x14ac:dyDescent="0.3">
      <c r="I53" s="38"/>
      <c r="J53" s="38"/>
    </row>
    <row r="54" spans="9:10" x14ac:dyDescent="0.3">
      <c r="I54" s="233" t="s">
        <v>711</v>
      </c>
      <c r="J54" s="233">
        <f>11.1+28.1+27.9+28+14.1+2.6</f>
        <v>111.79999999999998</v>
      </c>
    </row>
    <row r="55" spans="9:10" x14ac:dyDescent="0.3">
      <c r="I55" s="38"/>
      <c r="J55" s="38"/>
    </row>
    <row r="56" spans="9:10" x14ac:dyDescent="0.3">
      <c r="I56" s="38"/>
      <c r="J56" s="38"/>
    </row>
    <row r="57" spans="9:10" x14ac:dyDescent="0.3">
      <c r="I57" s="226" t="s">
        <v>715</v>
      </c>
      <c r="J57" s="233" t="s">
        <v>711</v>
      </c>
    </row>
    <row r="58" spans="9:10" x14ac:dyDescent="0.3">
      <c r="I58" s="226" t="s">
        <v>706</v>
      </c>
      <c r="J58" s="233">
        <f>10.5+4.7+3.05+46.16</f>
        <v>64.41</v>
      </c>
    </row>
    <row r="59" spans="9:10" x14ac:dyDescent="0.3">
      <c r="I59" s="226" t="s">
        <v>713</v>
      </c>
      <c r="J59" s="233">
        <f>1.86*2</f>
        <v>3.72</v>
      </c>
    </row>
    <row r="60" spans="9:10" x14ac:dyDescent="0.3">
      <c r="I60" s="226" t="s">
        <v>716</v>
      </c>
      <c r="J60" s="233">
        <v>15</v>
      </c>
    </row>
    <row r="61" spans="9:10" x14ac:dyDescent="0.3">
      <c r="I61" s="226" t="s">
        <v>714</v>
      </c>
      <c r="J61" s="233">
        <v>1.85</v>
      </c>
    </row>
    <row r="62" spans="9:10" x14ac:dyDescent="0.3">
      <c r="I62" s="219"/>
      <c r="J62" s="38"/>
    </row>
    <row r="63" spans="9:10" x14ac:dyDescent="0.3">
      <c r="I63" s="219"/>
      <c r="J63" s="38"/>
    </row>
    <row r="64" spans="9:10" x14ac:dyDescent="0.3">
      <c r="I64" s="219"/>
      <c r="J64" s="38"/>
    </row>
    <row r="65" spans="9:10" x14ac:dyDescent="0.3">
      <c r="I65" s="38"/>
      <c r="J65" s="38"/>
    </row>
    <row r="66" spans="9:10" x14ac:dyDescent="0.3">
      <c r="I66" s="38"/>
      <c r="J66" s="38"/>
    </row>
    <row r="67" spans="9:10" x14ac:dyDescent="0.3">
      <c r="I67" s="38">
        <v>2509172980</v>
      </c>
      <c r="J67" s="261"/>
    </row>
    <row r="68" spans="9:10" x14ac:dyDescent="0.3">
      <c r="I68" s="38"/>
      <c r="J68" s="38"/>
    </row>
    <row r="69" spans="9:10" x14ac:dyDescent="0.3">
      <c r="I69" s="38"/>
      <c r="J69" s="38"/>
    </row>
    <row r="70" spans="9:10" x14ac:dyDescent="0.3">
      <c r="I70" s="38"/>
      <c r="J70" s="38"/>
    </row>
    <row r="72" spans="9:10" x14ac:dyDescent="0.3">
      <c r="J72" s="38"/>
    </row>
    <row r="73" spans="9:10" x14ac:dyDescent="0.3">
      <c r="J73" s="38"/>
    </row>
    <row r="74" spans="9:10" x14ac:dyDescent="0.3">
      <c r="J74" s="38"/>
    </row>
    <row r="75" spans="9:10" x14ac:dyDescent="0.3">
      <c r="J75" s="38"/>
    </row>
    <row r="76" spans="9:10" x14ac:dyDescent="0.3">
      <c r="J76" s="38"/>
    </row>
    <row r="77" spans="9:10" x14ac:dyDescent="0.3">
      <c r="J77" s="38"/>
    </row>
    <row r="78" spans="9:10" x14ac:dyDescent="0.3">
      <c r="J78" s="38"/>
    </row>
    <row r="79" spans="9:10" x14ac:dyDescent="0.3">
      <c r="J79" s="38"/>
    </row>
    <row r="80" spans="9:10" x14ac:dyDescent="0.3">
      <c r="J80" s="38"/>
    </row>
    <row r="81" spans="10:10" x14ac:dyDescent="0.3">
      <c r="J81" s="38"/>
    </row>
    <row r="82" spans="10:10" x14ac:dyDescent="0.3">
      <c r="J82" s="38"/>
    </row>
    <row r="83" spans="10:10" x14ac:dyDescent="0.3">
      <c r="J83" s="38"/>
    </row>
    <row r="84" spans="10:10" x14ac:dyDescent="0.3">
      <c r="J84" s="38"/>
    </row>
    <row r="85" spans="10:10" x14ac:dyDescent="0.3">
      <c r="J85" s="38"/>
    </row>
    <row r="86" spans="10:10" x14ac:dyDescent="0.3">
      <c r="J86" s="38"/>
    </row>
    <row r="87" spans="10:10" x14ac:dyDescent="0.3">
      <c r="J87" s="38"/>
    </row>
    <row r="88" spans="10:10" x14ac:dyDescent="0.3">
      <c r="J88" s="38"/>
    </row>
    <row r="89" spans="10:10" x14ac:dyDescent="0.3">
      <c r="J89" s="38"/>
    </row>
    <row r="90" spans="10:10" x14ac:dyDescent="0.3">
      <c r="J90" s="38"/>
    </row>
    <row r="91" spans="10:10" x14ac:dyDescent="0.3">
      <c r="J91" s="38"/>
    </row>
    <row r="92" spans="10:10" x14ac:dyDescent="0.3">
      <c r="J92" s="38"/>
    </row>
    <row r="93" spans="10:10" x14ac:dyDescent="0.3">
      <c r="J93" s="38"/>
    </row>
    <row r="94" spans="10:10" x14ac:dyDescent="0.3">
      <c r="J94" s="38"/>
    </row>
    <row r="95" spans="10:10" x14ac:dyDescent="0.3">
      <c r="J95" s="38"/>
    </row>
    <row r="96" spans="10:10" x14ac:dyDescent="0.3">
      <c r="J96" s="38"/>
    </row>
    <row r="97" spans="9:9" x14ac:dyDescent="0.3">
      <c r="I97" s="38"/>
    </row>
    <row r="98" spans="9:9" x14ac:dyDescent="0.3">
      <c r="I98" s="38"/>
    </row>
    <row r="99" spans="9:9" x14ac:dyDescent="0.3">
      <c r="I99" s="38"/>
    </row>
    <row r="100" spans="9:9" x14ac:dyDescent="0.3">
      <c r="I100" s="38"/>
    </row>
    <row r="101" spans="9:9" x14ac:dyDescent="0.3">
      <c r="I101" s="38"/>
    </row>
    <row r="102" spans="9:9" x14ac:dyDescent="0.3">
      <c r="I102" s="38"/>
    </row>
    <row r="103" spans="9:9" x14ac:dyDescent="0.3">
      <c r="I103" s="38"/>
    </row>
    <row r="104" spans="9:9" x14ac:dyDescent="0.3">
      <c r="I104" s="38"/>
    </row>
    <row r="105" spans="9:9" x14ac:dyDescent="0.3">
      <c r="I105" s="38"/>
    </row>
    <row r="106" spans="9:9" x14ac:dyDescent="0.3">
      <c r="I106" s="38"/>
    </row>
    <row r="107" spans="9:9" x14ac:dyDescent="0.3">
      <c r="I107" s="38"/>
    </row>
    <row r="108" spans="9:9" x14ac:dyDescent="0.3">
      <c r="I108" s="38"/>
    </row>
    <row r="109" spans="9:9" x14ac:dyDescent="0.3">
      <c r="I109" s="38"/>
    </row>
    <row r="110" spans="9:9" x14ac:dyDescent="0.3">
      <c r="I110" s="38"/>
    </row>
    <row r="111" spans="9:9" x14ac:dyDescent="0.3">
      <c r="I111" s="38"/>
    </row>
    <row r="112" spans="9:9" x14ac:dyDescent="0.3">
      <c r="I112" s="38"/>
    </row>
    <row r="113" spans="9:9" x14ac:dyDescent="0.3">
      <c r="I113" s="38"/>
    </row>
    <row r="114" spans="9:9" x14ac:dyDescent="0.3">
      <c r="I114" s="38"/>
    </row>
    <row r="115" spans="9:9" x14ac:dyDescent="0.3">
      <c r="I115" s="38"/>
    </row>
    <row r="116" spans="9:9" x14ac:dyDescent="0.3">
      <c r="I116" s="38"/>
    </row>
    <row r="117" spans="9:9" x14ac:dyDescent="0.3">
      <c r="I117" s="38"/>
    </row>
    <row r="118" spans="9:9" x14ac:dyDescent="0.3">
      <c r="I118" s="38"/>
    </row>
    <row r="119" spans="9:9" x14ac:dyDescent="0.3">
      <c r="I119" s="38"/>
    </row>
    <row r="120" spans="9:9" x14ac:dyDescent="0.3">
      <c r="I120" s="38"/>
    </row>
    <row r="121" spans="9:9" x14ac:dyDescent="0.3">
      <c r="I121" s="38"/>
    </row>
    <row r="122" spans="9:9" x14ac:dyDescent="0.3">
      <c r="I122" s="38"/>
    </row>
    <row r="123" spans="9:9" x14ac:dyDescent="0.3">
      <c r="I123" s="38"/>
    </row>
    <row r="124" spans="9:9" x14ac:dyDescent="0.3">
      <c r="I124" s="38"/>
    </row>
    <row r="125" spans="9:9" x14ac:dyDescent="0.3">
      <c r="I125" s="38"/>
    </row>
    <row r="126" spans="9:9" x14ac:dyDescent="0.3">
      <c r="I126" s="38"/>
    </row>
    <row r="127" spans="9:9" x14ac:dyDescent="0.3">
      <c r="I127" s="38"/>
    </row>
    <row r="128" spans="9:9" x14ac:dyDescent="0.3">
      <c r="I128" s="38"/>
    </row>
    <row r="129" spans="9:9" x14ac:dyDescent="0.3">
      <c r="I129" s="38"/>
    </row>
    <row r="130" spans="9:9" x14ac:dyDescent="0.3">
      <c r="I130" s="38"/>
    </row>
    <row r="131" spans="9:9" x14ac:dyDescent="0.3">
      <c r="I131" s="38"/>
    </row>
    <row r="132" spans="9:9" x14ac:dyDescent="0.3">
      <c r="I132" s="38"/>
    </row>
    <row r="133" spans="9:9" x14ac:dyDescent="0.3">
      <c r="I133" s="38"/>
    </row>
    <row r="134" spans="9:9" x14ac:dyDescent="0.3">
      <c r="I134" s="38"/>
    </row>
    <row r="135" spans="9:9" x14ac:dyDescent="0.3">
      <c r="I135" s="254"/>
    </row>
    <row r="136" spans="9:9" x14ac:dyDescent="0.3">
      <c r="I136" s="254"/>
    </row>
    <row r="137" spans="9:9" x14ac:dyDescent="0.3">
      <c r="I137" s="254"/>
    </row>
    <row r="138" spans="9:9" x14ac:dyDescent="0.3">
      <c r="I138" s="254"/>
    </row>
    <row r="139" spans="9:9" x14ac:dyDescent="0.3">
      <c r="I139" s="254"/>
    </row>
    <row r="140" spans="9:9" x14ac:dyDescent="0.3">
      <c r="I140" s="254"/>
    </row>
    <row r="141" spans="9:9" x14ac:dyDescent="0.3">
      <c r="I141" s="254"/>
    </row>
    <row r="142" spans="9:9" x14ac:dyDescent="0.3">
      <c r="I142" s="254"/>
    </row>
    <row r="143" spans="9:9" x14ac:dyDescent="0.3">
      <c r="I143" s="254"/>
    </row>
    <row r="144" spans="9:9" x14ac:dyDescent="0.3">
      <c r="I144" s="254"/>
    </row>
    <row r="145" spans="9:9" x14ac:dyDescent="0.3">
      <c r="I145" s="38"/>
    </row>
    <row r="146" spans="9:9" x14ac:dyDescent="0.3">
      <c r="I146" s="38"/>
    </row>
    <row r="147" spans="9:9" x14ac:dyDescent="0.3">
      <c r="I147" s="38"/>
    </row>
    <row r="148" spans="9:9" x14ac:dyDescent="0.3">
      <c r="I148" s="38"/>
    </row>
    <row r="149" spans="9:9" x14ac:dyDescent="0.3">
      <c r="I149" s="38"/>
    </row>
    <row r="150" spans="9:9" x14ac:dyDescent="0.3">
      <c r="I150" s="38"/>
    </row>
    <row r="151" spans="9:9" x14ac:dyDescent="0.3">
      <c r="I151" s="38"/>
    </row>
    <row r="152" spans="9:9" x14ac:dyDescent="0.3">
      <c r="I152" s="38"/>
    </row>
    <row r="153" spans="9:9" x14ac:dyDescent="0.3">
      <c r="I153" s="38"/>
    </row>
    <row r="154" spans="9:9" x14ac:dyDescent="0.3">
      <c r="I154" s="38"/>
    </row>
    <row r="155" spans="9:9" x14ac:dyDescent="0.3">
      <c r="I155" s="38"/>
    </row>
    <row r="156" spans="9:9" x14ac:dyDescent="0.3">
      <c r="I156" s="38"/>
    </row>
    <row r="157" spans="9:9" x14ac:dyDescent="0.3">
      <c r="I157" s="38"/>
    </row>
    <row r="158" spans="9:9" x14ac:dyDescent="0.3">
      <c r="I158" s="38"/>
    </row>
    <row r="159" spans="9:9" x14ac:dyDescent="0.3">
      <c r="I159" s="38"/>
    </row>
    <row r="160" spans="9:9" x14ac:dyDescent="0.3">
      <c r="I160" s="38"/>
    </row>
    <row r="161" spans="9:9" x14ac:dyDescent="0.3">
      <c r="I161" s="38"/>
    </row>
    <row r="162" spans="9:9" x14ac:dyDescent="0.3">
      <c r="I162" s="38"/>
    </row>
    <row r="163" spans="9:9" x14ac:dyDescent="0.3">
      <c r="I163" s="38"/>
    </row>
    <row r="164" spans="9:9" x14ac:dyDescent="0.3">
      <c r="I164" s="38"/>
    </row>
    <row r="165" spans="9:9" x14ac:dyDescent="0.3">
      <c r="I165" s="38"/>
    </row>
    <row r="166" spans="9:9" x14ac:dyDescent="0.3">
      <c r="I166" s="38"/>
    </row>
  </sheetData>
  <autoFilter ref="A5:G14" xr:uid="{29C93154-CFB8-44BF-8020-30321B454765}">
    <filterColumn colId="0" showButton="0"/>
  </autoFilter>
  <mergeCells count="8">
    <mergeCell ref="A12:D12"/>
    <mergeCell ref="A13:D13"/>
    <mergeCell ref="A14:D14"/>
    <mergeCell ref="A1:G1"/>
    <mergeCell ref="C2:G2"/>
    <mergeCell ref="C3:G3"/>
    <mergeCell ref="A4:G4"/>
    <mergeCell ref="A11:D11"/>
  </mergeCells>
  <printOptions horizontalCentered="1"/>
  <pageMargins left="0.59055118110236227" right="0.59055118110236227" top="0.78740157480314965" bottom="0.39370078740157483" header="0.31496062992125984" footer="0"/>
  <pageSetup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517DD-9F31-4E00-B90D-ED149BEBE93B}">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818</v>
      </c>
      <c r="F6" s="452"/>
      <c r="G6" s="452"/>
    </row>
    <row r="7" spans="1:10" ht="31.5" customHeight="1" x14ac:dyDescent="0.3">
      <c r="A7" s="451"/>
      <c r="B7" s="451"/>
      <c r="C7" s="451"/>
      <c r="D7" s="160"/>
      <c r="E7" s="161"/>
      <c r="F7" s="160"/>
      <c r="G7" s="169"/>
    </row>
    <row r="8" spans="1:10" x14ac:dyDescent="0.3">
      <c r="A8" s="171"/>
      <c r="B8" s="172"/>
      <c r="C8" s="173"/>
      <c r="D8" s="170" t="s">
        <v>749</v>
      </c>
      <c r="E8" s="451" t="s">
        <v>9</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774</v>
      </c>
      <c r="B11" s="183"/>
      <c r="C11" s="184" t="s">
        <v>775</v>
      </c>
      <c r="D11" s="184">
        <v>1902.65</v>
      </c>
      <c r="E11" s="184">
        <v>1</v>
      </c>
      <c r="F11" s="185">
        <f>D11*E11</f>
        <v>1902.65</v>
      </c>
      <c r="G11" s="186"/>
      <c r="I11" s="187"/>
    </row>
    <row r="12" spans="1:10" x14ac:dyDescent="0.3">
      <c r="A12" s="182" t="s">
        <v>777</v>
      </c>
      <c r="B12" s="183"/>
      <c r="C12" s="184" t="s">
        <v>776</v>
      </c>
      <c r="D12" s="184">
        <v>30178</v>
      </c>
      <c r="E12" s="184">
        <v>0.1</v>
      </c>
      <c r="F12" s="185">
        <f>D12*E12</f>
        <v>3017.8</v>
      </c>
      <c r="G12" s="186"/>
    </row>
    <row r="13" spans="1:10" x14ac:dyDescent="0.3">
      <c r="A13" s="182" t="s">
        <v>819</v>
      </c>
      <c r="B13" s="183"/>
      <c r="C13" s="184" t="s">
        <v>703</v>
      </c>
      <c r="D13" s="184">
        <v>15101</v>
      </c>
      <c r="E13" s="184">
        <v>0.1</v>
      </c>
      <c r="F13" s="185">
        <f>+D13*E13</f>
        <v>1510.1000000000001</v>
      </c>
      <c r="G13" s="186"/>
      <c r="J13" s="187"/>
    </row>
    <row r="14" spans="1:10" x14ac:dyDescent="0.3">
      <c r="A14" s="182" t="s">
        <v>820</v>
      </c>
      <c r="B14" s="183"/>
      <c r="C14" s="184" t="s">
        <v>703</v>
      </c>
      <c r="D14" s="184">
        <v>83867</v>
      </c>
      <c r="E14" s="184">
        <v>0.01</v>
      </c>
      <c r="F14" s="185">
        <f>+D14*E14</f>
        <v>838.67000000000007</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7269.2200000000012</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c r="B20" s="197"/>
      <c r="C20" s="198"/>
      <c r="D20" s="199"/>
      <c r="E20" s="198"/>
      <c r="F20" s="200">
        <f>+E20*D20</f>
        <v>0</v>
      </c>
      <c r="G20" s="201"/>
    </row>
    <row r="21" spans="1:10" x14ac:dyDescent="0.3">
      <c r="A21" s="182"/>
      <c r="B21" s="183"/>
      <c r="C21" s="184"/>
      <c r="D21" s="184"/>
      <c r="E21" s="202"/>
      <c r="F21" s="185">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772</v>
      </c>
      <c r="B40" s="447"/>
      <c r="C40" s="184" t="s">
        <v>769</v>
      </c>
      <c r="D40" s="184">
        <v>41517</v>
      </c>
      <c r="E40" s="184">
        <v>0.28000000000000003</v>
      </c>
      <c r="F40" s="185">
        <f>+D40*E40</f>
        <v>11624.76</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11624.76</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18893.980000000003</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FA120-4B29-494C-9F9A-F4428A3A6C47}">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807</v>
      </c>
      <c r="F6" s="452"/>
      <c r="G6" s="452"/>
    </row>
    <row r="7" spans="1:10" ht="31.5" customHeight="1" x14ac:dyDescent="0.3">
      <c r="A7" s="451"/>
      <c r="B7" s="451"/>
      <c r="C7" s="451"/>
      <c r="D7" s="160"/>
      <c r="E7" s="161"/>
      <c r="F7" s="160"/>
      <c r="G7" s="169"/>
    </row>
    <row r="8" spans="1:10" x14ac:dyDescent="0.3">
      <c r="A8" s="171"/>
      <c r="B8" s="172"/>
      <c r="C8" s="173"/>
      <c r="D8" s="170" t="s">
        <v>749</v>
      </c>
      <c r="E8" s="451" t="s">
        <v>9</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823</v>
      </c>
      <c r="B11" s="183"/>
      <c r="C11" s="184" t="s">
        <v>775</v>
      </c>
      <c r="D11" s="184"/>
      <c r="E11" s="184"/>
      <c r="F11" s="185">
        <f>0.1*G44</f>
        <v>192.72727272727224</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192.72727272727224</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c r="B20" s="197"/>
      <c r="C20" s="198"/>
      <c r="D20" s="199"/>
      <c r="E20" s="198"/>
      <c r="F20" s="200">
        <f>+E20*D20</f>
        <v>0</v>
      </c>
      <c r="G20" s="201"/>
    </row>
    <row r="21" spans="1:10" x14ac:dyDescent="0.3">
      <c r="A21" s="182"/>
      <c r="B21" s="183"/>
      <c r="C21" s="184"/>
      <c r="D21" s="184"/>
      <c r="E21" s="202"/>
      <c r="F21" s="185">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772</v>
      </c>
      <c r="B40" s="447"/>
      <c r="C40" s="184" t="s">
        <v>769</v>
      </c>
      <c r="D40" s="184">
        <v>41517</v>
      </c>
      <c r="E40" s="184">
        <v>4.6421290730850551E-2</v>
      </c>
      <c r="F40" s="185">
        <f>+D40*E40</f>
        <v>1927.2727272727222</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1927.2727272727222</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2119.9999999999945</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429F9-FCCE-4178-85B5-1C400B2C09C7}">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807</v>
      </c>
      <c r="F6" s="452"/>
      <c r="G6" s="452"/>
    </row>
    <row r="7" spans="1:10" ht="31.5" customHeight="1" x14ac:dyDescent="0.3">
      <c r="A7" s="451"/>
      <c r="B7" s="451"/>
      <c r="C7" s="451"/>
      <c r="D7" s="160"/>
      <c r="E7" s="161"/>
      <c r="F7" s="160"/>
      <c r="G7" s="169"/>
    </row>
    <row r="8" spans="1:10" x14ac:dyDescent="0.3">
      <c r="A8" s="171"/>
      <c r="B8" s="172"/>
      <c r="C8" s="173"/>
      <c r="D8" s="170" t="s">
        <v>749</v>
      </c>
      <c r="E8" s="451" t="s">
        <v>17</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823</v>
      </c>
      <c r="B11" s="183"/>
      <c r="C11" s="184" t="s">
        <v>775</v>
      </c>
      <c r="D11" s="184"/>
      <c r="E11" s="184"/>
      <c r="F11" s="185">
        <f>0.1*G44</f>
        <v>2283.4350000000004</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2283.4350000000004</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t="s">
        <v>824</v>
      </c>
      <c r="B20" s="197"/>
      <c r="C20" s="198" t="s">
        <v>9</v>
      </c>
      <c r="D20" s="199">
        <v>232900</v>
      </c>
      <c r="E20" s="198">
        <v>0.65</v>
      </c>
      <c r="F20" s="200">
        <f>+E20*D20</f>
        <v>151385</v>
      </c>
      <c r="G20" s="201"/>
    </row>
    <row r="21" spans="1:10" x14ac:dyDescent="0.3">
      <c r="A21" s="182" t="s">
        <v>825</v>
      </c>
      <c r="B21" s="183"/>
      <c r="C21" s="184" t="s">
        <v>9</v>
      </c>
      <c r="D21" s="184">
        <v>6756</v>
      </c>
      <c r="E21" s="184">
        <f>7*0.65</f>
        <v>4.55</v>
      </c>
      <c r="F21" s="185">
        <f>+E21*D21</f>
        <v>30739.8</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182124.79999999999</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772</v>
      </c>
      <c r="B40" s="447"/>
      <c r="C40" s="184" t="s">
        <v>769</v>
      </c>
      <c r="D40" s="184">
        <v>41517</v>
      </c>
      <c r="E40" s="184">
        <v>0.55000000000000004</v>
      </c>
      <c r="F40" s="185">
        <f>+D40*E40</f>
        <v>22834.350000000002</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22834.350000000002</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207242.58499999999</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80CE3-C647-47BC-B76B-E6AA9B74B65E}">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832</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823</v>
      </c>
      <c r="B11" s="183"/>
      <c r="C11" s="184" t="s">
        <v>775</v>
      </c>
      <c r="D11" s="184"/>
      <c r="E11" s="184"/>
      <c r="F11" s="185">
        <f>0.1*G44</f>
        <v>2324.9520000000002</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2324.9520000000002</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t="s">
        <v>831</v>
      </c>
      <c r="B20" s="197"/>
      <c r="C20" s="198" t="s">
        <v>23</v>
      </c>
      <c r="D20" s="199">
        <f>294900/5</f>
        <v>58980</v>
      </c>
      <c r="E20" s="198">
        <v>1</v>
      </c>
      <c r="F20" s="200">
        <f>+E20*D20</f>
        <v>58980</v>
      </c>
      <c r="G20" s="201"/>
    </row>
    <row r="21" spans="1:10" x14ac:dyDescent="0.3">
      <c r="A21" s="182" t="s">
        <v>825</v>
      </c>
      <c r="B21" s="183"/>
      <c r="C21" s="184" t="s">
        <v>9</v>
      </c>
      <c r="D21" s="184">
        <v>6756</v>
      </c>
      <c r="E21" s="184">
        <v>2</v>
      </c>
      <c r="F21" s="185">
        <f>+E21*D21</f>
        <v>13512</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72492</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772</v>
      </c>
      <c r="B40" s="447"/>
      <c r="C40" s="184" t="s">
        <v>769</v>
      </c>
      <c r="D40" s="184">
        <v>41517</v>
      </c>
      <c r="E40" s="184">
        <v>0.56000000000000005</v>
      </c>
      <c r="F40" s="185">
        <f>+D40*E40</f>
        <v>23249.52</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23249.52</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98066.472000000009</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F37AC-6F5B-45CB-931B-76E33EB10427}">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790</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823</v>
      </c>
      <c r="B11" s="183"/>
      <c r="C11" s="184" t="s">
        <v>775</v>
      </c>
      <c r="D11" s="184"/>
      <c r="E11" s="184"/>
      <c r="F11" s="185">
        <f>0.1*G44</f>
        <v>2075.85</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2075.85</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t="s">
        <v>833</v>
      </c>
      <c r="B20" s="197"/>
      <c r="C20" s="198" t="s">
        <v>23</v>
      </c>
      <c r="D20" s="199">
        <v>63900</v>
      </c>
      <c r="E20" s="198">
        <v>1</v>
      </c>
      <c r="F20" s="200">
        <f>+E20*D20</f>
        <v>63900</v>
      </c>
      <c r="G20" s="201"/>
    </row>
    <row r="21" spans="1:10" x14ac:dyDescent="0.3">
      <c r="A21" s="182" t="s">
        <v>834</v>
      </c>
      <c r="B21" s="183"/>
      <c r="C21" s="184" t="s">
        <v>23</v>
      </c>
      <c r="D21" s="184">
        <v>35900</v>
      </c>
      <c r="E21" s="184">
        <v>1</v>
      </c>
      <c r="F21" s="185">
        <f>+E21*D21</f>
        <v>35900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99800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772</v>
      </c>
      <c r="B40" s="447"/>
      <c r="C40" s="184" t="s">
        <v>769</v>
      </c>
      <c r="D40" s="184">
        <v>41517</v>
      </c>
      <c r="E40" s="184">
        <v>0.5</v>
      </c>
      <c r="F40" s="185">
        <f>+D40*E40</f>
        <v>20758.5</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20758.5</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122634.35</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3E240-CF89-4DF7-A136-7B980BC19035}">
  <dimension ref="A1:J60"/>
  <sheetViews>
    <sheetView workbookViewId="0">
      <selection activeCell="A3" sqref="A3"/>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826</v>
      </c>
      <c r="F6" s="452"/>
      <c r="G6" s="452"/>
    </row>
    <row r="7" spans="1:10" ht="31.5" customHeight="1" x14ac:dyDescent="0.3">
      <c r="A7" s="451"/>
      <c r="B7" s="451"/>
      <c r="C7" s="451"/>
      <c r="D7" s="160"/>
      <c r="E7" s="161"/>
      <c r="F7" s="160"/>
      <c r="G7" s="169"/>
    </row>
    <row r="8" spans="1:10" x14ac:dyDescent="0.3">
      <c r="A8" s="171"/>
      <c r="B8" s="172"/>
      <c r="C8" s="173"/>
      <c r="D8" s="170" t="s">
        <v>749</v>
      </c>
      <c r="E8" s="451" t="s">
        <v>9</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830</v>
      </c>
      <c r="B11" s="183"/>
      <c r="C11" s="184"/>
      <c r="D11" s="184"/>
      <c r="E11" s="184"/>
      <c r="F11" s="185">
        <v>4060.76</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4060.76</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196" t="s">
        <v>827</v>
      </c>
      <c r="B20" s="197"/>
      <c r="C20" s="198" t="s">
        <v>9</v>
      </c>
      <c r="D20" s="199">
        <v>14549</v>
      </c>
      <c r="E20" s="198">
        <v>1.05</v>
      </c>
      <c r="F20" s="200">
        <f>+E20*D20</f>
        <v>15276.45</v>
      </c>
      <c r="G20" s="201"/>
    </row>
    <row r="21" spans="1:10" x14ac:dyDescent="0.3">
      <c r="A21" s="182" t="s">
        <v>828</v>
      </c>
      <c r="B21" s="183"/>
      <c r="C21" s="184"/>
      <c r="D21" s="184"/>
      <c r="E21" s="184"/>
      <c r="F21" s="185">
        <v>28550.31</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43826.76</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829</v>
      </c>
      <c r="B40" s="447"/>
      <c r="C40" s="184" t="s">
        <v>769</v>
      </c>
      <c r="D40" s="184">
        <v>61278</v>
      </c>
      <c r="E40" s="184">
        <v>0.7</v>
      </c>
      <c r="F40" s="185">
        <f>+D40*E40</f>
        <v>42894.6</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42894.6</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90782.12</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9DA7E-9F56-4E79-8A25-D7CCA7C056CF}">
  <dimension ref="A1:J60"/>
  <sheetViews>
    <sheetView topLeftCell="A10" workbookViewId="0">
      <selection activeCell="D21" sqref="D21"/>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808</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30.6" x14ac:dyDescent="0.3">
      <c r="A20" s="196" t="s">
        <v>808</v>
      </c>
      <c r="B20" s="197"/>
      <c r="C20" s="198" t="s">
        <v>23</v>
      </c>
      <c r="D20" s="199">
        <f>6000000*1.19</f>
        <v>7140000</v>
      </c>
      <c r="E20" s="198">
        <v>1</v>
      </c>
      <c r="F20" s="200">
        <f>+E20*D20</f>
        <v>7140000</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7140000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7140000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2526E-7FA9-4B90-BE48-4D77F60AD299}">
  <dimension ref="A1:J60"/>
  <sheetViews>
    <sheetView topLeftCell="A34" workbookViewId="0">
      <selection activeCell="C25" sqref="C25"/>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809</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20.399999999999999" x14ac:dyDescent="0.3">
      <c r="A20" s="196" t="s">
        <v>809</v>
      </c>
      <c r="B20" s="197"/>
      <c r="C20" s="198" t="s">
        <v>23</v>
      </c>
      <c r="D20" s="199">
        <f>6512605*1.19</f>
        <v>7749999.9499999993</v>
      </c>
      <c r="E20" s="198">
        <v>1</v>
      </c>
      <c r="F20" s="200">
        <f>+E20*D20</f>
        <v>7749999.9499999993</v>
      </c>
      <c r="G20" s="201"/>
    </row>
    <row r="21" spans="1:10" x14ac:dyDescent="0.3">
      <c r="A21" s="182" t="s">
        <v>836</v>
      </c>
      <c r="B21" s="183"/>
      <c r="C21" s="184" t="s">
        <v>23</v>
      </c>
      <c r="D21" s="184">
        <f>480000*1.19</f>
        <v>571200</v>
      </c>
      <c r="E21" s="184">
        <v>1</v>
      </c>
      <c r="F21" s="200">
        <f>+E21*D21</f>
        <v>571200</v>
      </c>
      <c r="G21" s="201"/>
      <c r="I21" s="203"/>
      <c r="J21" s="187"/>
    </row>
    <row r="22" spans="1:10" x14ac:dyDescent="0.3">
      <c r="A22" s="182" t="s">
        <v>839</v>
      </c>
      <c r="B22" s="183"/>
      <c r="C22" s="184" t="s">
        <v>23</v>
      </c>
      <c r="D22" s="184">
        <f>350000*1.19</f>
        <v>416500</v>
      </c>
      <c r="E22" s="184">
        <v>1</v>
      </c>
      <c r="F22" s="185">
        <f>+E22*D22</f>
        <v>416500</v>
      </c>
      <c r="G22" s="201"/>
      <c r="I22" s="203"/>
    </row>
    <row r="23" spans="1:10" x14ac:dyDescent="0.3">
      <c r="A23" s="182" t="s">
        <v>837</v>
      </c>
      <c r="B23" s="183"/>
      <c r="C23" s="184" t="s">
        <v>23</v>
      </c>
      <c r="D23" s="184">
        <f>500000*1.19</f>
        <v>595000</v>
      </c>
      <c r="E23" s="184">
        <v>1</v>
      </c>
      <c r="F23" s="185">
        <f>+E23*D23</f>
        <v>595000</v>
      </c>
      <c r="G23" s="201"/>
      <c r="I23" s="203"/>
    </row>
    <row r="24" spans="1:10" x14ac:dyDescent="0.3">
      <c r="A24" s="182" t="s">
        <v>838</v>
      </c>
      <c r="B24" s="183"/>
      <c r="C24" s="184" t="s">
        <v>23</v>
      </c>
      <c r="D24" s="199">
        <f>3500000*1.19</f>
        <v>4165000</v>
      </c>
      <c r="E24" s="184">
        <v>1</v>
      </c>
      <c r="F24" s="185">
        <f>+E24*D24</f>
        <v>4165000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13497699.949999999</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13497699.949999999</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6">
    <mergeCell ref="A40:B4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710D0-766F-4806-BF60-FCD7FD810543}">
  <dimension ref="A1:J60"/>
  <sheetViews>
    <sheetView topLeftCell="A25" workbookViewId="0">
      <selection activeCell="D21" sqref="D21"/>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810</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40.950000000000003" customHeight="1" x14ac:dyDescent="0.3">
      <c r="A20" s="453" t="s">
        <v>810</v>
      </c>
      <c r="B20" s="454"/>
      <c r="C20" s="198" t="s">
        <v>23</v>
      </c>
      <c r="D20" s="199">
        <f>5747500*1.19</f>
        <v>6839525</v>
      </c>
      <c r="E20" s="198">
        <v>1</v>
      </c>
      <c r="F20" s="200">
        <f>+E20*D20</f>
        <v>6839525</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6839525</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6839525</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A20:B20"/>
    <mergeCell ref="C3:G3"/>
    <mergeCell ref="A6:C6"/>
    <mergeCell ref="E6:G6"/>
    <mergeCell ref="A7:C7"/>
    <mergeCell ref="E8:G8"/>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F310A-2447-4B40-A70C-D39E52FDF94A}">
  <dimension ref="A1:J60"/>
  <sheetViews>
    <sheetView topLeftCell="A2" workbookViewId="0">
      <selection activeCell="D21" sqref="D21"/>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813</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40.950000000000003" customHeight="1" x14ac:dyDescent="0.3">
      <c r="A20" s="453" t="s">
        <v>840</v>
      </c>
      <c r="B20" s="454"/>
      <c r="C20" s="198" t="s">
        <v>23</v>
      </c>
      <c r="D20" s="199">
        <f>1950000*1.19</f>
        <v>2320500</v>
      </c>
      <c r="E20" s="198">
        <v>1</v>
      </c>
      <c r="F20" s="200">
        <f>+E20*D20</f>
        <v>2320500</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2320500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2320500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D05D6-8841-49F4-91AD-A3C91C80CF59}">
  <dimension ref="A1:J60"/>
  <sheetViews>
    <sheetView topLeftCell="A10" workbookViewId="0">
      <selection activeCell="D21" sqref="D21"/>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811</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40.950000000000003" customHeight="1" x14ac:dyDescent="0.3">
      <c r="A20" s="453" t="s">
        <v>811</v>
      </c>
      <c r="B20" s="454"/>
      <c r="C20" s="198" t="s">
        <v>23</v>
      </c>
      <c r="D20" s="199">
        <f>800000*1.19</f>
        <v>952000</v>
      </c>
      <c r="E20" s="198">
        <v>1</v>
      </c>
      <c r="F20" s="200">
        <f>+E20*D20</f>
        <v>952000</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952000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952000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75B2D-2E9D-4DB2-A8B4-9BC7512C3BDA}">
  <dimension ref="A1:J60"/>
  <sheetViews>
    <sheetView topLeftCell="A10" workbookViewId="0">
      <selection activeCell="D21" sqref="D21"/>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817</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40.950000000000003" customHeight="1" x14ac:dyDescent="0.3">
      <c r="A20" s="453" t="s">
        <v>817</v>
      </c>
      <c r="B20" s="454"/>
      <c r="C20" s="198" t="s">
        <v>23</v>
      </c>
      <c r="D20" s="199">
        <v>3481293</v>
      </c>
      <c r="E20" s="198">
        <v>1</v>
      </c>
      <c r="F20" s="200">
        <f>+E20*D20</f>
        <v>3481293</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3481293</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3481293</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567D-AA87-4B93-838F-BEA44C1365FD}">
  <dimension ref="A1:J60"/>
  <sheetViews>
    <sheetView workbookViewId="0">
      <selection activeCell="J9" sqref="J9"/>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814</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c r="B11" s="183"/>
      <c r="C11" s="184"/>
      <c r="D11" s="184"/>
      <c r="E11" s="184"/>
      <c r="F11" s="185">
        <v>0</v>
      </c>
      <c r="G11" s="186"/>
      <c r="I11" s="187"/>
    </row>
    <row r="12" spans="1:10" x14ac:dyDescent="0.3">
      <c r="A12" s="182"/>
      <c r="B12" s="183"/>
      <c r="C12" s="184"/>
      <c r="D12" s="184"/>
      <c r="E12" s="184"/>
      <c r="F12" s="185">
        <f>+D12*E12</f>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ht="40.950000000000003" customHeight="1" x14ac:dyDescent="0.3">
      <c r="A20" s="453" t="s">
        <v>817</v>
      </c>
      <c r="B20" s="454"/>
      <c r="C20" s="198" t="s">
        <v>23</v>
      </c>
      <c r="D20" s="199">
        <v>3481293</v>
      </c>
      <c r="E20" s="198">
        <v>1</v>
      </c>
      <c r="F20" s="200">
        <f>+E20*D20</f>
        <v>3481293</v>
      </c>
      <c r="G20" s="201"/>
    </row>
    <row r="21" spans="1:10" x14ac:dyDescent="0.3">
      <c r="A21" s="182"/>
      <c r="B21" s="183"/>
      <c r="C21" s="184"/>
      <c r="D21" s="184"/>
      <c r="E21" s="184"/>
      <c r="F21" s="200">
        <f>+E21*D21</f>
        <v>0</v>
      </c>
      <c r="G21" s="201"/>
      <c r="I21" s="203"/>
      <c r="J21" s="187"/>
    </row>
    <row r="22" spans="1:10" x14ac:dyDescent="0.3">
      <c r="A22" s="182"/>
      <c r="B22" s="183"/>
      <c r="C22" s="184"/>
      <c r="D22" s="184"/>
      <c r="E22" s="184"/>
      <c r="F22" s="185">
        <f>+E22*D22</f>
        <v>0</v>
      </c>
      <c r="G22" s="201"/>
      <c r="I22" s="203"/>
    </row>
    <row r="23" spans="1:10" x14ac:dyDescent="0.3">
      <c r="A23" s="182"/>
      <c r="B23" s="183"/>
      <c r="C23" s="184"/>
      <c r="D23" s="184"/>
      <c r="E23" s="184"/>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3481293</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c r="B33" s="183"/>
      <c r="C33" s="184"/>
      <c r="D33" s="184"/>
      <c r="E33" s="184"/>
      <c r="F33" s="185"/>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c r="B40" s="447"/>
      <c r="C40" s="184"/>
      <c r="D40" s="184"/>
      <c r="E40" s="184"/>
      <c r="F40" s="185">
        <f>+D40*E40</f>
        <v>0</v>
      </c>
      <c r="G40" s="201"/>
      <c r="I40" s="187"/>
    </row>
    <row r="41" spans="1:9" x14ac:dyDescent="0.3">
      <c r="A41" s="206"/>
      <c r="B41" s="184"/>
      <c r="C41" s="184"/>
      <c r="D41" s="184"/>
      <c r="E41" s="184"/>
      <c r="F41" s="185">
        <f>+D41*E41</f>
        <v>0</v>
      </c>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3481293</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98F75-60B2-48C7-B0F5-39B0D5DC4EC5}">
  <dimension ref="A1:J60"/>
  <sheetViews>
    <sheetView topLeftCell="A31" workbookViewId="0">
      <selection activeCell="F12" sqref="F12"/>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850</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851</v>
      </c>
      <c r="B11" s="183"/>
      <c r="C11" s="184"/>
      <c r="D11" s="184"/>
      <c r="E11" s="184"/>
      <c r="F11" s="185">
        <v>90000</v>
      </c>
      <c r="G11" s="186"/>
      <c r="I11" s="187"/>
    </row>
    <row r="12" spans="1:10" x14ac:dyDescent="0.3">
      <c r="A12" s="182" t="s">
        <v>852</v>
      </c>
      <c r="B12" s="183"/>
      <c r="C12" s="184"/>
      <c r="D12" s="184"/>
      <c r="E12" s="184"/>
      <c r="F12" s="185">
        <v>10000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100000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453" t="s">
        <v>853</v>
      </c>
      <c r="B20" s="454"/>
      <c r="C20" s="198" t="s">
        <v>23</v>
      </c>
      <c r="D20" s="200">
        <v>235000</v>
      </c>
      <c r="E20" s="198">
        <v>1</v>
      </c>
      <c r="F20" s="200">
        <v>235000</v>
      </c>
      <c r="G20" s="201"/>
    </row>
    <row r="21" spans="1:10" x14ac:dyDescent="0.3">
      <c r="A21" s="182" t="s">
        <v>854</v>
      </c>
      <c r="B21" s="183"/>
      <c r="C21" s="184" t="s">
        <v>775</v>
      </c>
      <c r="D21" s="184">
        <v>100000</v>
      </c>
      <c r="E21" s="184">
        <v>1</v>
      </c>
      <c r="F21" s="200">
        <f>+E21*D21</f>
        <v>100000</v>
      </c>
      <c r="G21" s="201"/>
      <c r="I21" s="203"/>
      <c r="J21"/>
    </row>
    <row r="22" spans="1:10" x14ac:dyDescent="0.3">
      <c r="A22" s="182" t="s">
        <v>855</v>
      </c>
      <c r="B22" s="183"/>
      <c r="C22" s="184" t="s">
        <v>775</v>
      </c>
      <c r="D22" s="184">
        <v>35000</v>
      </c>
      <c r="E22" s="184">
        <v>1</v>
      </c>
      <c r="F22" s="185">
        <f>+E22*D22</f>
        <v>35000</v>
      </c>
      <c r="G22" s="201"/>
      <c r="I22" s="203"/>
    </row>
    <row r="23" spans="1:10" x14ac:dyDescent="0.3">
      <c r="A23" s="182" t="s">
        <v>856</v>
      </c>
      <c r="B23" s="183"/>
      <c r="C23" s="184" t="s">
        <v>775</v>
      </c>
      <c r="D23" s="184">
        <v>100000</v>
      </c>
      <c r="E23" s="184">
        <v>1</v>
      </c>
      <c r="F23" s="185">
        <f>+E23*D23</f>
        <v>100000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470000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t="s">
        <v>857</v>
      </c>
      <c r="B33" s="183"/>
      <c r="C33" s="184"/>
      <c r="D33" s="184"/>
      <c r="E33" s="184"/>
      <c r="F33" s="185">
        <v>65000</v>
      </c>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65000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858</v>
      </c>
      <c r="B40" s="447"/>
      <c r="C40" s="184"/>
      <c r="D40" s="184"/>
      <c r="E40" s="184"/>
      <c r="F40" s="185">
        <v>180000</v>
      </c>
      <c r="G40" s="201"/>
      <c r="I40" s="187"/>
    </row>
    <row r="41" spans="1:9" x14ac:dyDescent="0.3">
      <c r="A41" s="206" t="s">
        <v>859</v>
      </c>
      <c r="B41" s="184"/>
      <c r="C41" s="184"/>
      <c r="D41" s="184"/>
      <c r="E41" s="184"/>
      <c r="F41" s="185">
        <v>100000</v>
      </c>
      <c r="G41" s="201"/>
    </row>
    <row r="42" spans="1:9" x14ac:dyDescent="0.3">
      <c r="A42" s="206" t="s">
        <v>860</v>
      </c>
      <c r="B42" s="184"/>
      <c r="C42" s="184"/>
      <c r="D42" s="184"/>
      <c r="E42" s="184"/>
      <c r="F42" s="185">
        <v>140000</v>
      </c>
      <c r="G42" s="201"/>
    </row>
    <row r="43" spans="1:9" ht="16.2" thickBot="1" x14ac:dyDescent="0.35">
      <c r="A43" s="207" t="s">
        <v>861</v>
      </c>
      <c r="B43" s="190"/>
      <c r="C43" s="190"/>
      <c r="D43" s="190"/>
      <c r="E43" s="190"/>
      <c r="F43" s="191">
        <v>55000</v>
      </c>
      <c r="G43" s="204"/>
    </row>
    <row r="44" spans="1:9" ht="16.2" thickBot="1" x14ac:dyDescent="0.35">
      <c r="A44" s="175"/>
      <c r="B44" s="176"/>
      <c r="C44" s="176"/>
      <c r="D44" s="176"/>
      <c r="E44" s="176"/>
      <c r="F44" s="176" t="s">
        <v>756</v>
      </c>
      <c r="G44" s="193">
        <f>+SUM(F40:F43)</f>
        <v>475000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1110000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E4918-6C80-497E-A966-F6F28C904559}">
  <dimension ref="A1:J60"/>
  <sheetViews>
    <sheetView topLeftCell="A19" workbookViewId="0">
      <selection activeCell="E6" sqref="E6:G6"/>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862</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863</v>
      </c>
      <c r="B11" s="183"/>
      <c r="C11" s="184"/>
      <c r="D11" s="184"/>
      <c r="E11" s="184"/>
      <c r="F11" s="185">
        <v>35000</v>
      </c>
      <c r="G11" s="186"/>
      <c r="I11" s="187"/>
    </row>
    <row r="12" spans="1:10" x14ac:dyDescent="0.3">
      <c r="A12" s="182"/>
      <c r="B12" s="183"/>
      <c r="C12" s="184"/>
      <c r="D12" s="184"/>
      <c r="E12" s="184"/>
      <c r="F12" s="185">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35000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453" t="s">
        <v>864</v>
      </c>
      <c r="B20" s="454"/>
      <c r="C20" s="198" t="s">
        <v>23</v>
      </c>
      <c r="D20" s="200">
        <v>190000</v>
      </c>
      <c r="E20" s="198">
        <v>1</v>
      </c>
      <c r="F20" s="200">
        <v>190000</v>
      </c>
      <c r="G20" s="201"/>
    </row>
    <row r="21" spans="1:10" x14ac:dyDescent="0.3">
      <c r="A21" s="182"/>
      <c r="B21" s="183"/>
      <c r="C21" s="184"/>
      <c r="D21" s="184"/>
      <c r="E21" s="184">
        <v>1</v>
      </c>
      <c r="F21" s="200">
        <f>+E21*D21</f>
        <v>0</v>
      </c>
      <c r="G21" s="201"/>
      <c r="I21" s="203"/>
      <c r="J21"/>
    </row>
    <row r="22" spans="1:10" x14ac:dyDescent="0.3">
      <c r="A22" s="182"/>
      <c r="B22" s="183"/>
      <c r="C22" s="184"/>
      <c r="D22" s="184"/>
      <c r="E22" s="184">
        <v>1</v>
      </c>
      <c r="F22" s="185">
        <f>+E22*D22</f>
        <v>0</v>
      </c>
      <c r="G22" s="201"/>
      <c r="I22" s="203"/>
    </row>
    <row r="23" spans="1:10" x14ac:dyDescent="0.3">
      <c r="A23" s="182"/>
      <c r="B23" s="183"/>
      <c r="C23" s="184"/>
      <c r="D23" s="184"/>
      <c r="E23" s="184">
        <v>1</v>
      </c>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190000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t="s">
        <v>857</v>
      </c>
      <c r="B33" s="183"/>
      <c r="C33" s="184"/>
      <c r="D33" s="184"/>
      <c r="E33" s="184"/>
      <c r="F33" s="185">
        <v>25000</v>
      </c>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25000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865</v>
      </c>
      <c r="B40" s="447"/>
      <c r="C40" s="184"/>
      <c r="D40" s="184"/>
      <c r="E40" s="184"/>
      <c r="F40" s="185">
        <v>150000</v>
      </c>
      <c r="G40" s="201"/>
      <c r="I40" s="187"/>
    </row>
    <row r="41" spans="1:9" x14ac:dyDescent="0.3">
      <c r="A41" s="206"/>
      <c r="B41" s="184"/>
      <c r="C41" s="184"/>
      <c r="D41" s="184"/>
      <c r="E41" s="184"/>
      <c r="F41" s="185"/>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150000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400000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6B51C-AEE1-4D6B-BC63-D81A998086E0}">
  <dimension ref="A1:J60"/>
  <sheetViews>
    <sheetView topLeftCell="A16" workbookViewId="0">
      <selection activeCell="E6" sqref="E6:G6"/>
    </sheetView>
  </sheetViews>
  <sheetFormatPr baseColWidth="10" defaultColWidth="11.44140625" defaultRowHeight="15.6" x14ac:dyDescent="0.3"/>
  <cols>
    <col min="1" max="1" width="34.109375" style="157" customWidth="1"/>
    <col min="2" max="2" width="17.6640625" style="157" customWidth="1"/>
    <col min="3" max="8" width="11.44140625" style="157"/>
    <col min="9" max="9" width="12" style="157" customWidth="1"/>
    <col min="10" max="16384" width="11.44140625" style="157"/>
  </cols>
  <sheetData>
    <row r="1" spans="1:10" x14ac:dyDescent="0.3">
      <c r="A1" s="153"/>
      <c r="B1" s="154"/>
      <c r="C1" s="155"/>
      <c r="D1" s="155"/>
      <c r="E1" s="155"/>
      <c r="F1" s="155"/>
      <c r="G1" s="156"/>
    </row>
    <row r="2" spans="1:10" x14ac:dyDescent="0.3">
      <c r="A2" s="158" t="s">
        <v>746</v>
      </c>
      <c r="B2" s="159"/>
      <c r="C2" s="160"/>
      <c r="D2" s="161"/>
      <c r="E2" s="160"/>
      <c r="F2" s="160"/>
      <c r="G2" s="162"/>
    </row>
    <row r="3" spans="1:10" x14ac:dyDescent="0.3">
      <c r="A3" s="163" t="s">
        <v>835</v>
      </c>
      <c r="B3" s="159"/>
      <c r="C3" s="448" t="s">
        <v>747</v>
      </c>
      <c r="D3" s="449"/>
      <c r="E3" s="449"/>
      <c r="F3" s="449"/>
      <c r="G3" s="450"/>
    </row>
    <row r="4" spans="1:10" ht="16.2" thickBot="1" x14ac:dyDescent="0.35">
      <c r="A4" s="164"/>
      <c r="B4" s="165"/>
      <c r="C4" s="166"/>
      <c r="D4" s="166"/>
      <c r="E4" s="166"/>
      <c r="F4" s="166"/>
      <c r="G4" s="167"/>
    </row>
    <row r="5" spans="1:10" x14ac:dyDescent="0.3">
      <c r="A5" s="168"/>
      <c r="B5" s="168"/>
      <c r="C5" s="160"/>
      <c r="D5" s="160"/>
      <c r="E5" s="160"/>
      <c r="F5" s="160"/>
      <c r="G5" s="169"/>
    </row>
    <row r="6" spans="1:10" ht="41.25" customHeight="1" x14ac:dyDescent="0.3">
      <c r="A6" s="451" t="s">
        <v>20</v>
      </c>
      <c r="B6" s="451"/>
      <c r="C6" s="451"/>
      <c r="D6" s="170" t="s">
        <v>748</v>
      </c>
      <c r="E6" s="452" t="s">
        <v>866</v>
      </c>
      <c r="F6" s="452"/>
      <c r="G6" s="452"/>
    </row>
    <row r="7" spans="1:10" ht="31.5" customHeight="1" x14ac:dyDescent="0.3">
      <c r="A7" s="451"/>
      <c r="B7" s="451"/>
      <c r="C7" s="451"/>
      <c r="D7" s="160"/>
      <c r="E7" s="161"/>
      <c r="F7" s="160"/>
      <c r="G7" s="169"/>
    </row>
    <row r="8" spans="1:10" x14ac:dyDescent="0.3">
      <c r="A8" s="171"/>
      <c r="B8" s="172"/>
      <c r="C8" s="173"/>
      <c r="D8" s="170" t="s">
        <v>749</v>
      </c>
      <c r="E8" s="451" t="s">
        <v>23</v>
      </c>
      <c r="F8" s="451"/>
      <c r="G8" s="451"/>
    </row>
    <row r="9" spans="1:10" ht="16.2" thickBot="1" x14ac:dyDescent="0.35">
      <c r="A9" s="174" t="s">
        <v>750</v>
      </c>
      <c r="B9" s="175"/>
      <c r="C9" s="176"/>
      <c r="D9" s="176"/>
      <c r="E9" s="176"/>
      <c r="F9" s="176"/>
      <c r="G9" s="176"/>
    </row>
    <row r="10" spans="1:10" x14ac:dyDescent="0.3">
      <c r="A10" s="177" t="s">
        <v>751</v>
      </c>
      <c r="B10" s="178"/>
      <c r="C10" s="179" t="s">
        <v>752</v>
      </c>
      <c r="D10" s="179" t="s">
        <v>753</v>
      </c>
      <c r="E10" s="179" t="s">
        <v>754</v>
      </c>
      <c r="F10" s="180" t="s">
        <v>755</v>
      </c>
      <c r="G10" s="181"/>
    </row>
    <row r="11" spans="1:10" x14ac:dyDescent="0.3">
      <c r="A11" s="182" t="s">
        <v>863</v>
      </c>
      <c r="B11" s="183"/>
      <c r="C11" s="184"/>
      <c r="D11" s="184"/>
      <c r="E11" s="184"/>
      <c r="F11" s="185">
        <v>15000</v>
      </c>
      <c r="G11" s="186"/>
      <c r="I11" s="187"/>
    </row>
    <row r="12" spans="1:10" x14ac:dyDescent="0.3">
      <c r="A12" s="182"/>
      <c r="B12" s="183"/>
      <c r="C12" s="184"/>
      <c r="D12" s="184"/>
      <c r="E12" s="184"/>
      <c r="F12" s="185">
        <v>0</v>
      </c>
      <c r="G12" s="186"/>
    </row>
    <row r="13" spans="1:10" x14ac:dyDescent="0.3">
      <c r="A13" s="182"/>
      <c r="B13" s="183"/>
      <c r="C13" s="184"/>
      <c r="D13" s="184"/>
      <c r="E13" s="184"/>
      <c r="F13" s="185">
        <f>+D13*E13</f>
        <v>0</v>
      </c>
      <c r="G13" s="186"/>
      <c r="J13" s="187"/>
    </row>
    <row r="14" spans="1:10" x14ac:dyDescent="0.3">
      <c r="A14" s="182"/>
      <c r="B14" s="183"/>
      <c r="C14" s="184"/>
      <c r="D14" s="184"/>
      <c r="E14" s="184"/>
      <c r="F14" s="185">
        <f>+D14*E14</f>
        <v>0</v>
      </c>
      <c r="G14" s="186"/>
    </row>
    <row r="15" spans="1:10" x14ac:dyDescent="0.3">
      <c r="A15" s="182"/>
      <c r="B15" s="183"/>
      <c r="C15" s="184"/>
      <c r="D15" s="184"/>
      <c r="E15" s="184"/>
      <c r="F15" s="185">
        <f>+D15*E15</f>
        <v>0</v>
      </c>
      <c r="G15" s="186"/>
    </row>
    <row r="16" spans="1:10" ht="16.2" thickBot="1" x14ac:dyDescent="0.35">
      <c r="A16" s="188"/>
      <c r="B16" s="189"/>
      <c r="C16" s="190"/>
      <c r="D16" s="190"/>
      <c r="E16" s="190"/>
      <c r="F16" s="191"/>
      <c r="G16" s="192"/>
    </row>
    <row r="17" spans="1:10" ht="16.2" thickBot="1" x14ac:dyDescent="0.35">
      <c r="A17" s="175"/>
      <c r="B17" s="175"/>
      <c r="C17" s="176"/>
      <c r="D17" s="176"/>
      <c r="E17" s="176"/>
      <c r="F17" s="176" t="s">
        <v>756</v>
      </c>
      <c r="G17" s="193">
        <f>SUM(F11:F15)</f>
        <v>15000</v>
      </c>
    </row>
    <row r="18" spans="1:10" ht="16.2" thickBot="1" x14ac:dyDescent="0.35">
      <c r="A18" s="174" t="s">
        <v>757</v>
      </c>
      <c r="B18" s="175"/>
      <c r="C18" s="176"/>
      <c r="D18" s="176"/>
      <c r="E18" s="176"/>
      <c r="F18" s="176"/>
      <c r="G18" s="176"/>
    </row>
    <row r="19" spans="1:10" x14ac:dyDescent="0.3">
      <c r="A19" s="194" t="s">
        <v>751</v>
      </c>
      <c r="B19" s="178"/>
      <c r="C19" s="179" t="s">
        <v>758</v>
      </c>
      <c r="D19" s="179" t="s">
        <v>759</v>
      </c>
      <c r="E19" s="179" t="s">
        <v>760</v>
      </c>
      <c r="F19" s="180" t="s">
        <v>755</v>
      </c>
      <c r="G19" s="195"/>
    </row>
    <row r="20" spans="1:10" x14ac:dyDescent="0.3">
      <c r="A20" s="453" t="s">
        <v>864</v>
      </c>
      <c r="B20" s="454"/>
      <c r="C20" s="198" t="s">
        <v>23</v>
      </c>
      <c r="D20" s="200">
        <v>90000</v>
      </c>
      <c r="E20" s="198">
        <v>1</v>
      </c>
      <c r="F20" s="200">
        <v>90000</v>
      </c>
      <c r="G20" s="201"/>
    </row>
    <row r="21" spans="1:10" x14ac:dyDescent="0.3">
      <c r="A21" s="182"/>
      <c r="B21" s="183"/>
      <c r="C21" s="184"/>
      <c r="D21" s="184"/>
      <c r="E21" s="184">
        <v>1</v>
      </c>
      <c r="F21" s="200">
        <f>+E21*D21</f>
        <v>0</v>
      </c>
      <c r="G21" s="201"/>
      <c r="I21" s="203"/>
      <c r="J21"/>
    </row>
    <row r="22" spans="1:10" x14ac:dyDescent="0.3">
      <c r="A22" s="182"/>
      <c r="B22" s="183"/>
      <c r="C22" s="184"/>
      <c r="D22" s="184"/>
      <c r="E22" s="184">
        <v>1</v>
      </c>
      <c r="F22" s="185">
        <f>+E22*D22</f>
        <v>0</v>
      </c>
      <c r="G22" s="201"/>
      <c r="I22" s="203"/>
    </row>
    <row r="23" spans="1:10" x14ac:dyDescent="0.3">
      <c r="A23" s="182"/>
      <c r="B23" s="183"/>
      <c r="C23" s="184"/>
      <c r="D23" s="184"/>
      <c r="E23" s="184">
        <v>1</v>
      </c>
      <c r="F23" s="185">
        <f>+E23*D23</f>
        <v>0</v>
      </c>
      <c r="G23" s="201"/>
      <c r="I23" s="203"/>
    </row>
    <row r="24" spans="1:10" x14ac:dyDescent="0.3">
      <c r="A24" s="182"/>
      <c r="B24" s="183"/>
      <c r="C24" s="184"/>
      <c r="D24" s="199"/>
      <c r="E24" s="184"/>
      <c r="F24" s="185">
        <f>+E24*D24</f>
        <v>0</v>
      </c>
      <c r="G24" s="201"/>
      <c r="I24" s="203"/>
    </row>
    <row r="25" spans="1:10" x14ac:dyDescent="0.3">
      <c r="A25" s="182"/>
      <c r="B25" s="183"/>
      <c r="C25" s="184"/>
      <c r="D25" s="184"/>
      <c r="E25" s="184"/>
      <c r="F25" s="185">
        <f t="shared" ref="F25:F26" si="0">+E25*D25</f>
        <v>0</v>
      </c>
      <c r="G25" s="201"/>
      <c r="I25" s="203"/>
    </row>
    <row r="26" spans="1:10" x14ac:dyDescent="0.3">
      <c r="A26" s="182"/>
      <c r="B26" s="183"/>
      <c r="C26" s="184"/>
      <c r="D26" s="184"/>
      <c r="E26" s="184"/>
      <c r="F26" s="185">
        <f t="shared" si="0"/>
        <v>0</v>
      </c>
      <c r="G26" s="201"/>
      <c r="I26" s="203"/>
    </row>
    <row r="27" spans="1:10" x14ac:dyDescent="0.3">
      <c r="A27" s="182"/>
      <c r="B27" s="183"/>
      <c r="C27" s="184"/>
      <c r="D27" s="184"/>
      <c r="E27" s="202"/>
      <c r="F27" s="185">
        <f t="shared" ref="F27:F28" si="1">+D27*E27</f>
        <v>0</v>
      </c>
      <c r="G27" s="201"/>
      <c r="I27" s="203"/>
    </row>
    <row r="28" spans="1:10" ht="16.2" thickBot="1" x14ac:dyDescent="0.35">
      <c r="A28" s="188"/>
      <c r="B28" s="189"/>
      <c r="C28" s="190"/>
      <c r="D28" s="190"/>
      <c r="E28" s="190"/>
      <c r="F28" s="191">
        <f t="shared" si="1"/>
        <v>0</v>
      </c>
      <c r="G28" s="204"/>
      <c r="I28" s="203"/>
    </row>
    <row r="29" spans="1:10" ht="16.2" thickBot="1" x14ac:dyDescent="0.35">
      <c r="A29" s="175"/>
      <c r="B29" s="175"/>
      <c r="C29" s="176"/>
      <c r="D29" s="176"/>
      <c r="E29" s="176"/>
      <c r="F29" s="176" t="s">
        <v>756</v>
      </c>
      <c r="G29" s="193">
        <f>+SUM(F20:F28)</f>
        <v>90000</v>
      </c>
      <c r="I29" s="203"/>
    </row>
    <row r="30" spans="1:10" x14ac:dyDescent="0.3">
      <c r="A30" s="175"/>
      <c r="B30" s="175"/>
      <c r="C30" s="176"/>
      <c r="D30" s="176"/>
      <c r="E30" s="176"/>
      <c r="F30" s="176"/>
      <c r="G30" s="176"/>
      <c r="I30" s="203"/>
    </row>
    <row r="31" spans="1:10" ht="16.2" thickBot="1" x14ac:dyDescent="0.35">
      <c r="A31" s="174" t="s">
        <v>761</v>
      </c>
      <c r="B31" s="175"/>
      <c r="C31" s="176"/>
      <c r="D31" s="176"/>
      <c r="E31" s="176"/>
      <c r="F31" s="176"/>
      <c r="G31" s="176"/>
      <c r="I31" s="203"/>
    </row>
    <row r="32" spans="1:10" x14ac:dyDescent="0.3">
      <c r="A32" s="205" t="s">
        <v>762</v>
      </c>
      <c r="B32" s="178" t="s">
        <v>763</v>
      </c>
      <c r="C32" s="179" t="s">
        <v>764</v>
      </c>
      <c r="D32" s="179" t="s">
        <v>765</v>
      </c>
      <c r="E32" s="179" t="s">
        <v>766</v>
      </c>
      <c r="F32" s="180" t="s">
        <v>755</v>
      </c>
      <c r="G32" s="195"/>
      <c r="I32" s="203"/>
    </row>
    <row r="33" spans="1:9" x14ac:dyDescent="0.3">
      <c r="A33" s="206" t="s">
        <v>857</v>
      </c>
      <c r="B33" s="183"/>
      <c r="C33" s="184"/>
      <c r="D33" s="184"/>
      <c r="E33" s="184"/>
      <c r="F33" s="185">
        <v>15000</v>
      </c>
      <c r="G33" s="201"/>
      <c r="I33" s="203"/>
    </row>
    <row r="34" spans="1:9" x14ac:dyDescent="0.3">
      <c r="A34" s="206"/>
      <c r="B34" s="183"/>
      <c r="C34" s="184"/>
      <c r="D34" s="184"/>
      <c r="E34" s="184"/>
      <c r="F34" s="185"/>
      <c r="G34" s="201"/>
    </row>
    <row r="35" spans="1:9" x14ac:dyDescent="0.3">
      <c r="A35" s="206"/>
      <c r="B35" s="183"/>
      <c r="C35" s="184"/>
      <c r="D35" s="184"/>
      <c r="E35" s="184"/>
      <c r="F35" s="185"/>
      <c r="G35" s="201"/>
    </row>
    <row r="36" spans="1:9" ht="16.2" thickBot="1" x14ac:dyDescent="0.35">
      <c r="A36" s="207"/>
      <c r="B36" s="208"/>
      <c r="C36" s="209"/>
      <c r="D36" s="209"/>
      <c r="E36" s="209"/>
      <c r="F36" s="191"/>
      <c r="G36" s="204"/>
    </row>
    <row r="37" spans="1:9" ht="16.2" thickBot="1" x14ac:dyDescent="0.35">
      <c r="A37" s="175"/>
      <c r="B37" s="175"/>
      <c r="C37" s="176"/>
      <c r="D37" s="176"/>
      <c r="E37" s="176"/>
      <c r="F37" s="176" t="s">
        <v>756</v>
      </c>
      <c r="G37" s="193">
        <f>+SUM(F33:F36)</f>
        <v>15000</v>
      </c>
    </row>
    <row r="38" spans="1:9" ht="16.2" thickBot="1" x14ac:dyDescent="0.35">
      <c r="A38" s="174" t="s">
        <v>767</v>
      </c>
      <c r="B38" s="175"/>
      <c r="C38" s="176"/>
      <c r="D38" s="176"/>
      <c r="E38" s="176"/>
      <c r="F38" s="176"/>
      <c r="G38" s="176"/>
    </row>
    <row r="39" spans="1:9" x14ac:dyDescent="0.3">
      <c r="A39" s="210" t="s">
        <v>768</v>
      </c>
      <c r="B39" s="179" t="s">
        <v>769</v>
      </c>
      <c r="C39" s="179" t="s">
        <v>770</v>
      </c>
      <c r="D39" s="179" t="s">
        <v>771</v>
      </c>
      <c r="E39" s="180" t="s">
        <v>754</v>
      </c>
      <c r="F39" s="180" t="s">
        <v>755</v>
      </c>
      <c r="G39" s="195"/>
    </row>
    <row r="40" spans="1:9" x14ac:dyDescent="0.3">
      <c r="A40" s="446" t="s">
        <v>865</v>
      </c>
      <c r="B40" s="447"/>
      <c r="C40" s="184"/>
      <c r="D40" s="184"/>
      <c r="E40" s="184"/>
      <c r="F40" s="185">
        <v>60000</v>
      </c>
      <c r="G40" s="201"/>
      <c r="I40" s="187"/>
    </row>
    <row r="41" spans="1:9" x14ac:dyDescent="0.3">
      <c r="A41" s="206"/>
      <c r="B41" s="184"/>
      <c r="C41" s="184"/>
      <c r="D41" s="184"/>
      <c r="E41" s="184"/>
      <c r="F41" s="185"/>
      <c r="G41" s="201"/>
    </row>
    <row r="42" spans="1:9" x14ac:dyDescent="0.3">
      <c r="A42" s="206"/>
      <c r="B42" s="184"/>
      <c r="C42" s="184"/>
      <c r="D42" s="184"/>
      <c r="E42" s="184"/>
      <c r="F42" s="185"/>
      <c r="G42" s="201"/>
    </row>
    <row r="43" spans="1:9" ht="16.2" thickBot="1" x14ac:dyDescent="0.35">
      <c r="A43" s="207"/>
      <c r="B43" s="190"/>
      <c r="C43" s="190"/>
      <c r="D43" s="190"/>
      <c r="E43" s="190"/>
      <c r="F43" s="191"/>
      <c r="G43" s="204"/>
    </row>
    <row r="44" spans="1:9" ht="16.2" thickBot="1" x14ac:dyDescent="0.35">
      <c r="A44" s="175"/>
      <c r="B44" s="176"/>
      <c r="C44" s="176"/>
      <c r="D44" s="176"/>
      <c r="E44" s="176"/>
      <c r="F44" s="176" t="s">
        <v>756</v>
      </c>
      <c r="G44" s="193">
        <f>+SUM(F40:F43)</f>
        <v>60000</v>
      </c>
    </row>
    <row r="45" spans="1:9" ht="16.2" thickBot="1" x14ac:dyDescent="0.35">
      <c r="A45" s="175"/>
      <c r="B45" s="176"/>
      <c r="C45" s="176"/>
      <c r="D45" s="176"/>
      <c r="E45" s="176"/>
      <c r="F45" s="176"/>
      <c r="G45" s="176"/>
    </row>
    <row r="46" spans="1:9" ht="16.2" thickBot="1" x14ac:dyDescent="0.35">
      <c r="A46" s="175"/>
      <c r="B46" s="176"/>
      <c r="C46" s="176"/>
      <c r="D46" s="176" t="s">
        <v>773</v>
      </c>
      <c r="E46" s="176"/>
      <c r="F46" s="176"/>
      <c r="G46" s="211">
        <f>+G17+G29+G37+G44</f>
        <v>180000</v>
      </c>
    </row>
    <row r="47" spans="1:9" x14ac:dyDescent="0.3">
      <c r="A47" s="168"/>
      <c r="B47" s="160"/>
      <c r="C47" s="160"/>
      <c r="D47" s="212"/>
      <c r="E47" s="160"/>
      <c r="F47" s="160"/>
      <c r="G47" s="213"/>
    </row>
    <row r="48" spans="1:9" x14ac:dyDescent="0.3">
      <c r="A48" s="168"/>
      <c r="B48" s="160"/>
      <c r="C48" s="160"/>
      <c r="D48" s="212"/>
      <c r="E48" s="160"/>
      <c r="F48" s="160"/>
      <c r="G48" s="213"/>
    </row>
    <row r="49" spans="1:7" x14ac:dyDescent="0.3">
      <c r="A49" s="168"/>
      <c r="B49" s="168"/>
      <c r="C49" s="160"/>
      <c r="D49" s="160"/>
      <c r="E49" s="160"/>
      <c r="F49" s="160"/>
      <c r="G49" s="169"/>
    </row>
    <row r="50" spans="1:7" x14ac:dyDescent="0.3">
      <c r="A50" s="168"/>
      <c r="B50" s="168"/>
      <c r="C50" s="168"/>
      <c r="D50" s="160"/>
      <c r="E50" s="160"/>
      <c r="F50" s="160"/>
      <c r="G50" s="169"/>
    </row>
    <row r="51" spans="1:7" x14ac:dyDescent="0.3">
      <c r="A51" s="168"/>
      <c r="B51" s="168"/>
      <c r="C51" s="168"/>
      <c r="D51" s="160"/>
      <c r="E51" s="160"/>
      <c r="F51" s="160"/>
      <c r="G51" s="169"/>
    </row>
    <row r="52" spans="1:7" x14ac:dyDescent="0.3">
      <c r="A52" s="168"/>
      <c r="B52" s="168"/>
      <c r="C52" s="160"/>
      <c r="D52" s="160"/>
      <c r="E52" s="160"/>
      <c r="F52" s="160"/>
      <c r="G52" s="169"/>
    </row>
    <row r="53" spans="1:7" x14ac:dyDescent="0.3">
      <c r="A53" s="168"/>
      <c r="B53" s="168"/>
      <c r="C53" s="160"/>
      <c r="D53" s="160"/>
      <c r="E53" s="160"/>
      <c r="F53" s="160"/>
      <c r="G53" s="169"/>
    </row>
    <row r="54" spans="1:7" x14ac:dyDescent="0.3">
      <c r="A54" s="168"/>
      <c r="B54" s="168"/>
      <c r="C54" s="160"/>
      <c r="D54" s="160"/>
      <c r="E54" s="160"/>
      <c r="F54" s="160"/>
      <c r="G54" s="169"/>
    </row>
    <row r="55" spans="1:7" x14ac:dyDescent="0.3">
      <c r="A55" s="168"/>
      <c r="B55" s="168"/>
      <c r="C55" s="160"/>
      <c r="D55" s="160"/>
      <c r="E55" s="160"/>
      <c r="F55" s="160"/>
      <c r="G55" s="169"/>
    </row>
    <row r="56" spans="1:7" x14ac:dyDescent="0.3">
      <c r="A56" s="168"/>
      <c r="B56" s="168"/>
      <c r="C56" s="160"/>
      <c r="D56" s="160"/>
      <c r="E56" s="160"/>
      <c r="F56" s="160"/>
      <c r="G56" s="169"/>
    </row>
    <row r="57" spans="1:7" x14ac:dyDescent="0.3">
      <c r="A57" s="168"/>
      <c r="B57" s="168"/>
      <c r="C57" s="160"/>
      <c r="D57" s="160"/>
      <c r="E57" s="160"/>
      <c r="F57" s="160"/>
      <c r="G57" s="169"/>
    </row>
    <row r="58" spans="1:7" x14ac:dyDescent="0.3">
      <c r="A58" s="168"/>
      <c r="B58" s="168"/>
      <c r="C58" s="160"/>
      <c r="D58" s="160"/>
      <c r="E58" s="160"/>
      <c r="F58" s="160"/>
      <c r="G58" s="169"/>
    </row>
    <row r="59" spans="1:7" x14ac:dyDescent="0.3">
      <c r="A59" s="168"/>
      <c r="B59" s="168"/>
      <c r="C59" s="160"/>
      <c r="D59" s="160"/>
      <c r="E59" s="160"/>
      <c r="F59" s="160"/>
      <c r="G59" s="169"/>
    </row>
    <row r="60" spans="1:7" x14ac:dyDescent="0.3">
      <c r="A60" s="168"/>
      <c r="B60" s="168"/>
      <c r="C60" s="160"/>
      <c r="D60" s="160"/>
      <c r="E60" s="160"/>
      <c r="F60" s="160"/>
      <c r="G60" s="169"/>
    </row>
  </sheetData>
  <mergeCells count="7">
    <mergeCell ref="A40:B40"/>
    <mergeCell ref="C3:G3"/>
    <mergeCell ref="A6:C6"/>
    <mergeCell ref="E6:G6"/>
    <mergeCell ref="A7:C7"/>
    <mergeCell ref="E8:G8"/>
    <mergeCell ref="A20:B20"/>
  </mergeCells>
  <printOptions horizontalCentered="1" verticalCentered="1"/>
  <pageMargins left="0.31496062992125984" right="0.31496062992125984" top="0.35433070866141736" bottom="0.35433070866141736" header="0.31496062992125984" footer="0.31496062992125984"/>
  <pageSetup scale="75"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9</vt:i4>
      </vt:variant>
    </vt:vector>
  </HeadingPairs>
  <TitlesOfParts>
    <vt:vector size="33" baseType="lpstr">
      <vt:lpstr>Hoja1</vt:lpstr>
      <vt:lpstr>Cotización</vt:lpstr>
      <vt:lpstr>Cotización Termales</vt:lpstr>
      <vt:lpstr>PRESUPUESTO V1</vt:lpstr>
      <vt:lpstr>PRESUPUESTO V2</vt:lpstr>
      <vt:lpstr>Memorias Termales</vt:lpstr>
      <vt:lpstr>PRESUPUESTO V3</vt:lpstr>
      <vt:lpstr>PRESUPUESTO SEÑALIZACIÓN</vt:lpstr>
      <vt:lpstr>APU 001</vt:lpstr>
      <vt:lpstr>APU 002</vt:lpstr>
      <vt:lpstr>APU 003</vt:lpstr>
      <vt:lpstr>APU 004</vt:lpstr>
      <vt:lpstr>APU 005</vt:lpstr>
      <vt:lpstr>APU 006</vt:lpstr>
      <vt:lpstr>APU 007</vt:lpstr>
      <vt:lpstr>APU 008</vt:lpstr>
      <vt:lpstr>APU 009</vt:lpstr>
      <vt:lpstr>APU 010</vt:lpstr>
      <vt:lpstr>APU 011</vt:lpstr>
      <vt:lpstr>APU 012</vt:lpstr>
      <vt:lpstr>APU 014</vt:lpstr>
      <vt:lpstr>APU 015</vt:lpstr>
      <vt:lpstr>APU 016</vt:lpstr>
      <vt:lpstr>APU 017</vt:lpstr>
      <vt:lpstr>Cotización!Área_de_impresión</vt:lpstr>
      <vt:lpstr>'Cotización Termales'!Área_de_impresión</vt:lpstr>
      <vt:lpstr>'Memorias Termales'!Área_de_impresión</vt:lpstr>
      <vt:lpstr>Cotización!Títulos_a_imprimir</vt:lpstr>
      <vt:lpstr>'Cotización Termales'!Títulos_a_imprimir</vt:lpstr>
      <vt:lpstr>'PRESUPUESTO SEÑALIZACIÓN'!Títulos_a_imprimir</vt:lpstr>
      <vt:lpstr>'PRESUPUESTO V1'!Títulos_a_imprimir</vt:lpstr>
      <vt:lpstr>'PRESUPUESTO V2'!Títulos_a_imprimir</vt:lpstr>
      <vt:lpstr>'PRESUPUESTO V3'!Títulos_a_imprimir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Darly Carolina Bustos Zambrano</dc:creator>
  <cp:lastModifiedBy>PERSONAL</cp:lastModifiedBy>
  <cp:lastPrinted>2026-08-12T16:02:27Z</cp:lastPrinted>
  <dcterms:created xsi:type="dcterms:W3CDTF">2026-06-03T15:03:42Z</dcterms:created>
  <dcterms:modified xsi:type="dcterms:W3CDTF">2026-10-18T01:59:25Z</dcterms:modified>
</cp:coreProperties>
</file>