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Downloads\"/>
    </mc:Choice>
  </mc:AlternateContent>
  <xr:revisionPtr revIDLastSave="0" documentId="13_ncr:1_{093A207F-7F38-4DAA-AC56-24ABA41C0D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F23" i="1"/>
  <c r="F22" i="1"/>
  <c r="F21" i="1"/>
  <c r="F20" i="1"/>
  <c r="H24" i="1"/>
  <c r="J24" i="1"/>
  <c r="K24" i="1"/>
  <c r="F25" i="1"/>
  <c r="H25" i="1"/>
  <c r="J25" i="1"/>
  <c r="K25" i="1"/>
  <c r="F26" i="1"/>
  <c r="H26" i="1"/>
  <c r="J26" i="1"/>
  <c r="K26" i="1"/>
  <c r="L26" i="1" l="1"/>
  <c r="L25" i="1"/>
  <c r="L24" i="1"/>
  <c r="K28" i="1"/>
  <c r="K29" i="1"/>
  <c r="K17" i="1"/>
  <c r="K18" i="1"/>
  <c r="K20" i="1"/>
  <c r="K21" i="1"/>
  <c r="K22" i="1"/>
  <c r="K23" i="1"/>
  <c r="K6" i="1"/>
  <c r="K7" i="1"/>
  <c r="K8" i="1"/>
  <c r="K9" i="1"/>
  <c r="K10" i="1"/>
  <c r="K11" i="1"/>
  <c r="K13" i="1"/>
  <c r="J29" i="1" l="1"/>
  <c r="H29" i="1"/>
  <c r="F29" i="1"/>
  <c r="J28" i="1"/>
  <c r="H28" i="1"/>
  <c r="F28" i="1"/>
  <c r="L29" i="1" l="1"/>
  <c r="L28" i="1"/>
  <c r="H8" i="1"/>
  <c r="K15" i="1"/>
  <c r="K5" i="1"/>
  <c r="J23" i="1"/>
  <c r="J22" i="1"/>
  <c r="J21" i="1"/>
  <c r="J20" i="1"/>
  <c r="J18" i="1"/>
  <c r="J17" i="1"/>
  <c r="J15" i="1"/>
  <c r="J13" i="1"/>
  <c r="J11" i="1"/>
  <c r="J10" i="1"/>
  <c r="J9" i="1"/>
  <c r="J8" i="1"/>
  <c r="J7" i="1"/>
  <c r="J6" i="1"/>
  <c r="J5" i="1"/>
  <c r="J30" i="1" l="1"/>
  <c r="H23" i="1"/>
  <c r="L23" i="1" s="1"/>
  <c r="H22" i="1"/>
  <c r="H21" i="1"/>
  <c r="H20" i="1"/>
  <c r="H18" i="1"/>
  <c r="H17" i="1"/>
  <c r="H15" i="1"/>
  <c r="H13" i="1"/>
  <c r="H11" i="1"/>
  <c r="H10" i="1"/>
  <c r="H9" i="1"/>
  <c r="H7" i="1"/>
  <c r="H6" i="1"/>
  <c r="H5" i="1"/>
  <c r="H30" i="1" l="1"/>
  <c r="F5" i="1"/>
  <c r="L5" i="1" l="1"/>
  <c r="F6" i="1"/>
  <c r="F30" i="1" s="1"/>
  <c r="F18" i="1"/>
  <c r="L18" i="1" s="1"/>
  <c r="L20" i="1"/>
  <c r="L21" i="1"/>
  <c r="L22" i="1"/>
  <c r="F17" i="1"/>
  <c r="L17" i="1" s="1"/>
  <c r="F15" i="1"/>
  <c r="F13" i="1"/>
  <c r="L13" i="1" s="1"/>
  <c r="F11" i="1"/>
  <c r="L11" i="1" s="1"/>
  <c r="F10" i="1"/>
  <c r="L10" i="1" s="1"/>
  <c r="F9" i="1"/>
  <c r="L9" i="1" s="1"/>
  <c r="F8" i="1"/>
  <c r="F7" i="1"/>
  <c r="L7" i="1" s="1"/>
  <c r="L6" i="1" l="1"/>
  <c r="L15" i="1"/>
  <c r="L8" i="1"/>
  <c r="L30" i="1" s="1"/>
</calcChain>
</file>

<file path=xl/sharedStrings.xml><?xml version="1.0" encoding="utf-8"?>
<sst xmlns="http://schemas.openxmlformats.org/spreadsheetml/2006/main" count="84" uniqueCount="64">
  <si>
    <t>TOTAL</t>
  </si>
  <si>
    <t>ÍTEM</t>
  </si>
  <si>
    <t>DESCRIPCIÓN</t>
  </si>
  <si>
    <t>UNIDAD MEDIDA</t>
  </si>
  <si>
    <t>CANT</t>
  </si>
  <si>
    <t xml:space="preserve"> PROMEDIO </t>
  </si>
  <si>
    <t xml:space="preserve"> VLR UNITARIO </t>
  </si>
  <si>
    <t xml:space="preserve"> VLR TOTAL </t>
  </si>
  <si>
    <t>COTIZACIÓN 2 - DISTRIBUIDORA LA MONTAÑA SAS</t>
  </si>
  <si>
    <t>COTIZACIÓN 1 - SAN NICOLAS</t>
  </si>
  <si>
    <t>LOGISTICO</t>
  </si>
  <si>
    <t>1.1</t>
  </si>
  <si>
    <t>1.2</t>
  </si>
  <si>
    <t>1.3</t>
  </si>
  <si>
    <t>1.4</t>
  </si>
  <si>
    <t>1.5</t>
  </si>
  <si>
    <t>1.6</t>
  </si>
  <si>
    <t>1.7</t>
  </si>
  <si>
    <t>HIDRATACION</t>
  </si>
  <si>
    <t>2.1</t>
  </si>
  <si>
    <t>5.4</t>
  </si>
  <si>
    <t>4.2</t>
  </si>
  <si>
    <t>JUZGAMIENTO</t>
  </si>
  <si>
    <t>3.1</t>
  </si>
  <si>
    <t>INCENTIVOS</t>
  </si>
  <si>
    <t>4.1</t>
  </si>
  <si>
    <t>UNIFORMIDAD</t>
  </si>
  <si>
    <t>5.1</t>
  </si>
  <si>
    <t>5.2</t>
  </si>
  <si>
    <t>5.3</t>
  </si>
  <si>
    <t>5.5</t>
  </si>
  <si>
    <t>5.6</t>
  </si>
  <si>
    <t>5.7</t>
  </si>
  <si>
    <t>ALIMENTACION</t>
  </si>
  <si>
    <t>6.1</t>
  </si>
  <si>
    <t>6.2</t>
  </si>
  <si>
    <t>Unidad</t>
  </si>
  <si>
    <t xml:space="preserve">Global </t>
  </si>
  <si>
    <t>Galón</t>
  </si>
  <si>
    <t>Juego</t>
  </si>
  <si>
    <t>Pacas</t>
  </si>
  <si>
    <t>Paca</t>
  </si>
  <si>
    <t>COTIZACIÓN 3 - FORCE SOLUCIONES SAS</t>
  </si>
  <si>
    <t>ARNULFO SILVA CABRERA 2026</t>
  </si>
  <si>
    <t>Maestro de ceremonia durante todo el desarrollo del evento</t>
  </si>
  <si>
    <t>Alquiler de sonido el cual deberá tener como mínimo las siguientes especificaciones (consola de sonido profesional con audio rítmico, 1 micrófono inalámbrico dos cabinas doble15 una (1) potencia de 1500, incluye trasporte, montaje y desmontaje, durante toda la programación del día.</t>
  </si>
  <si>
    <t>Diseño de flayer, la creación de una tarjeta de invitación digital para la realización del evento a la familia y equipos, personalidades participativos del evento</t>
  </si>
  <si>
    <t>2 galones de pintura para canchas y pisos color blanco a base de agua para la demarcación de la cancha de futbol villa olímpica Arnulfo Silva Cabrera, contenido por galón de  (3,785 litros)</t>
  </si>
  <si>
    <t>Balones de futbol Nª 5 tipo profesional THERMOTECH  fabricado en cuero PU, circunferencia 68.5 – 69.5 con un peso de 445 aprobado por la Dimayor para el desarrollo de las actividades deportivas.</t>
  </si>
  <si>
    <t>Valla alusiva al nombre del escenario con diseño personalizado de ancho 280 centímetros y largo 578 centímetros en banner de 13 oz impreso en tinta ecosolvente</t>
  </si>
  <si>
    <t>Pacas de agua de 350 ml x 20 unidades, para el desarrollo del evento deportivo</t>
  </si>
  <si>
    <t>Terna arbitral para cada partido de futbol en el desarrollo del evento</t>
  </si>
  <si>
    <t>Trofeo metálico dorado de 60cm con  base plástica para la premiación de los  campeones del primer lugar del evento.</t>
  </si>
  <si>
    <t>Conjuntos deportivos para juvenil  género masculino talla S, M, L, para una seleccion, cada conjunto consta de camiseta, pantaloneta y medias de diferentes colores, tela tipo profesional línea triple A manga corta, cuello en V y numerados del 1 en adelante hasta el número 15, teniendo en cuenta que los arqueros serán el número 1 y lucirá un color distinto marcados con el logo institucional.</t>
  </si>
  <si>
    <t>Conjuntos deportivos personalizados con diseño exclusivo para el equipo de la administración municipal, para adulto género masculino talla S, M, L,  cada conjunto consta de camiseta, pantaloneta y medias tela tipo profesional, línea triple A manga corta cuello V y numerados del 1 en adelante hasta el número 15, teniendo en cuenta que los arqueros será el número 1 y lucirá un color distinto.</t>
  </si>
  <si>
    <t>Conjuntos deportivos personalizados para categoría infantil género Masculino talla 14, 16 y 18 para dos selecciones, cada conjunto consta de camiseta, pantaloneta y medias de diferentes colores, tela tipo profesional línea triple A manga corta, cuello en V y numerados del 1 en adelante hasta el número 14, teniendo en cuenta que los arqueros serán el número 1 y lucirá un color distinto marcados con el logo institucional.</t>
  </si>
  <si>
    <t>Conjuntos deportivos adulto  género masculino talla S, M, L, XL  cada conjunto consta de camiseta, pantaloneta y medias tela tipo profesional, línea triple A manga corta cuello V y numerados del 1 en adelante hasta el número 14, teniendo en cuenta que los arqueros será el número 1 y lucirá un color distinto marcado con logo institucional</t>
  </si>
  <si>
    <t>Conjuntos deportivos  para adulto género masculino categoría libre talla S, M, L,  cada conjunto consta de camiseta, pantaloneta y medias tela tipo profesional, línea triple A manga corta cuello V y numerados del 1 en adelante hasta el número 14, teniendo en cuenta que los arqueros será el número 1 y lucirá un color distinto.</t>
  </si>
  <si>
    <t xml:space="preserve">Platos de lechona en porcion de 300 gr acompañado de jugo en caja  pequeño para los asistentes al evento </t>
  </si>
  <si>
    <t>Paca de bebida hidratante isotónica de 500 ml x 12 unidades para los invitados al evento deportivo</t>
  </si>
  <si>
    <t xml:space="preserve">Placa en madera de 27 cm de alto x 19 cm de ancho como reconocimiento institucional, asociada a la obra deportiva que dejó el exalcalde </t>
  </si>
  <si>
    <t>Camisetas personalizadas para organizadores del evento talla S, M, XL</t>
  </si>
  <si>
    <t>Juego de mallas medidas oficiales: 7,32 x 2,44 mts para futbol 11, calidad poliester 100% rígido de alta resistencia</t>
  </si>
  <si>
    <t>Conjuntos deportivos personalizados con diseño exclusivo de ESTRELLAS 2000  para adulto género masculino talla S, M, L,  cada conjunto consta de camiseta, pantaloneta y medias tela tipo profesional, línea triple A manga corta cuello V y numerados del 1 en adelante hasta el número 15, teniendo en cuenta que los arqueros será el número 1 y lucirá un color distinto.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</si>
</sst>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.00;[Red]#,##0.00"/>
    <numFmt numFmtId="167" formatCode="_-&quot;$&quot;\ * #,##0_-;\-&quot;$&quot;\ * #,##0_-;_-&quot;$&quot;\ * &quot;-&quot;??_-;_-@_-"/>
    <numFmt numFmtId="169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4" fontId="0" fillId="0" borderId="0" xfId="2" applyFont="1"/>
    <xf numFmtId="0" fontId="0" fillId="2" borderId="0" xfId="0" applyFill="1"/>
    <xf numFmtId="43" fontId="0" fillId="2" borderId="0" xfId="1" applyFont="1" applyFill="1" applyBorder="1"/>
    <xf numFmtId="6" fontId="0" fillId="2" borderId="0" xfId="0" applyNumberFormat="1" applyFill="1"/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44" fontId="0" fillId="0" borderId="0" xfId="0" applyNumberFormat="1"/>
    <xf numFmtId="44" fontId="0" fillId="0" borderId="0" xfId="2" applyFont="1" applyBorder="1"/>
    <xf numFmtId="164" fontId="0" fillId="0" borderId="0" xfId="0" applyNumberFormat="1"/>
    <xf numFmtId="0" fontId="5" fillId="0" borderId="0" xfId="0" applyFont="1"/>
    <xf numFmtId="44" fontId="4" fillId="0" borderId="0" xfId="0" applyNumberFormat="1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4" fontId="6" fillId="0" borderId="0" xfId="0" applyNumberFormat="1" applyFont="1"/>
    <xf numFmtId="0" fontId="8" fillId="6" borderId="6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justify" vertical="justify" wrapText="1"/>
    </xf>
    <xf numFmtId="165" fontId="9" fillId="0" borderId="1" xfId="0" applyNumberFormat="1" applyFont="1" applyBorder="1" applyAlignment="1">
      <alignment horizontal="center" vertical="center"/>
    </xf>
    <xf numFmtId="44" fontId="9" fillId="2" borderId="1" xfId="2" applyFont="1" applyFill="1" applyBorder="1" applyAlignment="1">
      <alignment horizontal="center" vertical="center"/>
    </xf>
    <xf numFmtId="44" fontId="9" fillId="2" borderId="1" xfId="2" applyFont="1" applyFill="1" applyBorder="1" applyAlignment="1">
      <alignment horizontal="right" vertical="center"/>
    </xf>
    <xf numFmtId="44" fontId="9" fillId="2" borderId="1" xfId="2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justify" vertical="center"/>
    </xf>
    <xf numFmtId="0" fontId="9" fillId="0" borderId="1" xfId="0" applyFont="1" applyBorder="1" applyAlignment="1">
      <alignment horizontal="justify" vertical="center"/>
    </xf>
    <xf numFmtId="44" fontId="10" fillId="5" borderId="1" xfId="2" applyFont="1" applyFill="1" applyBorder="1" applyAlignment="1">
      <alignment vertical="center"/>
    </xf>
    <xf numFmtId="44" fontId="9" fillId="0" borderId="1" xfId="2" applyFont="1" applyBorder="1" applyAlignment="1">
      <alignment vertical="center"/>
    </xf>
    <xf numFmtId="44" fontId="9" fillId="0" borderId="1" xfId="2" applyFont="1" applyBorder="1" applyAlignment="1">
      <alignment horizontal="right" vertical="center"/>
    </xf>
    <xf numFmtId="44" fontId="10" fillId="5" borderId="1" xfId="0" applyNumberFormat="1" applyFont="1" applyFill="1" applyBorder="1" applyAlignment="1">
      <alignment vertical="center"/>
    </xf>
    <xf numFmtId="165" fontId="9" fillId="0" borderId="1" xfId="0" applyNumberFormat="1" applyFont="1" applyBorder="1" applyAlignment="1">
      <alignment horizontal="left" vertical="justify" wrapText="1"/>
    </xf>
    <xf numFmtId="0" fontId="0" fillId="2" borderId="0" xfId="0" applyFill="1" applyAlignment="1">
      <alignment vertical="center" wrapText="1"/>
    </xf>
    <xf numFmtId="165" fontId="9" fillId="2" borderId="1" xfId="0" applyNumberFormat="1" applyFont="1" applyFill="1" applyBorder="1" applyAlignment="1">
      <alignment horizontal="justify" vertical="justify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165" fontId="10" fillId="0" borderId="10" xfId="0" applyNumberFormat="1" applyFont="1" applyBorder="1" applyAlignment="1">
      <alignment horizontal="left" vertical="center" wrapText="1"/>
    </xf>
    <xf numFmtId="165" fontId="10" fillId="0" borderId="11" xfId="0" applyNumberFormat="1" applyFont="1" applyBorder="1" applyAlignment="1">
      <alignment horizontal="left" vertical="center" wrapText="1"/>
    </xf>
    <xf numFmtId="165" fontId="10" fillId="0" borderId="12" xfId="0" applyNumberFormat="1" applyFont="1" applyBorder="1" applyAlignment="1">
      <alignment horizontal="left" vertical="center" wrapText="1"/>
    </xf>
    <xf numFmtId="167" fontId="9" fillId="0" borderId="1" xfId="2" applyNumberFormat="1" applyFont="1" applyBorder="1" applyAlignment="1">
      <alignment horizontal="right" vertical="center"/>
    </xf>
    <xf numFmtId="169" fontId="10" fillId="5" borderId="1" xfId="0" applyNumberFormat="1" applyFont="1" applyFill="1" applyBorder="1" applyAlignment="1">
      <alignment vertical="center"/>
    </xf>
  </cellXfs>
  <cellStyles count="5">
    <cellStyle name="Millares" xfId="1" builtinId="3"/>
    <cellStyle name="Millares 2" xfId="3" xr:uid="{00000000-0005-0000-0000-000001000000}"/>
    <cellStyle name="Moneda" xfId="2" builtinId="4"/>
    <cellStyle name="Moneda 2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9"/>
  <sheetViews>
    <sheetView tabSelected="1" topLeftCell="A16" zoomScale="90" zoomScaleNormal="90" workbookViewId="0">
      <selection activeCell="K5" sqref="K5:L29"/>
    </sheetView>
  </sheetViews>
  <sheetFormatPr baseColWidth="10" defaultRowHeight="14.5" x14ac:dyDescent="0.35"/>
  <cols>
    <col min="1" max="1" width="6" style="2" customWidth="1"/>
    <col min="2" max="2" width="39.08984375" customWidth="1"/>
    <col min="3" max="3" width="8.08984375" style="2" customWidth="1"/>
    <col min="4" max="4" width="6.6328125" style="2" bestFit="1" customWidth="1"/>
    <col min="5" max="5" width="15.36328125" style="4" bestFit="1" customWidth="1"/>
    <col min="6" max="6" width="15.6328125" style="4" bestFit="1" customWidth="1"/>
    <col min="7" max="7" width="15.36328125" bestFit="1" customWidth="1"/>
    <col min="8" max="8" width="15.6328125" bestFit="1" customWidth="1"/>
    <col min="9" max="9" width="15.36328125" bestFit="1" customWidth="1"/>
    <col min="10" max="10" width="16.08984375" bestFit="1" customWidth="1"/>
    <col min="11" max="11" width="15.08984375" customWidth="1"/>
    <col min="12" max="12" width="16.54296875" customWidth="1"/>
    <col min="13" max="13" width="15.54296875" bestFit="1" customWidth="1"/>
    <col min="14" max="14" width="16.08984375" bestFit="1" customWidth="1"/>
    <col min="15" max="15" width="18" customWidth="1"/>
    <col min="16" max="16" width="11.453125"/>
    <col min="17" max="17" width="15.453125" bestFit="1" customWidth="1"/>
    <col min="18" max="18" width="17.08984375" bestFit="1" customWidth="1"/>
    <col min="19" max="19" width="16.08984375" bestFit="1" customWidth="1"/>
    <col min="20" max="21" width="0" hidden="1" customWidth="1"/>
    <col min="22" max="22" width="16.6328125" bestFit="1" customWidth="1"/>
    <col min="23" max="24" width="15.08984375" bestFit="1" customWidth="1"/>
  </cols>
  <sheetData>
    <row r="1" spans="1:18" ht="20.25" customHeight="1" thickBot="1" x14ac:dyDescent="0.4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5"/>
    </row>
    <row r="2" spans="1:18" ht="37.5" customHeight="1" thickBot="1" x14ac:dyDescent="0.4">
      <c r="A2" s="52" t="s">
        <v>1</v>
      </c>
      <c r="B2" s="52" t="s">
        <v>2</v>
      </c>
      <c r="C2" s="54" t="s">
        <v>3</v>
      </c>
      <c r="D2" s="52" t="s">
        <v>4</v>
      </c>
      <c r="E2" s="56" t="s">
        <v>9</v>
      </c>
      <c r="F2" s="57"/>
      <c r="G2" s="48" t="s">
        <v>8</v>
      </c>
      <c r="H2" s="49"/>
      <c r="I2" s="50" t="s">
        <v>42</v>
      </c>
      <c r="J2" s="51"/>
      <c r="K2" s="43" t="s">
        <v>5</v>
      </c>
      <c r="L2" s="45"/>
      <c r="O2" s="46"/>
      <c r="P2" s="46"/>
    </row>
    <row r="3" spans="1:18" ht="30.75" customHeight="1" thickBot="1" x14ac:dyDescent="0.4">
      <c r="A3" s="53"/>
      <c r="B3" s="53"/>
      <c r="C3" s="55"/>
      <c r="D3" s="53"/>
      <c r="E3" s="17" t="s">
        <v>6</v>
      </c>
      <c r="F3" s="17" t="s">
        <v>7</v>
      </c>
      <c r="G3" s="18" t="s">
        <v>6</v>
      </c>
      <c r="H3" s="18" t="s">
        <v>7</v>
      </c>
      <c r="I3" s="19" t="s">
        <v>6</v>
      </c>
      <c r="J3" s="19" t="s">
        <v>7</v>
      </c>
      <c r="K3" s="20" t="s">
        <v>6</v>
      </c>
      <c r="L3" s="21" t="s">
        <v>7</v>
      </c>
    </row>
    <row r="4" spans="1:18" x14ac:dyDescent="0.35">
      <c r="A4" s="22">
        <v>1</v>
      </c>
      <c r="B4" s="40" t="s">
        <v>10</v>
      </c>
      <c r="C4" s="41"/>
      <c r="D4" s="42"/>
      <c r="E4" s="22"/>
      <c r="F4" s="22"/>
      <c r="G4" s="22"/>
      <c r="H4" s="22"/>
      <c r="I4" s="22"/>
      <c r="J4" s="22"/>
      <c r="K4" s="22"/>
      <c r="L4" s="23"/>
    </row>
    <row r="5" spans="1:18" ht="26" x14ac:dyDescent="0.35">
      <c r="A5" s="24" t="s">
        <v>11</v>
      </c>
      <c r="B5" s="25" t="s">
        <v>44</v>
      </c>
      <c r="C5" s="26" t="s">
        <v>36</v>
      </c>
      <c r="D5" s="24">
        <v>1</v>
      </c>
      <c r="E5" s="27">
        <v>520000</v>
      </c>
      <c r="F5" s="27">
        <f>D5*E5</f>
        <v>520000</v>
      </c>
      <c r="G5" s="34">
        <v>472500</v>
      </c>
      <c r="H5" s="35">
        <f>D5*G5</f>
        <v>472500</v>
      </c>
      <c r="I5" s="35">
        <v>500000</v>
      </c>
      <c r="J5" s="35">
        <f>D5*I5</f>
        <v>500000</v>
      </c>
      <c r="K5" s="35">
        <f>SUM(E5+G5+I5)/3</f>
        <v>497500</v>
      </c>
      <c r="L5" s="61">
        <f>SUM(F5+H5+J5)/3</f>
        <v>497500</v>
      </c>
      <c r="N5" s="10"/>
      <c r="O5" s="12"/>
      <c r="Q5" s="10"/>
      <c r="R5" s="12"/>
    </row>
    <row r="6" spans="1:18" ht="78" x14ac:dyDescent="0.35">
      <c r="A6" s="24" t="s">
        <v>12</v>
      </c>
      <c r="B6" s="25" t="s">
        <v>45</v>
      </c>
      <c r="C6" s="26" t="s">
        <v>37</v>
      </c>
      <c r="D6" s="24">
        <v>1</v>
      </c>
      <c r="E6" s="27">
        <v>1100000</v>
      </c>
      <c r="F6" s="28">
        <f>D6*E6</f>
        <v>1100000</v>
      </c>
      <c r="G6" s="34">
        <v>945000</v>
      </c>
      <c r="H6" s="35">
        <f>D6*G6</f>
        <v>945000</v>
      </c>
      <c r="I6" s="35">
        <v>1000000</v>
      </c>
      <c r="J6" s="35">
        <f>D6*I6</f>
        <v>1000000</v>
      </c>
      <c r="K6" s="35">
        <f t="shared" ref="K6:K13" si="0">SUM(E6+G6+I6)/3</f>
        <v>1015000</v>
      </c>
      <c r="L6" s="61">
        <f>(F6+H6+J6)/3</f>
        <v>1015000</v>
      </c>
      <c r="N6" s="10"/>
      <c r="O6" s="12"/>
      <c r="Q6" s="10"/>
      <c r="R6" s="12"/>
    </row>
    <row r="7" spans="1:18" ht="39" x14ac:dyDescent="0.35">
      <c r="A7" s="24" t="s">
        <v>13</v>
      </c>
      <c r="B7" s="25" t="s">
        <v>46</v>
      </c>
      <c r="C7" s="26" t="s">
        <v>36</v>
      </c>
      <c r="D7" s="24">
        <v>1</v>
      </c>
      <c r="E7" s="27">
        <v>209500</v>
      </c>
      <c r="F7" s="29">
        <f>E7*D7</f>
        <v>209500</v>
      </c>
      <c r="G7" s="34">
        <v>189000</v>
      </c>
      <c r="H7" s="34">
        <f t="shared" ref="H7:H13" si="1">D7*G7</f>
        <v>189000</v>
      </c>
      <c r="I7" s="35">
        <v>200000</v>
      </c>
      <c r="J7" s="35">
        <f t="shared" ref="J7:J13" si="2">D7*I7</f>
        <v>200000</v>
      </c>
      <c r="K7" s="35">
        <f t="shared" si="0"/>
        <v>199500</v>
      </c>
      <c r="L7" s="61">
        <f t="shared" ref="L7:L10" si="3">SUM(F7+H7+J7)/3</f>
        <v>199500</v>
      </c>
      <c r="N7" s="10"/>
      <c r="O7" s="12"/>
      <c r="Q7" s="10"/>
      <c r="R7" s="12"/>
    </row>
    <row r="8" spans="1:18" ht="57.65" customHeight="1" x14ac:dyDescent="0.35">
      <c r="A8" s="24" t="s">
        <v>14</v>
      </c>
      <c r="B8" s="25" t="s">
        <v>47</v>
      </c>
      <c r="C8" s="26" t="s">
        <v>38</v>
      </c>
      <c r="D8" s="24">
        <v>2</v>
      </c>
      <c r="E8" s="27">
        <v>162000</v>
      </c>
      <c r="F8" s="29">
        <f t="shared" ref="F8:F13" si="4">D8*E8</f>
        <v>324000</v>
      </c>
      <c r="G8" s="34">
        <v>141750</v>
      </c>
      <c r="H8" s="34">
        <f t="shared" si="1"/>
        <v>283500</v>
      </c>
      <c r="I8" s="35">
        <v>150000</v>
      </c>
      <c r="J8" s="35">
        <f t="shared" si="2"/>
        <v>300000</v>
      </c>
      <c r="K8" s="35">
        <f t="shared" si="0"/>
        <v>151250</v>
      </c>
      <c r="L8" s="61">
        <f t="shared" si="3"/>
        <v>302500</v>
      </c>
      <c r="N8" s="10"/>
      <c r="O8" s="12"/>
      <c r="Q8" s="10"/>
      <c r="R8" s="12"/>
    </row>
    <row r="9" spans="1:18" ht="31.25" customHeight="1" x14ac:dyDescent="0.35">
      <c r="A9" s="24" t="s">
        <v>15</v>
      </c>
      <c r="B9" s="39" t="s">
        <v>62</v>
      </c>
      <c r="C9" s="26" t="s">
        <v>39</v>
      </c>
      <c r="D9" s="24">
        <v>1</v>
      </c>
      <c r="E9" s="27">
        <v>520000</v>
      </c>
      <c r="F9" s="29">
        <f t="shared" si="4"/>
        <v>520000</v>
      </c>
      <c r="G9" s="34">
        <v>472500</v>
      </c>
      <c r="H9" s="34">
        <f t="shared" si="1"/>
        <v>472500</v>
      </c>
      <c r="I9" s="35">
        <v>500000</v>
      </c>
      <c r="J9" s="35">
        <f t="shared" si="2"/>
        <v>500000</v>
      </c>
      <c r="K9" s="35">
        <f t="shared" si="0"/>
        <v>497500</v>
      </c>
      <c r="L9" s="61">
        <f t="shared" si="3"/>
        <v>497500</v>
      </c>
      <c r="M9" s="38"/>
      <c r="N9" s="10"/>
      <c r="O9" s="12"/>
      <c r="Q9" s="10"/>
      <c r="R9" s="12"/>
    </row>
    <row r="10" spans="1:18" ht="52" x14ac:dyDescent="0.35">
      <c r="A10" s="24" t="s">
        <v>16</v>
      </c>
      <c r="B10" s="25" t="s">
        <v>48</v>
      </c>
      <c r="C10" s="26" t="s">
        <v>36</v>
      </c>
      <c r="D10" s="24">
        <v>2</v>
      </c>
      <c r="E10" s="27">
        <v>312600</v>
      </c>
      <c r="F10" s="29">
        <f t="shared" si="4"/>
        <v>625200</v>
      </c>
      <c r="G10" s="34">
        <v>283500</v>
      </c>
      <c r="H10" s="34">
        <f t="shared" si="1"/>
        <v>567000</v>
      </c>
      <c r="I10" s="35">
        <v>300000</v>
      </c>
      <c r="J10" s="35">
        <f t="shared" si="2"/>
        <v>600000</v>
      </c>
      <c r="K10" s="35">
        <f t="shared" si="0"/>
        <v>298700</v>
      </c>
      <c r="L10" s="61">
        <f t="shared" si="3"/>
        <v>597400</v>
      </c>
      <c r="N10" s="10"/>
      <c r="O10" s="12"/>
      <c r="Q10" s="10"/>
      <c r="R10" s="12"/>
    </row>
    <row r="11" spans="1:18" ht="52" x14ac:dyDescent="0.35">
      <c r="A11" s="24" t="s">
        <v>17</v>
      </c>
      <c r="B11" s="37" t="s">
        <v>49</v>
      </c>
      <c r="C11" s="26" t="s">
        <v>36</v>
      </c>
      <c r="D11" s="24">
        <v>1</v>
      </c>
      <c r="E11" s="27">
        <v>1535000</v>
      </c>
      <c r="F11" s="29">
        <f t="shared" si="4"/>
        <v>1535000</v>
      </c>
      <c r="G11" s="34">
        <v>1285200</v>
      </c>
      <c r="H11" s="34">
        <f t="shared" si="1"/>
        <v>1285200</v>
      </c>
      <c r="I11" s="35">
        <v>1360000</v>
      </c>
      <c r="J11" s="35">
        <f t="shared" si="2"/>
        <v>1360000</v>
      </c>
      <c r="K11" s="35">
        <f t="shared" si="0"/>
        <v>1393400</v>
      </c>
      <c r="L11" s="61">
        <f>SUM(F11+H11+J11)/3</f>
        <v>1393400</v>
      </c>
      <c r="N11" s="10"/>
      <c r="O11" s="12"/>
      <c r="Q11" s="10"/>
      <c r="R11" s="12"/>
    </row>
    <row r="12" spans="1:18" x14ac:dyDescent="0.35">
      <c r="A12" s="30">
        <v>2</v>
      </c>
      <c r="B12" s="40" t="s">
        <v>18</v>
      </c>
      <c r="C12" s="41"/>
      <c r="D12" s="42"/>
      <c r="E12" s="27"/>
      <c r="F12" s="29"/>
      <c r="G12" s="34"/>
      <c r="H12" s="34"/>
      <c r="I12" s="35"/>
      <c r="J12" s="35"/>
      <c r="K12" s="35"/>
      <c r="L12" s="61"/>
      <c r="N12" s="10"/>
      <c r="O12" s="12"/>
      <c r="Q12" s="10"/>
      <c r="R12" s="12"/>
    </row>
    <row r="13" spans="1:18" ht="26" x14ac:dyDescent="0.35">
      <c r="A13" s="24" t="s">
        <v>19</v>
      </c>
      <c r="B13" s="25" t="s">
        <v>50</v>
      </c>
      <c r="C13" s="26" t="s">
        <v>40</v>
      </c>
      <c r="D13" s="24">
        <v>30</v>
      </c>
      <c r="E13" s="27">
        <v>10000</v>
      </c>
      <c r="F13" s="29">
        <f t="shared" si="4"/>
        <v>300000</v>
      </c>
      <c r="G13" s="34">
        <v>8505</v>
      </c>
      <c r="H13" s="34">
        <f t="shared" si="1"/>
        <v>255150</v>
      </c>
      <c r="I13" s="35">
        <v>9000</v>
      </c>
      <c r="J13" s="35">
        <f t="shared" si="2"/>
        <v>270000</v>
      </c>
      <c r="K13" s="35">
        <f t="shared" si="0"/>
        <v>9168.3333333333339</v>
      </c>
      <c r="L13" s="61">
        <f>SUM(F13+H13+J13)/3</f>
        <v>275050</v>
      </c>
      <c r="N13" s="10"/>
      <c r="O13" s="12"/>
      <c r="Q13" s="10"/>
      <c r="R13" s="12"/>
    </row>
    <row r="14" spans="1:18" x14ac:dyDescent="0.35">
      <c r="A14" s="30">
        <v>3</v>
      </c>
      <c r="B14" s="40" t="s">
        <v>22</v>
      </c>
      <c r="C14" s="41"/>
      <c r="D14" s="42"/>
      <c r="E14" s="27">
        <v>0</v>
      </c>
      <c r="F14" s="29"/>
      <c r="G14" s="34">
        <v>0</v>
      </c>
      <c r="H14" s="34"/>
      <c r="I14" s="35"/>
      <c r="J14" s="35"/>
      <c r="K14" s="35"/>
      <c r="L14" s="61"/>
      <c r="N14" s="10"/>
      <c r="O14" s="12"/>
      <c r="Q14" s="10"/>
      <c r="R14" s="12"/>
    </row>
    <row r="15" spans="1:18" ht="26" x14ac:dyDescent="0.35">
      <c r="A15" s="24" t="s">
        <v>23</v>
      </c>
      <c r="B15" s="25" t="s">
        <v>51</v>
      </c>
      <c r="C15" s="26" t="s">
        <v>37</v>
      </c>
      <c r="D15" s="15">
        <v>1</v>
      </c>
      <c r="E15" s="27">
        <v>1100000</v>
      </c>
      <c r="F15" s="27">
        <f>D15*E15</f>
        <v>1100000</v>
      </c>
      <c r="G15" s="34">
        <v>945000</v>
      </c>
      <c r="H15" s="35">
        <f>D15*G15</f>
        <v>945000</v>
      </c>
      <c r="I15" s="35">
        <v>1000000</v>
      </c>
      <c r="J15" s="35">
        <f>D15*I15</f>
        <v>1000000</v>
      </c>
      <c r="K15" s="35">
        <f>SUM(E15+G15+I15)/3</f>
        <v>1015000</v>
      </c>
      <c r="L15" s="61">
        <f>SUM(F15+H15+J15)/3</f>
        <v>1015000</v>
      </c>
      <c r="N15" s="10"/>
      <c r="O15" s="12"/>
      <c r="Q15" s="10"/>
      <c r="R15" s="12"/>
    </row>
    <row r="16" spans="1:18" x14ac:dyDescent="0.35">
      <c r="A16" s="30">
        <v>4</v>
      </c>
      <c r="B16" s="58" t="s">
        <v>24</v>
      </c>
      <c r="C16" s="59"/>
      <c r="D16" s="60"/>
      <c r="E16" s="27">
        <v>0</v>
      </c>
      <c r="F16" s="29"/>
      <c r="G16" s="34">
        <v>0</v>
      </c>
      <c r="H16" s="35"/>
      <c r="I16" s="35"/>
      <c r="J16" s="35"/>
      <c r="K16" s="35"/>
      <c r="L16" s="61"/>
      <c r="N16" s="10"/>
      <c r="O16" s="12"/>
      <c r="Q16" s="10"/>
      <c r="R16" s="12"/>
    </row>
    <row r="17" spans="1:22" ht="27" customHeight="1" x14ac:dyDescent="0.35">
      <c r="A17" s="24" t="s">
        <v>25</v>
      </c>
      <c r="B17" s="25" t="s">
        <v>52</v>
      </c>
      <c r="C17" s="26" t="s">
        <v>36</v>
      </c>
      <c r="D17" s="24">
        <v>3</v>
      </c>
      <c r="E17" s="27">
        <v>215000</v>
      </c>
      <c r="F17" s="29">
        <f t="shared" ref="F17:F23" si="5">D17*E17</f>
        <v>645000</v>
      </c>
      <c r="G17" s="34">
        <v>189000</v>
      </c>
      <c r="H17" s="35">
        <f>D17*G17</f>
        <v>567000</v>
      </c>
      <c r="I17" s="35">
        <v>200000</v>
      </c>
      <c r="J17" s="35">
        <f t="shared" ref="J17:J23" si="6">D17*I17</f>
        <v>600000</v>
      </c>
      <c r="K17" s="35">
        <f t="shared" ref="K17:K23" si="7">SUM(E17+G17+I17)/3</f>
        <v>201333.33333333334</v>
      </c>
      <c r="L17" s="61">
        <f>SUM(H17+F17+J17)/3</f>
        <v>604000</v>
      </c>
      <c r="N17" s="10"/>
      <c r="O17" s="12"/>
      <c r="Q17" s="10"/>
      <c r="R17" s="12"/>
    </row>
    <row r="18" spans="1:22" ht="45.65" customHeight="1" x14ac:dyDescent="0.35">
      <c r="A18" s="24" t="s">
        <v>21</v>
      </c>
      <c r="B18" s="25" t="s">
        <v>60</v>
      </c>
      <c r="C18" s="26" t="s">
        <v>36</v>
      </c>
      <c r="D18" s="24">
        <v>1</v>
      </c>
      <c r="E18" s="27">
        <v>260900</v>
      </c>
      <c r="F18" s="29">
        <f t="shared" si="5"/>
        <v>260900</v>
      </c>
      <c r="G18" s="34">
        <v>236220</v>
      </c>
      <c r="H18" s="35">
        <f>D18*G18</f>
        <v>236220</v>
      </c>
      <c r="I18" s="35">
        <v>250000</v>
      </c>
      <c r="J18" s="35">
        <f t="shared" si="6"/>
        <v>250000</v>
      </c>
      <c r="K18" s="35">
        <f t="shared" si="7"/>
        <v>249040</v>
      </c>
      <c r="L18" s="61">
        <f>SUM(F18+H18+J18)/3</f>
        <v>249040</v>
      </c>
      <c r="N18" s="10"/>
      <c r="O18" s="12"/>
      <c r="P18" s="13"/>
      <c r="Q18" s="10"/>
      <c r="R18" s="12"/>
      <c r="S18" s="13"/>
    </row>
    <row r="19" spans="1:22" x14ac:dyDescent="0.35">
      <c r="A19" s="30">
        <v>5</v>
      </c>
      <c r="B19" s="58" t="s">
        <v>26</v>
      </c>
      <c r="C19" s="59"/>
      <c r="D19" s="60"/>
      <c r="E19" s="27"/>
      <c r="F19" s="29"/>
      <c r="G19" s="34"/>
      <c r="H19" s="35"/>
      <c r="I19" s="35"/>
      <c r="J19" s="35"/>
      <c r="K19" s="35"/>
      <c r="L19" s="61"/>
      <c r="N19" s="10"/>
      <c r="O19" s="12"/>
      <c r="Q19" s="10"/>
      <c r="R19" s="12"/>
    </row>
    <row r="20" spans="1:22" ht="127.25" customHeight="1" x14ac:dyDescent="0.35">
      <c r="A20" s="24" t="s">
        <v>27</v>
      </c>
      <c r="B20" s="25" t="s">
        <v>53</v>
      </c>
      <c r="C20" s="26" t="s">
        <v>36</v>
      </c>
      <c r="D20" s="24">
        <v>15</v>
      </c>
      <c r="E20" s="27">
        <v>89000</v>
      </c>
      <c r="F20" s="29">
        <f t="shared" si="5"/>
        <v>1335000</v>
      </c>
      <c r="G20" s="34">
        <v>80325</v>
      </c>
      <c r="H20" s="35">
        <f>D20*G20</f>
        <v>1204875</v>
      </c>
      <c r="I20" s="35">
        <v>85000</v>
      </c>
      <c r="J20" s="35">
        <f t="shared" si="6"/>
        <v>1275000</v>
      </c>
      <c r="K20" s="35">
        <f t="shared" si="7"/>
        <v>84775</v>
      </c>
      <c r="L20" s="61">
        <f>SUM(F20+H20+J20)/3</f>
        <v>1271625</v>
      </c>
      <c r="N20" s="10"/>
      <c r="O20" s="12"/>
      <c r="Q20" s="10"/>
      <c r="R20" s="12"/>
    </row>
    <row r="21" spans="1:22" ht="112.25" customHeight="1" x14ac:dyDescent="0.35">
      <c r="A21" s="24" t="s">
        <v>28</v>
      </c>
      <c r="B21" s="25" t="s">
        <v>54</v>
      </c>
      <c r="C21" s="26" t="s">
        <v>36</v>
      </c>
      <c r="D21" s="24">
        <v>15</v>
      </c>
      <c r="E21" s="27">
        <v>95800</v>
      </c>
      <c r="F21" s="29">
        <f t="shared" si="5"/>
        <v>1437000</v>
      </c>
      <c r="G21" s="34">
        <v>85050</v>
      </c>
      <c r="H21" s="35">
        <f>D21*G21</f>
        <v>1275750</v>
      </c>
      <c r="I21" s="35">
        <v>90000</v>
      </c>
      <c r="J21" s="35">
        <f t="shared" si="6"/>
        <v>1350000</v>
      </c>
      <c r="K21" s="35">
        <f t="shared" si="7"/>
        <v>90283.333333333328</v>
      </c>
      <c r="L21" s="61">
        <f>SUM(F21+H21+J21)/3</f>
        <v>1354250</v>
      </c>
      <c r="N21" s="10"/>
      <c r="O21" s="12"/>
      <c r="Q21" s="10"/>
      <c r="R21" s="12"/>
    </row>
    <row r="22" spans="1:22" ht="103.75" customHeight="1" x14ac:dyDescent="0.35">
      <c r="A22" s="24" t="s">
        <v>29</v>
      </c>
      <c r="B22" s="25" t="s">
        <v>63</v>
      </c>
      <c r="C22" s="26" t="s">
        <v>36</v>
      </c>
      <c r="D22" s="24">
        <v>15</v>
      </c>
      <c r="E22" s="27">
        <v>95800</v>
      </c>
      <c r="F22" s="29">
        <f t="shared" si="5"/>
        <v>1437000</v>
      </c>
      <c r="G22" s="34">
        <v>85050</v>
      </c>
      <c r="H22" s="35">
        <f>D22*G22</f>
        <v>1275750</v>
      </c>
      <c r="I22" s="35">
        <v>90000</v>
      </c>
      <c r="J22" s="35">
        <f t="shared" si="6"/>
        <v>1350000</v>
      </c>
      <c r="K22" s="35">
        <f t="shared" si="7"/>
        <v>90283.333333333328</v>
      </c>
      <c r="L22" s="61">
        <f>SUM(F22+H22+J22)/3</f>
        <v>1354250</v>
      </c>
      <c r="N22" s="10"/>
      <c r="O22" s="12"/>
      <c r="Q22" s="10"/>
      <c r="R22" s="12"/>
    </row>
    <row r="23" spans="1:22" ht="115.25" customHeight="1" x14ac:dyDescent="0.35">
      <c r="A23" s="24" t="s">
        <v>20</v>
      </c>
      <c r="B23" s="25" t="s">
        <v>55</v>
      </c>
      <c r="C23" s="26" t="s">
        <v>36</v>
      </c>
      <c r="D23" s="24">
        <v>28</v>
      </c>
      <c r="E23" s="27">
        <v>91800</v>
      </c>
      <c r="F23" s="27">
        <f t="shared" si="5"/>
        <v>2570400</v>
      </c>
      <c r="G23" s="29">
        <v>85050</v>
      </c>
      <c r="H23" s="35">
        <f>D23*G23</f>
        <v>2381400</v>
      </c>
      <c r="I23" s="35">
        <v>90000</v>
      </c>
      <c r="J23" s="35">
        <f t="shared" si="6"/>
        <v>2520000</v>
      </c>
      <c r="K23" s="35">
        <f t="shared" si="7"/>
        <v>88950</v>
      </c>
      <c r="L23" s="61">
        <f>SUM(H23+J23+F23)/3</f>
        <v>2490600</v>
      </c>
      <c r="N23" s="10"/>
      <c r="O23" s="12"/>
      <c r="Q23" s="10"/>
      <c r="R23" s="12"/>
    </row>
    <row r="24" spans="1:22" ht="115.75" customHeight="1" x14ac:dyDescent="0.35">
      <c r="A24" s="24" t="s">
        <v>30</v>
      </c>
      <c r="B24" s="25" t="s">
        <v>56</v>
      </c>
      <c r="C24" s="26" t="s">
        <v>36</v>
      </c>
      <c r="D24" s="24">
        <v>14</v>
      </c>
      <c r="E24" s="27">
        <v>89000</v>
      </c>
      <c r="F24" s="27">
        <f t="shared" ref="F24:F26" si="8">D24*E24</f>
        <v>1246000</v>
      </c>
      <c r="G24" s="29">
        <v>80325</v>
      </c>
      <c r="H24" s="35">
        <f t="shared" ref="H24:H26" si="9">D24*G24</f>
        <v>1124550</v>
      </c>
      <c r="I24" s="35">
        <v>85000</v>
      </c>
      <c r="J24" s="35">
        <f t="shared" ref="J24:J26" si="10">D24*I24</f>
        <v>1190000</v>
      </c>
      <c r="K24" s="35">
        <f t="shared" ref="K24:K26" si="11">SUM(E24+G24+I24)/3</f>
        <v>84775</v>
      </c>
      <c r="L24" s="61">
        <f>SUM(H24+J24+F24)/3</f>
        <v>1186850</v>
      </c>
      <c r="N24" s="10"/>
      <c r="O24" s="12"/>
      <c r="Q24" s="10"/>
      <c r="R24" s="12"/>
    </row>
    <row r="25" spans="1:22" ht="97.75" customHeight="1" x14ac:dyDescent="0.35">
      <c r="A25" s="24" t="s">
        <v>31</v>
      </c>
      <c r="B25" s="25" t="s">
        <v>57</v>
      </c>
      <c r="C25" s="26" t="s">
        <v>36</v>
      </c>
      <c r="D25" s="24">
        <v>14</v>
      </c>
      <c r="E25" s="27">
        <v>89000</v>
      </c>
      <c r="F25" s="27">
        <f t="shared" si="8"/>
        <v>1246000</v>
      </c>
      <c r="G25" s="29">
        <v>80325</v>
      </c>
      <c r="H25" s="35">
        <f t="shared" si="9"/>
        <v>1124550</v>
      </c>
      <c r="I25" s="35">
        <v>85000</v>
      </c>
      <c r="J25" s="35">
        <f t="shared" si="10"/>
        <v>1190000</v>
      </c>
      <c r="K25" s="35">
        <f t="shared" si="11"/>
        <v>84775</v>
      </c>
      <c r="L25" s="61">
        <f>SUM(H25+J25+F25)/3</f>
        <v>1186850</v>
      </c>
      <c r="N25" s="10"/>
      <c r="O25" s="12"/>
      <c r="Q25" s="10"/>
      <c r="R25" s="12"/>
    </row>
    <row r="26" spans="1:22" ht="31.25" customHeight="1" x14ac:dyDescent="0.35">
      <c r="A26" s="24" t="s">
        <v>32</v>
      </c>
      <c r="B26" s="25" t="s">
        <v>61</v>
      </c>
      <c r="C26" s="26" t="s">
        <v>36</v>
      </c>
      <c r="D26" s="24">
        <v>6</v>
      </c>
      <c r="E26" s="27">
        <v>76000</v>
      </c>
      <c r="F26" s="27">
        <f t="shared" si="8"/>
        <v>456000</v>
      </c>
      <c r="G26" s="29">
        <v>61425</v>
      </c>
      <c r="H26" s="35">
        <f t="shared" si="9"/>
        <v>368550</v>
      </c>
      <c r="I26" s="35">
        <v>65000</v>
      </c>
      <c r="J26" s="35">
        <f t="shared" si="10"/>
        <v>390000</v>
      </c>
      <c r="K26" s="35">
        <f t="shared" si="11"/>
        <v>67475</v>
      </c>
      <c r="L26" s="61">
        <f>SUM(H26+J26+F26)/3</f>
        <v>404850</v>
      </c>
      <c r="N26" s="10"/>
      <c r="O26" s="12"/>
      <c r="Q26" s="10"/>
      <c r="R26" s="12"/>
    </row>
    <row r="27" spans="1:22" x14ac:dyDescent="0.35">
      <c r="A27" s="30">
        <v>6</v>
      </c>
      <c r="B27" s="58" t="s">
        <v>33</v>
      </c>
      <c r="C27" s="59"/>
      <c r="D27" s="60"/>
      <c r="E27" s="27"/>
      <c r="F27" s="27"/>
      <c r="G27" s="35"/>
      <c r="H27" s="35"/>
      <c r="I27" s="35"/>
      <c r="J27" s="35"/>
      <c r="K27" s="35"/>
      <c r="L27" s="61"/>
      <c r="N27" s="10"/>
      <c r="O27" s="12"/>
      <c r="Q27" s="10"/>
      <c r="R27" s="12"/>
    </row>
    <row r="28" spans="1:22" ht="40.75" customHeight="1" x14ac:dyDescent="0.35">
      <c r="A28" s="24" t="s">
        <v>34</v>
      </c>
      <c r="B28" s="31" t="s">
        <v>58</v>
      </c>
      <c r="C28" s="26" t="s">
        <v>36</v>
      </c>
      <c r="D28" s="24">
        <v>200</v>
      </c>
      <c r="E28" s="27">
        <v>21000</v>
      </c>
      <c r="F28" s="27">
        <f>E28*D28</f>
        <v>4200000</v>
      </c>
      <c r="G28" s="35">
        <v>18541.900000000001</v>
      </c>
      <c r="H28" s="35">
        <f>G28*D28</f>
        <v>3708380.0000000005</v>
      </c>
      <c r="I28" s="35">
        <v>20150</v>
      </c>
      <c r="J28" s="35">
        <f>I28*D28</f>
        <v>4030000</v>
      </c>
      <c r="K28" s="35">
        <f t="shared" ref="K28:K29" si="12">SUM(E28+G28+I28)/3</f>
        <v>19897.3</v>
      </c>
      <c r="L28" s="61">
        <f>SUM(F28+H28+J28)/3</f>
        <v>3979460</v>
      </c>
      <c r="N28" s="10"/>
      <c r="O28" s="12"/>
      <c r="Q28" s="10"/>
      <c r="R28" s="12"/>
    </row>
    <row r="29" spans="1:22" ht="37.75" customHeight="1" x14ac:dyDescent="0.35">
      <c r="A29" s="24" t="s">
        <v>35</v>
      </c>
      <c r="B29" s="32" t="s">
        <v>59</v>
      </c>
      <c r="C29" s="26" t="s">
        <v>41</v>
      </c>
      <c r="D29" s="24">
        <v>2</v>
      </c>
      <c r="E29" s="27">
        <v>66500</v>
      </c>
      <c r="F29" s="27">
        <f>E29*D29</f>
        <v>133000</v>
      </c>
      <c r="G29" s="35">
        <v>59062.5</v>
      </c>
      <c r="H29" s="35">
        <f>G29*D29</f>
        <v>118125</v>
      </c>
      <c r="I29" s="35">
        <v>62500</v>
      </c>
      <c r="J29" s="35">
        <f>I29*D29</f>
        <v>125000</v>
      </c>
      <c r="K29" s="35">
        <f t="shared" si="12"/>
        <v>62687.5</v>
      </c>
      <c r="L29" s="61">
        <f>SUM(F29+H29+J29)/3</f>
        <v>125375</v>
      </c>
      <c r="N29" s="10"/>
      <c r="O29" s="12"/>
      <c r="Q29" s="10"/>
      <c r="R29" s="12"/>
      <c r="S29" s="14"/>
    </row>
    <row r="30" spans="1:22" ht="19.5" customHeight="1" x14ac:dyDescent="0.35">
      <c r="A30" s="47" t="s">
        <v>0</v>
      </c>
      <c r="B30" s="47"/>
      <c r="C30" s="47"/>
      <c r="D30" s="47"/>
      <c r="E30" s="47"/>
      <c r="F30" s="33">
        <f>SUM(F5:F29)</f>
        <v>21200000</v>
      </c>
      <c r="G30" s="33"/>
      <c r="H30" s="33">
        <f>SUM(H5:H29)</f>
        <v>18800000</v>
      </c>
      <c r="I30" s="33"/>
      <c r="J30" s="33">
        <f>SUM(J5:J29)</f>
        <v>20000000</v>
      </c>
      <c r="K30" s="36"/>
      <c r="L30" s="62">
        <f>SUM(L5:L29)</f>
        <v>20000000</v>
      </c>
      <c r="N30" s="10"/>
      <c r="O30" s="16"/>
      <c r="R30" s="16"/>
      <c r="S30" s="12"/>
      <c r="V30" s="10"/>
    </row>
    <row r="31" spans="1:22" x14ac:dyDescent="0.35">
      <c r="L31" s="12"/>
    </row>
    <row r="32" spans="1:22" x14ac:dyDescent="0.35">
      <c r="F32" s="5"/>
      <c r="K32" s="12"/>
    </row>
    <row r="33" spans="2:19" x14ac:dyDescent="0.35">
      <c r="B33" s="8"/>
      <c r="C33" s="9"/>
      <c r="D33" s="9"/>
      <c r="F33" s="6"/>
      <c r="L33" s="12"/>
      <c r="O33" s="10"/>
    </row>
    <row r="34" spans="2:19" x14ac:dyDescent="0.35">
      <c r="B34" s="8"/>
      <c r="C34" s="9"/>
      <c r="D34" s="9"/>
      <c r="E34" s="7"/>
      <c r="F34" s="7"/>
      <c r="G34" s="1"/>
      <c r="O34" s="12"/>
      <c r="S34" s="11"/>
    </row>
    <row r="35" spans="2:19" x14ac:dyDescent="0.35">
      <c r="B35" s="8"/>
      <c r="C35" s="9"/>
      <c r="D35" s="9"/>
      <c r="E35" s="7"/>
      <c r="F35" s="7"/>
      <c r="G35" s="1"/>
      <c r="L35" s="12"/>
    </row>
    <row r="36" spans="2:19" x14ac:dyDescent="0.35">
      <c r="B36" s="8"/>
      <c r="C36" s="9"/>
      <c r="D36" s="9"/>
      <c r="E36" s="7"/>
      <c r="F36" s="7"/>
      <c r="G36" s="1"/>
    </row>
    <row r="39" spans="2:19" x14ac:dyDescent="0.35">
      <c r="K39" s="3"/>
      <c r="S39" s="10"/>
    </row>
  </sheetData>
  <mergeCells count="17">
    <mergeCell ref="B12:D12"/>
    <mergeCell ref="B4:D4"/>
    <mergeCell ref="A1:L1"/>
    <mergeCell ref="O2:P2"/>
    <mergeCell ref="A30:E30"/>
    <mergeCell ref="G2:H2"/>
    <mergeCell ref="I2:J2"/>
    <mergeCell ref="K2:L2"/>
    <mergeCell ref="A2:A3"/>
    <mergeCell ref="B2:B3"/>
    <mergeCell ref="C2:C3"/>
    <mergeCell ref="D2:D3"/>
    <mergeCell ref="E2:F2"/>
    <mergeCell ref="B27:D27"/>
    <mergeCell ref="B19:D19"/>
    <mergeCell ref="B16:D16"/>
    <mergeCell ref="B14:D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MARLA VASQUEZ</cp:lastModifiedBy>
  <dcterms:created xsi:type="dcterms:W3CDTF">2026-07-22T16:40:25Z</dcterms:created>
  <dcterms:modified xsi:type="dcterms:W3CDTF">2026-10-19T23:59:44Z</dcterms:modified>
</cp:coreProperties>
</file>