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cardenasm_sena_edu_co/Documents/1. PROCESOS CONTRACTACTUAL/PROCESO PLANTA ELECTRICA/DOCUMENTOS LISTOS PARA PUBLICAR/"/>
    </mc:Choice>
  </mc:AlternateContent>
  <xr:revisionPtr revIDLastSave="423" documentId="13_ncr:1_{018523B3-DEF8-4A02-BF03-6491EE509415}" xr6:coauthVersionLast="47" xr6:coauthVersionMax="47" xr10:uidLastSave="{105B2FBD-858B-4AA1-9F98-20322DE9C6EC}"/>
  <bookViews>
    <workbookView xWindow="14295" yWindow="0" windowWidth="14610" windowHeight="15585" xr2:uid="{00000000-000D-0000-FFFF-FFFF00000000}"/>
  </bookViews>
  <sheets>
    <sheet name="Estudio de mercado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4" l="1"/>
  <c r="N4" i="4" s="1"/>
  <c r="J28" i="4" l="1"/>
  <c r="K28" i="4" s="1"/>
  <c r="M5" i="4"/>
  <c r="N5" i="4" s="1"/>
  <c r="M6" i="4"/>
  <c r="N6" i="4" s="1"/>
  <c r="M7" i="4"/>
  <c r="N7" i="4" s="1"/>
  <c r="M8" i="4"/>
  <c r="N8" i="4" s="1"/>
  <c r="M9" i="4"/>
  <c r="N9" i="4" s="1"/>
  <c r="M10" i="4"/>
  <c r="N10" i="4" s="1"/>
  <c r="M11" i="4"/>
  <c r="N11" i="4" s="1"/>
  <c r="M12" i="4"/>
  <c r="N12" i="4" s="1"/>
  <c r="M13" i="4"/>
  <c r="N13" i="4" s="1"/>
  <c r="M14" i="4"/>
  <c r="N14" i="4" s="1"/>
  <c r="M15" i="4"/>
  <c r="N15" i="4" s="1"/>
  <c r="M16" i="4"/>
  <c r="N16" i="4" s="1"/>
  <c r="M17" i="4"/>
  <c r="N17" i="4" s="1"/>
  <c r="M18" i="4"/>
  <c r="N18" i="4" s="1"/>
  <c r="M19" i="4"/>
  <c r="N19" i="4" s="1"/>
  <c r="M20" i="4"/>
  <c r="N20" i="4" s="1"/>
  <c r="M21" i="4"/>
  <c r="N21" i="4" s="1"/>
  <c r="M22" i="4"/>
  <c r="N22" i="4" s="1"/>
  <c r="M23" i="4"/>
  <c r="N23" i="4" s="1"/>
  <c r="M24" i="4"/>
  <c r="N24" i="4" s="1"/>
  <c r="M25" i="4"/>
  <c r="N25" i="4" s="1"/>
  <c r="M26" i="4"/>
  <c r="N26" i="4" s="1"/>
  <c r="M27" i="4"/>
  <c r="N27" i="4" s="1"/>
  <c r="M28" i="4"/>
  <c r="N28" i="4" s="1"/>
  <c r="J5" i="4"/>
  <c r="K5" i="4" s="1"/>
  <c r="J6" i="4"/>
  <c r="J7" i="4"/>
  <c r="J8" i="4"/>
  <c r="K8" i="4" s="1"/>
  <c r="J9" i="4"/>
  <c r="K9" i="4" s="1"/>
  <c r="J10" i="4"/>
  <c r="J11" i="4"/>
  <c r="K11" i="4" s="1"/>
  <c r="J12" i="4"/>
  <c r="J13" i="4"/>
  <c r="K13" i="4" s="1"/>
  <c r="J14" i="4"/>
  <c r="J15" i="4"/>
  <c r="J16" i="4"/>
  <c r="J17" i="4"/>
  <c r="K17" i="4" s="1"/>
  <c r="J18" i="4"/>
  <c r="J19" i="4"/>
  <c r="K19" i="4" s="1"/>
  <c r="J20" i="4"/>
  <c r="J21" i="4"/>
  <c r="K21" i="4" s="1"/>
  <c r="J22" i="4"/>
  <c r="J23" i="4"/>
  <c r="J24" i="4"/>
  <c r="J25" i="4"/>
  <c r="K25" i="4" s="1"/>
  <c r="J26" i="4"/>
  <c r="J27" i="4"/>
  <c r="K27" i="4" s="1"/>
  <c r="J4" i="4"/>
  <c r="K4" i="4" s="1"/>
  <c r="O4" i="4" s="1"/>
  <c r="O28" i="4" l="1"/>
  <c r="P28" i="4" s="1"/>
  <c r="O5" i="4"/>
  <c r="P5" i="4" s="1"/>
  <c r="P4" i="4"/>
  <c r="O27" i="4"/>
  <c r="P27" i="4" s="1"/>
  <c r="K16" i="4"/>
  <c r="O16" i="4" s="1"/>
  <c r="P16" i="4" s="1"/>
  <c r="K23" i="4"/>
  <c r="K15" i="4"/>
  <c r="K20" i="4"/>
  <c r="K12" i="4"/>
  <c r="K24" i="4"/>
  <c r="O24" i="4" s="1"/>
  <c r="P24" i="4" s="1"/>
  <c r="K7" i="4"/>
  <c r="K22" i="4"/>
  <c r="K14" i="4"/>
  <c r="K6" i="4"/>
  <c r="K26" i="4"/>
  <c r="K18" i="4"/>
  <c r="K10" i="4"/>
  <c r="O25" i="4"/>
  <c r="P25" i="4" s="1"/>
  <c r="O9" i="4"/>
  <c r="P9" i="4" s="1"/>
  <c r="O17" i="4"/>
  <c r="P17" i="4" s="1"/>
  <c r="O8" i="4"/>
  <c r="P8" i="4" s="1"/>
  <c r="O13" i="4" l="1"/>
  <c r="P13" i="4" s="1"/>
  <c r="O21" i="4"/>
  <c r="P21" i="4" s="1"/>
  <c r="O11" i="4"/>
  <c r="P11" i="4" s="1"/>
  <c r="O19" i="4"/>
  <c r="P19" i="4" s="1"/>
  <c r="O22" i="4"/>
  <c r="P22" i="4" s="1"/>
  <c r="K29" i="4"/>
  <c r="O20" i="4"/>
  <c r="P20" i="4" s="1"/>
  <c r="N29" i="4"/>
  <c r="O14" i="4"/>
  <c r="P14" i="4" s="1"/>
  <c r="O12" i="4"/>
  <c r="P12" i="4" s="1"/>
  <c r="O10" i="4"/>
  <c r="P10" i="4" s="1"/>
  <c r="O18" i="4"/>
  <c r="P18" i="4" s="1"/>
  <c r="O26" i="4"/>
  <c r="P26" i="4" s="1"/>
  <c r="O15" i="4"/>
  <c r="P15" i="4" s="1"/>
  <c r="O23" i="4"/>
  <c r="P23" i="4" s="1"/>
  <c r="O6" i="4"/>
  <c r="O7" i="4"/>
  <c r="P7" i="4" s="1"/>
  <c r="P6" i="4" l="1"/>
  <c r="O29" i="4"/>
</calcChain>
</file>

<file path=xl/sharedStrings.xml><?xml version="1.0" encoding="utf-8"?>
<sst xmlns="http://schemas.openxmlformats.org/spreadsheetml/2006/main" count="68" uniqueCount="45">
  <si>
    <r>
      <rPr>
        <b/>
        <sz val="8"/>
        <color rgb="FFFFFFFF"/>
        <rFont val="Trebuchet MS"/>
        <family val="2"/>
      </rPr>
      <t>SERVICIO DE MANTENIMIENTO A SUBESTACION ELECTRICA BLOQUE C</t>
    </r>
  </si>
  <si>
    <t>PRECOTIZACION DEMCA</t>
  </si>
  <si>
    <t>PRECOTIZACION CONSTRUACABADOS ORIÓN S.A.S.</t>
  </si>
  <si>
    <t>CANT</t>
  </si>
  <si>
    <t>UND</t>
  </si>
  <si>
    <t>PRECIO
UNITARIO</t>
  </si>
  <si>
    <t>% IVA</t>
  </si>
  <si>
    <t>PRECIO TOTAL CON  IVA</t>
  </si>
  <si>
    <r>
      <rPr>
        <b/>
        <sz val="6.5"/>
        <rFont val="Trebuchet MS"/>
        <family val="2"/>
      </rPr>
      <t>PRECIO
UNITARIO</t>
    </r>
  </si>
  <si>
    <t>IVA</t>
  </si>
  <si>
    <r>
      <rPr>
        <b/>
        <sz val="6.5"/>
        <rFont val="Trebuchet MS"/>
        <family val="2"/>
      </rPr>
      <t>PRECIO TOTAL</t>
    </r>
    <r>
      <rPr>
        <b/>
        <sz val="8"/>
        <rFont val="Tahoma"/>
        <family val="2"/>
      </rPr>
      <t xml:space="preserve"> MAS IVA</t>
    </r>
  </si>
  <si>
    <t xml:space="preserve">VALOR TOTAL PROMEDIO UNITARIO CON IVA INCLUIDO </t>
  </si>
  <si>
    <t>DISPERSION</t>
  </si>
  <si>
    <r>
      <rPr>
        <sz val="6.5"/>
        <rFont val="Trebuchet MS"/>
        <family val="2"/>
      </rPr>
      <t>UND</t>
    </r>
  </si>
  <si>
    <r>
      <rPr>
        <sz val="6.5"/>
        <rFont val="Trebuchet MS"/>
        <family val="2"/>
      </rPr>
      <t>Suministro e instalación de filtro de aceite referencia P553000.</t>
    </r>
  </si>
  <si>
    <r>
      <rPr>
        <sz val="6.5"/>
        <rFont val="Trebuchet MS"/>
        <family val="2"/>
      </rPr>
      <t>Suministro e instalación de filtro de combustible referencia BF1280.</t>
    </r>
  </si>
  <si>
    <r>
      <rPr>
        <sz val="6.5"/>
        <rFont val="Trebuchet MS"/>
        <family val="2"/>
      </rPr>
      <t>Suministro e instalación de filtro de combustible referencia BF788.</t>
    </r>
  </si>
  <si>
    <r>
      <rPr>
        <sz val="6.5"/>
        <rFont val="Trebuchet MS"/>
        <family val="2"/>
      </rPr>
      <t>Suministro e instalación de batería 12 V – 1250 A, libre de mantenimiento.</t>
    </r>
  </si>
  <si>
    <r>
      <rPr>
        <sz val="6.5"/>
        <rFont val="Trebuchet MS"/>
        <family val="2"/>
      </rPr>
      <t>Suministro e instalación de lámpara solar de 100 W.</t>
    </r>
  </si>
  <si>
    <r>
      <rPr>
        <sz val="6.5"/>
        <rFont val="Trebuchet MS"/>
        <family val="2"/>
      </rPr>
      <t>Suministro e instalación de avisos de riesgo eléctrico de 30 x 20 cm.</t>
    </r>
  </si>
  <si>
    <r>
      <rPr>
        <sz val="6.5"/>
        <rFont val="Trebuchet MS"/>
        <family val="2"/>
      </rPr>
      <t>Suministro e instalación de avisos de nivel de tensión 13,2 kV de 30 x 20 cm.</t>
    </r>
  </si>
  <si>
    <r>
      <rPr>
        <sz val="6.5"/>
        <rFont val="Trebuchet MS"/>
        <family val="2"/>
      </rPr>
      <t>Suministro e instalación de avisos de nivel de tensión 220 V – 110 V de 30 x 20 cm.</t>
    </r>
  </si>
  <si>
    <r>
      <rPr>
        <sz val="6.5"/>
        <rFont val="Trebuchet MS"/>
        <family val="2"/>
      </rPr>
      <t>Suministro y aplicación de pintura para demarcación de áreas de riesgo de generador y subestación, incluyendo límite de trabajo según RETIE.</t>
    </r>
  </si>
  <si>
    <r>
      <rPr>
        <sz val="6.5"/>
        <rFont val="Trebuchet MS"/>
        <family val="2"/>
      </rPr>
      <t>Mantenimiento del sistema de puesta a tierra existente en cuarto de generador y subestación del Bloque C.</t>
    </r>
  </si>
  <si>
    <r>
      <rPr>
        <sz val="6.5"/>
        <rFont val="Trebuchet MS"/>
        <family val="2"/>
      </rPr>
      <t>Suministro e instalación de luminaria hermética de 50 W.</t>
    </r>
  </si>
  <si>
    <r>
      <rPr>
        <sz val="6.5"/>
        <rFont val="Trebuchet MS"/>
        <family val="2"/>
      </rPr>
      <t>Suministro e instalación de luminaria de emergencia.</t>
    </r>
  </si>
  <si>
    <r>
      <rPr>
        <sz val="6.5"/>
        <rFont val="Trebuchet MS"/>
        <family val="2"/>
      </rPr>
      <t>Suministro e instalación de caja para resguardo de cables aflorados.</t>
    </r>
  </si>
  <si>
    <r>
      <rPr>
        <sz val="6.5"/>
        <rFont val="Trebuchet MS"/>
        <family val="2"/>
      </rPr>
      <t>Retiro de tablero fuera de servicio ubicado en la subestación del Bloque C.</t>
    </r>
  </si>
  <si>
    <r>
      <rPr>
        <sz val="6.5"/>
        <rFont val="Trebuchet MS"/>
        <family val="2"/>
      </rPr>
      <t>Mantenimiento de tablero de distribución eléctrica 220 V – 110 V.</t>
    </r>
  </si>
  <si>
    <r>
      <rPr>
        <sz val="6.5"/>
        <rFont val="Trebuchet MS"/>
        <family val="2"/>
      </rPr>
      <t>Mantenimiento de tablero de transferencia automática.</t>
    </r>
  </si>
  <si>
    <r>
      <rPr>
        <sz val="6.5"/>
        <rFont val="Trebuchet MS"/>
        <family val="2"/>
      </rPr>
      <t>Mantenimiento de tablero de medidores.</t>
    </r>
  </si>
  <si>
    <r>
      <rPr>
        <sz val="6.5"/>
        <rFont val="Trebuchet MS"/>
        <family val="2"/>
      </rPr>
      <t>Mantenimiento de tablero de banco de condensadores.</t>
    </r>
  </si>
  <si>
    <r>
      <rPr>
        <sz val="6.5"/>
        <rFont val="Trebuchet MS"/>
        <family val="2"/>
      </rPr>
      <t>Mantenimiento de tablero de iluminación.</t>
    </r>
  </si>
  <si>
    <r>
      <rPr>
        <sz val="6.5"/>
        <rFont val="Trebuchet MS"/>
        <family val="2"/>
      </rPr>
      <t>Mantenimiento de transformador seco de 225 kVA.</t>
    </r>
  </si>
  <si>
    <r>
      <rPr>
        <sz val="6.5"/>
        <rFont val="Trebuchet MS"/>
        <family val="2"/>
      </rPr>
      <t>Mantenimiento de seccionador.</t>
    </r>
  </si>
  <si>
    <r>
      <rPr>
        <sz val="6.5"/>
        <rFont val="Trebuchet MS"/>
        <family val="2"/>
      </rPr>
      <t>Suministro e instalación de cable 3 x 12 AWG.</t>
    </r>
  </si>
  <si>
    <r>
      <rPr>
        <sz val="6.5"/>
        <rFont val="Trebuchet MS"/>
        <family val="2"/>
      </rPr>
      <t>Suministro de consumibles requeridos para la ejecución de las actividades contempladas en el alcance.</t>
    </r>
  </si>
  <si>
    <t>TOTAL</t>
  </si>
  <si>
    <t>CODIGOS UNSP</t>
  </si>
  <si>
    <t>ITEM</t>
  </si>
  <si>
    <t>Suministro e instalación de líquido refrigerante para radiador CTA-LQ-S002, serie No. RALH1411159-019.</t>
  </si>
  <si>
    <t>DESCRIPCION DEL SERVICIO</t>
  </si>
  <si>
    <t>Suministro y cambio de aceite lubricante SAE 15W40 API CK-4, con tecnología sintética para motores diésel.</t>
  </si>
  <si>
    <t>GL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</si>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</sst>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color rgb="FF000000"/>
      <name val="Times New Roman"/>
      <family val="1"/>
    </font>
    <font>
      <b/>
      <sz val="8"/>
      <name val="Trebuchet MS"/>
      <family val="2"/>
    </font>
    <font>
      <b/>
      <sz val="8"/>
      <color rgb="FFFFFFFF"/>
      <name val="Trebuchet MS"/>
      <family val="2"/>
    </font>
    <font>
      <b/>
      <sz val="6.5"/>
      <name val="Trebuchet MS"/>
      <family val="2"/>
    </font>
    <font>
      <b/>
      <sz val="6.5"/>
      <color rgb="FFFFFFFF"/>
      <name val="Trebuchet MS"/>
      <family val="2"/>
    </font>
    <font>
      <sz val="6.5"/>
      <color rgb="FF000000"/>
      <name val="Trebuchet MS"/>
      <family val="2"/>
    </font>
    <font>
      <sz val="6.5"/>
      <name val="Trebuchet MS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8"/>
      <name val="Tahoma"/>
      <family val="2"/>
    </font>
    <font>
      <b/>
      <sz val="8"/>
      <name val="Tahoma"/>
      <family val="2"/>
    </font>
    <font>
      <b/>
      <sz val="6.5"/>
      <color theme="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16365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D0"/>
      </bottom>
      <diagonal/>
    </border>
    <border>
      <left style="thin">
        <color rgb="FF000000"/>
      </left>
      <right/>
      <top style="thin">
        <color rgb="FF000000"/>
      </top>
      <bottom style="thin">
        <color rgb="FF0000D0"/>
      </bottom>
      <diagonal/>
    </border>
    <border>
      <left/>
      <right/>
      <top style="thin">
        <color rgb="FF000000"/>
      </top>
      <bottom style="thin">
        <color rgb="FF0000D0"/>
      </bottom>
      <diagonal/>
    </border>
    <border>
      <left/>
      <right style="thin">
        <color rgb="FF000000"/>
      </right>
      <top style="thin">
        <color rgb="FF000000"/>
      </top>
      <bottom style="thin">
        <color rgb="FF0000D0"/>
      </bottom>
      <diagonal/>
    </border>
    <border>
      <left style="thin">
        <color rgb="FF000000"/>
      </left>
      <right style="thin">
        <color rgb="FF000000"/>
      </right>
      <top style="thin">
        <color rgb="FF0000D0"/>
      </top>
      <bottom style="thin">
        <color rgb="FF000000"/>
      </bottom>
      <diagonal/>
    </border>
    <border>
      <left style="thin">
        <color rgb="FF000000"/>
      </left>
      <right/>
      <top style="thin">
        <color rgb="FF0000D0"/>
      </top>
      <bottom style="thin">
        <color rgb="FF000000"/>
      </bottom>
      <diagonal/>
    </border>
    <border>
      <left/>
      <right/>
      <top style="thin">
        <color rgb="FF0000D0"/>
      </top>
      <bottom style="thin">
        <color rgb="FF000000"/>
      </bottom>
      <diagonal/>
    </border>
    <border>
      <left/>
      <right style="thin">
        <color rgb="FF000000"/>
      </right>
      <top style="thin">
        <color rgb="FF0000D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9" fontId="2" fillId="0" borderId="0">
      <alignment horizontal="left" vertical="center"/>
    </xf>
    <xf numFmtId="0" fontId="3" fillId="0" borderId="0"/>
    <xf numFmtId="44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2" applyAlignment="1">
      <alignment horizontal="left" vertical="top"/>
    </xf>
    <xf numFmtId="0" fontId="11" fillId="0" borderId="14" xfId="2" applyFont="1" applyBorder="1" applyAlignment="1">
      <alignment vertical="top" wrapText="1"/>
    </xf>
    <xf numFmtId="0" fontId="11" fillId="0" borderId="0" xfId="2" applyFont="1" applyAlignment="1">
      <alignment horizontal="left" vertical="top"/>
    </xf>
    <xf numFmtId="0" fontId="7" fillId="3" borderId="16" xfId="0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top" wrapText="1"/>
    </xf>
    <xf numFmtId="0" fontId="4" fillId="5" borderId="2" xfId="2" applyFont="1" applyFill="1" applyBorder="1" applyAlignment="1">
      <alignment horizontal="center" vertical="top" wrapText="1"/>
    </xf>
    <xf numFmtId="0" fontId="4" fillId="5" borderId="3" xfId="2" applyFont="1" applyFill="1" applyBorder="1" applyAlignment="1">
      <alignment horizontal="center" vertical="top" wrapText="1"/>
    </xf>
    <xf numFmtId="1" fontId="8" fillId="5" borderId="5" xfId="2" applyNumberFormat="1" applyFont="1" applyFill="1" applyBorder="1" applyAlignment="1">
      <alignment horizontal="center" vertical="top" shrinkToFit="1"/>
    </xf>
    <xf numFmtId="1" fontId="8" fillId="5" borderId="6" xfId="2" applyNumberFormat="1" applyFont="1" applyFill="1" applyBorder="1" applyAlignment="1">
      <alignment horizontal="center" vertical="top" shrinkToFit="1"/>
    </xf>
    <xf numFmtId="1" fontId="8" fillId="5" borderId="10" xfId="2" applyNumberFormat="1" applyFont="1" applyFill="1" applyBorder="1" applyAlignment="1">
      <alignment horizontal="center" vertical="top" shrinkToFit="1"/>
    </xf>
    <xf numFmtId="6" fontId="3" fillId="0" borderId="0" xfId="2" applyNumberFormat="1" applyAlignment="1">
      <alignment horizontal="left" vertical="top"/>
    </xf>
    <xf numFmtId="8" fontId="7" fillId="3" borderId="16" xfId="3" applyNumberFormat="1" applyFont="1" applyFill="1" applyBorder="1" applyAlignment="1">
      <alignment horizontal="center" vertical="top" wrapText="1"/>
    </xf>
    <xf numFmtId="8" fontId="13" fillId="4" borderId="1" xfId="3" applyNumberFormat="1" applyFont="1" applyFill="1" applyBorder="1" applyAlignment="1">
      <alignment horizontal="center" vertical="center" wrapText="1"/>
    </xf>
    <xf numFmtId="6" fontId="12" fillId="4" borderId="5" xfId="0" applyNumberFormat="1" applyFont="1" applyFill="1" applyBorder="1" applyAlignment="1">
      <alignment horizontal="center" vertical="top" wrapText="1"/>
    </xf>
    <xf numFmtId="6" fontId="9" fillId="4" borderId="2" xfId="0" applyNumberFormat="1" applyFont="1" applyFill="1" applyBorder="1" applyAlignment="1">
      <alignment horizontal="center" vertical="top" wrapText="1"/>
    </xf>
    <xf numFmtId="6" fontId="12" fillId="4" borderId="6" xfId="0" applyNumberFormat="1" applyFont="1" applyFill="1" applyBorder="1" applyAlignment="1">
      <alignment horizontal="center" vertical="top" wrapText="1"/>
    </xf>
    <xf numFmtId="6" fontId="12" fillId="4" borderId="10" xfId="0" applyNumberFormat="1" applyFont="1" applyFill="1" applyBorder="1" applyAlignment="1">
      <alignment horizontal="center" vertical="top" wrapText="1"/>
    </xf>
    <xf numFmtId="6" fontId="12" fillId="4" borderId="16" xfId="0" applyNumberFormat="1" applyFont="1" applyFill="1" applyBorder="1" applyAlignment="1">
      <alignment horizontal="center" vertical="top" wrapText="1"/>
    </xf>
    <xf numFmtId="1" fontId="8" fillId="6" borderId="5" xfId="2" applyNumberFormat="1" applyFont="1" applyFill="1" applyBorder="1" applyAlignment="1">
      <alignment horizontal="center" vertical="top" shrinkToFit="1"/>
    </xf>
    <xf numFmtId="6" fontId="9" fillId="6" borderId="5" xfId="0" applyNumberFormat="1" applyFont="1" applyFill="1" applyBorder="1" applyAlignment="1">
      <alignment horizontal="center" vertical="top" wrapText="1"/>
    </xf>
    <xf numFmtId="6" fontId="9" fillId="6" borderId="6" xfId="0" applyNumberFormat="1" applyFont="1" applyFill="1" applyBorder="1" applyAlignment="1">
      <alignment horizontal="center" vertical="top" wrapText="1"/>
    </xf>
    <xf numFmtId="6" fontId="9" fillId="6" borderId="10" xfId="0" applyNumberFormat="1" applyFont="1" applyFill="1" applyBorder="1" applyAlignment="1">
      <alignment horizontal="center" vertical="top" wrapText="1"/>
    </xf>
    <xf numFmtId="9" fontId="9" fillId="7" borderId="1" xfId="6" applyFont="1" applyFill="1" applyBorder="1" applyAlignment="1">
      <alignment horizontal="center" vertical="top" wrapText="1"/>
    </xf>
    <xf numFmtId="8" fontId="13" fillId="7" borderId="1" xfId="3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4" fontId="9" fillId="7" borderId="1" xfId="5" applyFont="1" applyFill="1" applyBorder="1" applyAlignment="1">
      <alignment horizontal="center" vertical="top" wrapText="1"/>
    </xf>
    <xf numFmtId="44" fontId="13" fillId="7" borderId="1" xfId="3" applyFont="1" applyFill="1" applyBorder="1" applyAlignment="1">
      <alignment horizontal="center" vertical="center" wrapText="1"/>
    </xf>
    <xf numFmtId="0" fontId="7" fillId="5" borderId="5" xfId="2" applyFont="1" applyFill="1" applyBorder="1" applyAlignment="1">
      <alignment horizontal="center" vertical="top" wrapText="1"/>
    </xf>
    <xf numFmtId="0" fontId="14" fillId="5" borderId="5" xfId="2" applyFont="1" applyFill="1" applyBorder="1" applyAlignment="1">
      <alignment horizontal="center" vertical="top" wrapText="1"/>
    </xf>
    <xf numFmtId="0" fontId="7" fillId="5" borderId="2" xfId="2" applyFont="1" applyFill="1" applyBorder="1" applyAlignment="1">
      <alignment horizontal="center" vertical="top" wrapText="1"/>
    </xf>
    <xf numFmtId="0" fontId="6" fillId="5" borderId="3" xfId="2" applyFont="1" applyFill="1" applyBorder="1" applyAlignment="1">
      <alignment horizontal="center" vertical="top" wrapText="1"/>
    </xf>
    <xf numFmtId="0" fontId="6" fillId="5" borderId="4" xfId="2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0" fontId="9" fillId="2" borderId="2" xfId="2" applyFont="1" applyFill="1" applyBorder="1" applyAlignment="1">
      <alignment horizontal="left" vertical="top" wrapText="1"/>
    </xf>
    <xf numFmtId="0" fontId="9" fillId="2" borderId="3" xfId="2" applyFont="1" applyFill="1" applyBorder="1" applyAlignment="1">
      <alignment horizontal="left" vertical="top" wrapText="1"/>
    </xf>
    <xf numFmtId="0" fontId="9" fillId="2" borderId="4" xfId="2" applyFont="1" applyFill="1" applyBorder="1" applyAlignment="1">
      <alignment horizontal="left" vertical="top" wrapText="1"/>
    </xf>
    <xf numFmtId="0" fontId="9" fillId="6" borderId="2" xfId="2" applyFont="1" applyFill="1" applyBorder="1" applyAlignment="1">
      <alignment horizontal="center" vertical="top" wrapText="1"/>
    </xf>
    <xf numFmtId="0" fontId="9" fillId="6" borderId="4" xfId="2" applyFont="1" applyFill="1" applyBorder="1" applyAlignment="1">
      <alignment horizontal="center" vertical="top" wrapText="1"/>
    </xf>
    <xf numFmtId="0" fontId="9" fillId="2" borderId="7" xfId="2" applyFont="1" applyFill="1" applyBorder="1" applyAlignment="1">
      <alignment horizontal="left" vertical="top" wrapText="1"/>
    </xf>
    <xf numFmtId="0" fontId="9" fillId="2" borderId="8" xfId="2" applyFont="1" applyFill="1" applyBorder="1" applyAlignment="1">
      <alignment horizontal="left" vertical="top" wrapText="1"/>
    </xf>
    <xf numFmtId="0" fontId="9" fillId="2" borderId="9" xfId="2" applyFont="1" applyFill="1" applyBorder="1" applyAlignment="1">
      <alignment horizontal="left" vertical="top" wrapText="1"/>
    </xf>
    <xf numFmtId="0" fontId="9" fillId="6" borderId="7" xfId="2" applyFont="1" applyFill="1" applyBorder="1" applyAlignment="1">
      <alignment horizontal="center" vertical="top" wrapText="1"/>
    </xf>
    <xf numFmtId="0" fontId="9" fillId="6" borderId="9" xfId="2" applyFont="1" applyFill="1" applyBorder="1" applyAlignment="1">
      <alignment horizontal="center" vertical="top" wrapText="1"/>
    </xf>
    <xf numFmtId="0" fontId="9" fillId="2" borderId="11" xfId="2" applyFont="1" applyFill="1" applyBorder="1" applyAlignment="1">
      <alignment horizontal="left" vertical="top" wrapText="1"/>
    </xf>
    <xf numFmtId="0" fontId="9" fillId="2" borderId="12" xfId="2" applyFont="1" applyFill="1" applyBorder="1" applyAlignment="1">
      <alignment horizontal="left" vertical="top" wrapText="1"/>
    </xf>
    <xf numFmtId="0" fontId="9" fillId="2" borderId="13" xfId="2" applyFont="1" applyFill="1" applyBorder="1" applyAlignment="1">
      <alignment horizontal="left" vertical="top" wrapText="1"/>
    </xf>
    <xf numFmtId="0" fontId="9" fillId="6" borderId="11" xfId="2" applyFont="1" applyFill="1" applyBorder="1" applyAlignment="1">
      <alignment horizontal="center" vertical="top" wrapText="1"/>
    </xf>
    <xf numFmtId="0" fontId="9" fillId="6" borderId="13" xfId="2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4" fillId="5" borderId="15" xfId="2" applyFont="1" applyFill="1" applyBorder="1" applyAlignment="1">
      <alignment horizontal="center" vertical="top" wrapText="1"/>
    </xf>
    <xf numFmtId="0" fontId="4" fillId="5" borderId="0" xfId="2" applyFont="1" applyFill="1" applyAlignment="1">
      <alignment horizontal="center" vertical="top" wrapText="1"/>
    </xf>
  </cellXfs>
  <cellStyles count="7">
    <cellStyle name="BodyStyle" xfId="1" xr:uid="{00000000-0005-0000-0000-000000000000}"/>
    <cellStyle name="Millares 2" xfId="4" xr:uid="{8B0C1DF7-92FF-4F2E-9B19-FA9258835563}"/>
    <cellStyle name="Moneda 2" xfId="3" xr:uid="{4F8A194B-6673-47DF-9E03-7EC6225AF200}"/>
    <cellStyle name="Moneda 3" xfId="5" xr:uid="{C33982EC-AA02-43A3-838F-2EEB636739DA}"/>
    <cellStyle name="Normal" xfId="0" builtinId="0"/>
    <cellStyle name="Normal 2" xfId="2" xr:uid="{BB02E31C-FC09-4FCB-844C-5505F6203C19}"/>
    <cellStyle name="Porcentaje" xfId="6" builtinId="5"/>
  </cellStyles>
  <dxfs count="0"/>
  <tableStyles count="0" defaultTableStyle="TableStyleMedium2" defaultPivotStyle="PivotStyleLight16"/>
  <colors>
    <mruColors>
      <color rgb="FFF86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62D9A-1306-40CB-8C96-011734AEDFF4}">
  <dimension ref="A1:Q29"/>
  <sheetViews>
    <sheetView tabSelected="1" zoomScale="115" zoomScaleNormal="115" workbookViewId="0">
      <selection activeCell="A3" sqref="A3"/>
    </sheetView>
  </sheetViews>
  <sheetFormatPr baseColWidth="10" defaultColWidth="8" defaultRowHeight="12.75" x14ac:dyDescent="0.25"/>
  <cols>
    <col min="1" max="1" width="6.85546875" style="1" customWidth="1"/>
    <col min="2" max="2" width="12.42578125" style="1" customWidth="1"/>
    <col min="3" max="3" width="16" style="1" customWidth="1"/>
    <col min="4" max="4" width="25" style="1" customWidth="1"/>
    <col min="5" max="5" width="10.85546875" style="1" customWidth="1"/>
    <col min="6" max="6" width="4.140625" style="1" bestFit="1" customWidth="1"/>
    <col min="7" max="7" width="4" style="1" customWidth="1"/>
    <col min="8" max="8" width="1.85546875" style="1" customWidth="1"/>
    <col min="9" max="10" width="12" style="1" customWidth="1"/>
    <col min="11" max="11" width="18.42578125" style="1" bestFit="1" customWidth="1"/>
    <col min="12" max="12" width="11.140625" style="1" bestFit="1" customWidth="1"/>
    <col min="13" max="13" width="11.140625" style="1" customWidth="1"/>
    <col min="14" max="14" width="25.28515625" style="1" customWidth="1"/>
    <col min="15" max="15" width="18.42578125" style="1" bestFit="1" customWidth="1"/>
    <col min="16" max="16" width="18.42578125" style="1" customWidth="1"/>
    <col min="17" max="16384" width="8" style="1"/>
  </cols>
  <sheetData>
    <row r="1" spans="1:17" ht="11.25" customHeight="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26"/>
      <c r="P1" s="26"/>
    </row>
    <row r="2" spans="1:17" ht="11.25" customHeight="1" x14ac:dyDescent="0.25">
      <c r="A2" s="7"/>
      <c r="B2" s="8"/>
      <c r="C2" s="8"/>
      <c r="D2" s="8"/>
      <c r="E2" s="8"/>
      <c r="F2" s="34" t="s">
        <v>1</v>
      </c>
      <c r="G2" s="51"/>
      <c r="H2" s="51"/>
      <c r="I2" s="51"/>
      <c r="J2" s="51"/>
      <c r="K2" s="35"/>
      <c r="L2" s="52" t="s">
        <v>2</v>
      </c>
      <c r="M2" s="52"/>
      <c r="N2" s="53"/>
      <c r="O2" s="26"/>
      <c r="P2" s="26"/>
    </row>
    <row r="3" spans="1:17" ht="38.25" customHeight="1" x14ac:dyDescent="0.25">
      <c r="A3" s="29" t="s">
        <v>39</v>
      </c>
      <c r="B3" s="30" t="s">
        <v>38</v>
      </c>
      <c r="C3" s="31" t="s">
        <v>41</v>
      </c>
      <c r="D3" s="32"/>
      <c r="E3" s="33"/>
      <c r="F3" s="4" t="s">
        <v>3</v>
      </c>
      <c r="G3" s="34" t="s">
        <v>4</v>
      </c>
      <c r="H3" s="35"/>
      <c r="I3" s="6" t="s">
        <v>5</v>
      </c>
      <c r="J3" s="6" t="s">
        <v>6</v>
      </c>
      <c r="K3" s="4" t="s">
        <v>7</v>
      </c>
      <c r="L3" s="5" t="s">
        <v>8</v>
      </c>
      <c r="M3" s="5" t="s">
        <v>9</v>
      </c>
      <c r="N3" s="5" t="s">
        <v>10</v>
      </c>
      <c r="O3" s="26" t="s">
        <v>11</v>
      </c>
      <c r="P3" s="26" t="s">
        <v>12</v>
      </c>
    </row>
    <row r="4" spans="1:17" ht="30.95" customHeight="1" x14ac:dyDescent="0.25">
      <c r="A4" s="9">
        <v>1</v>
      </c>
      <c r="B4" s="9">
        <v>73152108</v>
      </c>
      <c r="C4" s="36" t="s">
        <v>40</v>
      </c>
      <c r="D4" s="37"/>
      <c r="E4" s="38"/>
      <c r="F4" s="20">
        <v>1</v>
      </c>
      <c r="G4" s="39" t="s">
        <v>13</v>
      </c>
      <c r="H4" s="40"/>
      <c r="I4" s="21">
        <v>108173.7</v>
      </c>
      <c r="J4" s="21">
        <f>+I4*19%</f>
        <v>20553.003000000001</v>
      </c>
      <c r="K4" s="21">
        <f>+(I4+J4)*F4</f>
        <v>128726.70299999999</v>
      </c>
      <c r="L4" s="15">
        <v>107091.963</v>
      </c>
      <c r="M4" s="15">
        <f>+L4*19%</f>
        <v>20347.472970000003</v>
      </c>
      <c r="N4" s="16">
        <f t="shared" ref="N4:N28" si="0">+(L4+M4)*F4</f>
        <v>127439.43597000001</v>
      </c>
      <c r="O4" s="27">
        <f t="shared" ref="O4:O28" si="1">(K4+N4)/2</f>
        <v>128083.069485</v>
      </c>
      <c r="P4" s="24">
        <f t="shared" ref="P4:P28" si="2">+STDEVA(K4,N4)/O4</f>
        <v>7.1066008159451355E-3</v>
      </c>
      <c r="Q4" s="12"/>
    </row>
    <row r="5" spans="1:17" ht="30.95" customHeight="1" x14ac:dyDescent="0.25">
      <c r="A5" s="9">
        <v>2</v>
      </c>
      <c r="B5" s="9">
        <v>73152108</v>
      </c>
      <c r="C5" s="36" t="s">
        <v>42</v>
      </c>
      <c r="D5" s="37"/>
      <c r="E5" s="38"/>
      <c r="F5" s="20">
        <v>1</v>
      </c>
      <c r="G5" s="39" t="s">
        <v>13</v>
      </c>
      <c r="H5" s="40"/>
      <c r="I5" s="21">
        <v>237776.34193</v>
      </c>
      <c r="J5" s="21">
        <f t="shared" ref="J5:J27" si="3">+I5*19%</f>
        <v>45177.504966699998</v>
      </c>
      <c r="K5" s="21">
        <f t="shared" ref="K5:K27" si="4">+(I5+J5)*F5</f>
        <v>282953.84689669998</v>
      </c>
      <c r="L5" s="15">
        <v>235398.5785107</v>
      </c>
      <c r="M5" s="15">
        <f t="shared" ref="M5:M28" si="5">+L5*19%</f>
        <v>44725.729917033001</v>
      </c>
      <c r="N5" s="16">
        <f t="shared" si="0"/>
        <v>280124.30842773302</v>
      </c>
      <c r="O5" s="27">
        <f t="shared" si="1"/>
        <v>281539.0776622165</v>
      </c>
      <c r="P5" s="24">
        <f t="shared" si="2"/>
        <v>7.1066008159450991E-3</v>
      </c>
      <c r="Q5" s="12"/>
    </row>
    <row r="6" spans="1:17" ht="30.95" customHeight="1" x14ac:dyDescent="0.25">
      <c r="A6" s="9">
        <v>3</v>
      </c>
      <c r="B6" s="9">
        <v>73152108</v>
      </c>
      <c r="C6" s="36" t="s">
        <v>14</v>
      </c>
      <c r="D6" s="37"/>
      <c r="E6" s="38"/>
      <c r="F6" s="20">
        <v>1</v>
      </c>
      <c r="G6" s="39" t="s">
        <v>13</v>
      </c>
      <c r="H6" s="40"/>
      <c r="I6" s="21">
        <v>604980.42192999995</v>
      </c>
      <c r="J6" s="21">
        <f t="shared" si="3"/>
        <v>114946.28016669999</v>
      </c>
      <c r="K6" s="21">
        <f t="shared" si="4"/>
        <v>719926.70209669997</v>
      </c>
      <c r="L6" s="15">
        <v>598930.61771069991</v>
      </c>
      <c r="M6" s="15">
        <f t="shared" si="5"/>
        <v>113796.81736503298</v>
      </c>
      <c r="N6" s="16">
        <f t="shared" si="0"/>
        <v>712727.43507573288</v>
      </c>
      <c r="O6" s="27">
        <f t="shared" si="1"/>
        <v>716327.06858621642</v>
      </c>
      <c r="P6" s="24">
        <f t="shared" si="2"/>
        <v>7.1066008159452916E-3</v>
      </c>
      <c r="Q6" s="12"/>
    </row>
    <row r="7" spans="1:17" ht="32.1" customHeight="1" x14ac:dyDescent="0.25">
      <c r="A7" s="9">
        <v>4</v>
      </c>
      <c r="B7" s="9">
        <v>73152108</v>
      </c>
      <c r="C7" s="36" t="s">
        <v>15</v>
      </c>
      <c r="D7" s="37"/>
      <c r="E7" s="38"/>
      <c r="F7" s="20">
        <v>1</v>
      </c>
      <c r="G7" s="39" t="s">
        <v>13</v>
      </c>
      <c r="H7" s="40"/>
      <c r="I7" s="21">
        <v>421378.38193000003</v>
      </c>
      <c r="J7" s="21">
        <f t="shared" si="3"/>
        <v>80061.8925667</v>
      </c>
      <c r="K7" s="21">
        <f t="shared" si="4"/>
        <v>501440.27449670003</v>
      </c>
      <c r="L7" s="15">
        <v>417164.59811070003</v>
      </c>
      <c r="M7" s="15">
        <f t="shared" si="5"/>
        <v>79261.273641033011</v>
      </c>
      <c r="N7" s="16">
        <f t="shared" si="0"/>
        <v>496425.87175173301</v>
      </c>
      <c r="O7" s="27">
        <f t="shared" si="1"/>
        <v>498933.07312421652</v>
      </c>
      <c r="P7" s="24">
        <f t="shared" si="2"/>
        <v>7.1066008159452361E-3</v>
      </c>
      <c r="Q7" s="12"/>
    </row>
    <row r="8" spans="1:17" ht="30.95" customHeight="1" x14ac:dyDescent="0.25">
      <c r="A8" s="9">
        <v>5</v>
      </c>
      <c r="B8" s="9">
        <v>73152108</v>
      </c>
      <c r="C8" s="36" t="s">
        <v>16</v>
      </c>
      <c r="D8" s="37"/>
      <c r="E8" s="38"/>
      <c r="F8" s="20">
        <v>1</v>
      </c>
      <c r="G8" s="39" t="s">
        <v>13</v>
      </c>
      <c r="H8" s="40"/>
      <c r="I8" s="21">
        <v>345777.54193000001</v>
      </c>
      <c r="J8" s="21">
        <f t="shared" si="3"/>
        <v>65697.732966700001</v>
      </c>
      <c r="K8" s="21">
        <f t="shared" si="4"/>
        <v>411475.27489669999</v>
      </c>
      <c r="L8" s="15">
        <v>342319.76651069999</v>
      </c>
      <c r="M8" s="15">
        <f t="shared" si="5"/>
        <v>65040.755637032998</v>
      </c>
      <c r="N8" s="16">
        <f t="shared" si="0"/>
        <v>407360.52214773302</v>
      </c>
      <c r="O8" s="27">
        <f t="shared" si="1"/>
        <v>409417.89852221648</v>
      </c>
      <c r="P8" s="24">
        <f t="shared" si="2"/>
        <v>7.1066008159451563E-3</v>
      </c>
      <c r="Q8" s="12"/>
    </row>
    <row r="9" spans="1:17" ht="30.95" customHeight="1" x14ac:dyDescent="0.25">
      <c r="A9" s="9">
        <v>6</v>
      </c>
      <c r="B9" s="9">
        <v>73152108</v>
      </c>
      <c r="C9" s="36" t="s">
        <v>17</v>
      </c>
      <c r="D9" s="37"/>
      <c r="E9" s="38"/>
      <c r="F9" s="20">
        <v>1</v>
      </c>
      <c r="G9" s="39" t="s">
        <v>13</v>
      </c>
      <c r="H9" s="40"/>
      <c r="I9" s="21">
        <v>1036985.22193</v>
      </c>
      <c r="J9" s="21">
        <f t="shared" si="3"/>
        <v>197027.1921667</v>
      </c>
      <c r="K9" s="21">
        <f t="shared" si="4"/>
        <v>1234012.4140967</v>
      </c>
      <c r="L9" s="15">
        <v>1026615.3697107</v>
      </c>
      <c r="M9" s="15">
        <f t="shared" si="5"/>
        <v>195056.92024503299</v>
      </c>
      <c r="N9" s="16">
        <f t="shared" si="0"/>
        <v>1221672.2899557329</v>
      </c>
      <c r="O9" s="27">
        <f t="shared" si="1"/>
        <v>1227842.3520262165</v>
      </c>
      <c r="P9" s="24">
        <f t="shared" si="2"/>
        <v>7.1066008159452873E-3</v>
      </c>
      <c r="Q9" s="12"/>
    </row>
    <row r="10" spans="1:17" ht="31.7" customHeight="1" x14ac:dyDescent="0.25">
      <c r="A10" s="9">
        <v>7</v>
      </c>
      <c r="B10" s="9">
        <v>73152108</v>
      </c>
      <c r="C10" s="36" t="s">
        <v>18</v>
      </c>
      <c r="D10" s="37"/>
      <c r="E10" s="38"/>
      <c r="F10" s="20">
        <v>1</v>
      </c>
      <c r="G10" s="39" t="s">
        <v>13</v>
      </c>
      <c r="H10" s="40"/>
      <c r="I10" s="21">
        <v>996982.47745999997</v>
      </c>
      <c r="J10" s="21">
        <f t="shared" si="3"/>
        <v>189426.6707174</v>
      </c>
      <c r="K10" s="21">
        <f t="shared" si="4"/>
        <v>1186409.1481774</v>
      </c>
      <c r="L10" s="15">
        <v>987012.65268539998</v>
      </c>
      <c r="M10" s="15">
        <f t="shared" si="5"/>
        <v>187532.40401022599</v>
      </c>
      <c r="N10" s="16">
        <f t="shared" si="0"/>
        <v>1174545.0566956259</v>
      </c>
      <c r="O10" s="27">
        <f t="shared" si="1"/>
        <v>1180477.1024365129</v>
      </c>
      <c r="P10" s="24">
        <f t="shared" si="2"/>
        <v>7.1066008159452699E-3</v>
      </c>
      <c r="Q10" s="12"/>
    </row>
    <row r="11" spans="1:17" ht="30.95" customHeight="1" x14ac:dyDescent="0.25">
      <c r="A11" s="9">
        <v>8</v>
      </c>
      <c r="B11" s="9">
        <v>73152108</v>
      </c>
      <c r="C11" s="36" t="s">
        <v>19</v>
      </c>
      <c r="D11" s="37"/>
      <c r="E11" s="38"/>
      <c r="F11" s="20">
        <v>1</v>
      </c>
      <c r="G11" s="39" t="s">
        <v>13</v>
      </c>
      <c r="H11" s="40"/>
      <c r="I11" s="21">
        <v>59331.359230000002</v>
      </c>
      <c r="J11" s="21">
        <f t="shared" si="3"/>
        <v>11272.958253700001</v>
      </c>
      <c r="K11" s="21">
        <f t="shared" si="4"/>
        <v>70604.317483699997</v>
      </c>
      <c r="L11" s="15">
        <v>58738.045637700001</v>
      </c>
      <c r="M11" s="15">
        <f t="shared" si="5"/>
        <v>11160.228671163</v>
      </c>
      <c r="N11" s="16">
        <f t="shared" si="0"/>
        <v>69898.274308863009</v>
      </c>
      <c r="O11" s="27">
        <f t="shared" si="1"/>
        <v>70251.295896281503</v>
      </c>
      <c r="P11" s="24">
        <f t="shared" si="2"/>
        <v>7.1066008159450826E-3</v>
      </c>
      <c r="Q11" s="12"/>
    </row>
    <row r="12" spans="1:17" ht="32.1" customHeight="1" x14ac:dyDescent="0.25">
      <c r="A12" s="9">
        <v>9</v>
      </c>
      <c r="B12" s="9">
        <v>73152108</v>
      </c>
      <c r="C12" s="36" t="s">
        <v>20</v>
      </c>
      <c r="D12" s="37"/>
      <c r="E12" s="38"/>
      <c r="F12" s="20">
        <v>1</v>
      </c>
      <c r="G12" s="39" t="s">
        <v>13</v>
      </c>
      <c r="H12" s="40"/>
      <c r="I12" s="21">
        <v>59331.359230000002</v>
      </c>
      <c r="J12" s="21">
        <f t="shared" si="3"/>
        <v>11272.958253700001</v>
      </c>
      <c r="K12" s="21">
        <f t="shared" si="4"/>
        <v>70604.317483699997</v>
      </c>
      <c r="L12" s="15">
        <v>58738.045637700001</v>
      </c>
      <c r="M12" s="15">
        <f t="shared" si="5"/>
        <v>11160.228671163</v>
      </c>
      <c r="N12" s="16">
        <f t="shared" si="0"/>
        <v>69898.274308863009</v>
      </c>
      <c r="O12" s="27">
        <f t="shared" si="1"/>
        <v>70251.295896281503</v>
      </c>
      <c r="P12" s="24">
        <f t="shared" si="2"/>
        <v>7.1066008159450826E-3</v>
      </c>
      <c r="Q12" s="12"/>
    </row>
    <row r="13" spans="1:17" ht="30.95" customHeight="1" x14ac:dyDescent="0.25">
      <c r="A13" s="9">
        <v>10</v>
      </c>
      <c r="B13" s="9">
        <v>73152108</v>
      </c>
      <c r="C13" s="36" t="s">
        <v>21</v>
      </c>
      <c r="D13" s="37"/>
      <c r="E13" s="38"/>
      <c r="F13" s="20">
        <v>1</v>
      </c>
      <c r="G13" s="39" t="s">
        <v>13</v>
      </c>
      <c r="H13" s="40"/>
      <c r="I13" s="21">
        <v>59331.359230000002</v>
      </c>
      <c r="J13" s="21">
        <f t="shared" si="3"/>
        <v>11272.958253700001</v>
      </c>
      <c r="K13" s="21">
        <f t="shared" si="4"/>
        <v>70604.317483699997</v>
      </c>
      <c r="L13" s="15">
        <v>58738.045637700001</v>
      </c>
      <c r="M13" s="15">
        <f t="shared" si="5"/>
        <v>11160.228671163</v>
      </c>
      <c r="N13" s="16">
        <f t="shared" si="0"/>
        <v>69898.274308863009</v>
      </c>
      <c r="O13" s="27">
        <f t="shared" si="1"/>
        <v>70251.295896281503</v>
      </c>
      <c r="P13" s="24">
        <f t="shared" si="2"/>
        <v>7.1066008159450826E-3</v>
      </c>
      <c r="Q13" s="12"/>
    </row>
    <row r="14" spans="1:17" ht="30.95" customHeight="1" x14ac:dyDescent="0.25">
      <c r="A14" s="10">
        <v>11</v>
      </c>
      <c r="B14" s="9">
        <v>73152108</v>
      </c>
      <c r="C14" s="41" t="s">
        <v>22</v>
      </c>
      <c r="D14" s="42"/>
      <c r="E14" s="43"/>
      <c r="F14" s="20">
        <v>1</v>
      </c>
      <c r="G14" s="44" t="s">
        <v>43</v>
      </c>
      <c r="H14" s="45"/>
      <c r="I14" s="22">
        <v>1099762.71945</v>
      </c>
      <c r="J14" s="21">
        <f t="shared" si="3"/>
        <v>208954.9166955</v>
      </c>
      <c r="K14" s="21">
        <f t="shared" si="4"/>
        <v>1308717.6361455</v>
      </c>
      <c r="L14" s="17">
        <v>1088765.0922554999</v>
      </c>
      <c r="M14" s="15">
        <f t="shared" si="5"/>
        <v>206865.36752854497</v>
      </c>
      <c r="N14" s="16">
        <f t="shared" si="0"/>
        <v>1295630.4597840449</v>
      </c>
      <c r="O14" s="27">
        <f t="shared" si="1"/>
        <v>1302174.0479647724</v>
      </c>
      <c r="P14" s="24">
        <f t="shared" si="2"/>
        <v>7.1066008159452656E-3</v>
      </c>
      <c r="Q14" s="12"/>
    </row>
    <row r="15" spans="1:17" ht="30.95" customHeight="1" x14ac:dyDescent="0.25">
      <c r="A15" s="11">
        <v>12</v>
      </c>
      <c r="B15" s="9">
        <v>72102900</v>
      </c>
      <c r="C15" s="46" t="s">
        <v>23</v>
      </c>
      <c r="D15" s="47"/>
      <c r="E15" s="48"/>
      <c r="F15" s="20">
        <v>1</v>
      </c>
      <c r="G15" s="49" t="s">
        <v>13</v>
      </c>
      <c r="H15" s="50"/>
      <c r="I15" s="23">
        <v>570272.43628999998</v>
      </c>
      <c r="J15" s="21">
        <f t="shared" si="3"/>
        <v>108351.76289509999</v>
      </c>
      <c r="K15" s="21">
        <f t="shared" si="4"/>
        <v>678624.19918509992</v>
      </c>
      <c r="L15" s="18">
        <v>564569.71192709997</v>
      </c>
      <c r="M15" s="15">
        <f t="shared" si="5"/>
        <v>107268.245266149</v>
      </c>
      <c r="N15" s="16">
        <f t="shared" si="0"/>
        <v>671837.95719324891</v>
      </c>
      <c r="O15" s="27">
        <f t="shared" si="1"/>
        <v>675231.07818917441</v>
      </c>
      <c r="P15" s="24">
        <f t="shared" si="2"/>
        <v>7.1066008159452153E-3</v>
      </c>
      <c r="Q15" s="12"/>
    </row>
    <row r="16" spans="1:17" ht="32.1" customHeight="1" x14ac:dyDescent="0.25">
      <c r="A16" s="9">
        <v>13</v>
      </c>
      <c r="B16" s="9">
        <v>73152108</v>
      </c>
      <c r="C16" s="36" t="s">
        <v>24</v>
      </c>
      <c r="D16" s="37"/>
      <c r="E16" s="38"/>
      <c r="F16" s="20">
        <v>1</v>
      </c>
      <c r="G16" s="39" t="s">
        <v>13</v>
      </c>
      <c r="H16" s="40"/>
      <c r="I16" s="21">
        <v>798353.87049999996</v>
      </c>
      <c r="J16" s="21">
        <f t="shared" si="3"/>
        <v>151687.235395</v>
      </c>
      <c r="K16" s="21">
        <f t="shared" si="4"/>
        <v>950041.10589499993</v>
      </c>
      <c r="L16" s="15">
        <v>790370.33179500001</v>
      </c>
      <c r="M16" s="15">
        <f t="shared" si="5"/>
        <v>150170.36304105</v>
      </c>
      <c r="N16" s="16">
        <f t="shared" si="0"/>
        <v>940540.69483605004</v>
      </c>
      <c r="O16" s="27">
        <f t="shared" si="1"/>
        <v>945290.90036552493</v>
      </c>
      <c r="P16" s="24">
        <f t="shared" si="2"/>
        <v>7.106600815945119E-3</v>
      </c>
      <c r="Q16" s="12"/>
    </row>
    <row r="17" spans="1:17" ht="30.95" customHeight="1" x14ac:dyDescent="0.25">
      <c r="A17" s="9">
        <v>14</v>
      </c>
      <c r="B17" s="9">
        <v>73152108</v>
      </c>
      <c r="C17" s="36" t="s">
        <v>25</v>
      </c>
      <c r="D17" s="37"/>
      <c r="E17" s="38"/>
      <c r="F17" s="20">
        <v>1</v>
      </c>
      <c r="G17" s="39" t="s">
        <v>13</v>
      </c>
      <c r="H17" s="40"/>
      <c r="I17" s="21">
        <v>425711.03006999998</v>
      </c>
      <c r="J17" s="21">
        <f t="shared" si="3"/>
        <v>80885.09571329999</v>
      </c>
      <c r="K17" s="21">
        <f t="shared" si="4"/>
        <v>506596.12578329997</v>
      </c>
      <c r="L17" s="15">
        <v>421453.91976929997</v>
      </c>
      <c r="M17" s="15">
        <f t="shared" si="5"/>
        <v>80076.244756166998</v>
      </c>
      <c r="N17" s="16">
        <f t="shared" si="0"/>
        <v>501530.16452546697</v>
      </c>
      <c r="O17" s="27">
        <f t="shared" si="1"/>
        <v>504063.1451543835</v>
      </c>
      <c r="P17" s="24">
        <f t="shared" si="2"/>
        <v>7.1066008159451979E-3</v>
      </c>
      <c r="Q17" s="12"/>
    </row>
    <row r="18" spans="1:17" ht="30.95" customHeight="1" x14ac:dyDescent="0.25">
      <c r="A18" s="9">
        <v>15</v>
      </c>
      <c r="B18" s="9">
        <v>73152108</v>
      </c>
      <c r="C18" s="36" t="s">
        <v>26</v>
      </c>
      <c r="D18" s="37"/>
      <c r="E18" s="38"/>
      <c r="F18" s="20">
        <v>1</v>
      </c>
      <c r="G18" s="39" t="s">
        <v>13</v>
      </c>
      <c r="H18" s="40"/>
      <c r="I18" s="21">
        <v>1101696.84094</v>
      </c>
      <c r="J18" s="21">
        <f t="shared" si="3"/>
        <v>209322.3997786</v>
      </c>
      <c r="K18" s="21">
        <f t="shared" si="4"/>
        <v>1311019.2407186001</v>
      </c>
      <c r="L18" s="15">
        <v>1090679.8725306001</v>
      </c>
      <c r="M18" s="15">
        <f t="shared" si="5"/>
        <v>207229.17578081402</v>
      </c>
      <c r="N18" s="16">
        <f t="shared" si="0"/>
        <v>1297909.0483114142</v>
      </c>
      <c r="O18" s="27">
        <f t="shared" si="1"/>
        <v>1304464.1445150073</v>
      </c>
      <c r="P18" s="24">
        <f t="shared" si="2"/>
        <v>7.1066008159451511E-3</v>
      </c>
      <c r="Q18" s="12"/>
    </row>
    <row r="19" spans="1:17" ht="32.1" customHeight="1" x14ac:dyDescent="0.25">
      <c r="A19" s="9">
        <v>16</v>
      </c>
      <c r="B19" s="9">
        <v>73152108</v>
      </c>
      <c r="C19" s="36" t="s">
        <v>27</v>
      </c>
      <c r="D19" s="37"/>
      <c r="E19" s="38"/>
      <c r="F19" s="20">
        <v>1</v>
      </c>
      <c r="G19" s="39" t="s">
        <v>13</v>
      </c>
      <c r="H19" s="40"/>
      <c r="I19" s="21">
        <v>299269.52518</v>
      </c>
      <c r="J19" s="21">
        <f t="shared" si="3"/>
        <v>56861.2097842</v>
      </c>
      <c r="K19" s="21">
        <f t="shared" si="4"/>
        <v>356130.7349642</v>
      </c>
      <c r="L19" s="15">
        <v>296276.82992819999</v>
      </c>
      <c r="M19" s="15">
        <f t="shared" si="5"/>
        <v>56292.597686358</v>
      </c>
      <c r="N19" s="16">
        <f t="shared" si="0"/>
        <v>352569.42761455802</v>
      </c>
      <c r="O19" s="27">
        <f t="shared" si="1"/>
        <v>354350.08128937904</v>
      </c>
      <c r="P19" s="24">
        <f t="shared" si="2"/>
        <v>7.106600815945165E-3</v>
      </c>
      <c r="Q19" s="12"/>
    </row>
    <row r="20" spans="1:17" ht="30.95" customHeight="1" x14ac:dyDescent="0.25">
      <c r="A20" s="9">
        <v>17</v>
      </c>
      <c r="B20" s="9">
        <v>72102900</v>
      </c>
      <c r="C20" s="36" t="s">
        <v>28</v>
      </c>
      <c r="D20" s="37"/>
      <c r="E20" s="38"/>
      <c r="F20" s="20">
        <v>1</v>
      </c>
      <c r="G20" s="39" t="s">
        <v>13</v>
      </c>
      <c r="H20" s="40"/>
      <c r="I20" s="21">
        <v>554240.55816000002</v>
      </c>
      <c r="J20" s="21">
        <f t="shared" si="3"/>
        <v>105305.70605040001</v>
      </c>
      <c r="K20" s="21">
        <f t="shared" si="4"/>
        <v>659546.26421040006</v>
      </c>
      <c r="L20" s="15">
        <v>548698.15257839998</v>
      </c>
      <c r="M20" s="15">
        <f t="shared" si="5"/>
        <v>104252.648989896</v>
      </c>
      <c r="N20" s="16">
        <f t="shared" si="0"/>
        <v>652950.80156829604</v>
      </c>
      <c r="O20" s="27">
        <f t="shared" si="1"/>
        <v>656248.53288934799</v>
      </c>
      <c r="P20" s="24">
        <f t="shared" si="2"/>
        <v>7.1066008159452188E-3</v>
      </c>
      <c r="Q20" s="12"/>
    </row>
    <row r="21" spans="1:17" ht="30.95" customHeight="1" x14ac:dyDescent="0.25">
      <c r="A21" s="9">
        <v>18</v>
      </c>
      <c r="B21" s="9">
        <v>72102900</v>
      </c>
      <c r="C21" s="36" t="s">
        <v>29</v>
      </c>
      <c r="D21" s="37"/>
      <c r="E21" s="38"/>
      <c r="F21" s="20">
        <v>1</v>
      </c>
      <c r="G21" s="39" t="s">
        <v>13</v>
      </c>
      <c r="H21" s="40"/>
      <c r="I21" s="21">
        <v>554240.55816000002</v>
      </c>
      <c r="J21" s="21">
        <f t="shared" si="3"/>
        <v>105305.70605040001</v>
      </c>
      <c r="K21" s="21">
        <f t="shared" si="4"/>
        <v>659546.26421040006</v>
      </c>
      <c r="L21" s="15">
        <v>548698.15257839998</v>
      </c>
      <c r="M21" s="15">
        <f t="shared" si="5"/>
        <v>104252.648989896</v>
      </c>
      <c r="N21" s="16">
        <f t="shared" si="0"/>
        <v>652950.80156829604</v>
      </c>
      <c r="O21" s="27">
        <f t="shared" si="1"/>
        <v>656248.53288934799</v>
      </c>
      <c r="P21" s="24">
        <f t="shared" si="2"/>
        <v>7.1066008159452188E-3</v>
      </c>
      <c r="Q21" s="12"/>
    </row>
    <row r="22" spans="1:17" ht="30.95" customHeight="1" x14ac:dyDescent="0.25">
      <c r="A22" s="9">
        <v>19</v>
      </c>
      <c r="B22" s="9">
        <v>72102900</v>
      </c>
      <c r="C22" s="36" t="s">
        <v>30</v>
      </c>
      <c r="D22" s="37"/>
      <c r="E22" s="38"/>
      <c r="F22" s="20">
        <v>1</v>
      </c>
      <c r="G22" s="39" t="s">
        <v>13</v>
      </c>
      <c r="H22" s="40"/>
      <c r="I22" s="21">
        <v>554240.55816000002</v>
      </c>
      <c r="J22" s="21">
        <f t="shared" si="3"/>
        <v>105305.70605040001</v>
      </c>
      <c r="K22" s="21">
        <f t="shared" si="4"/>
        <v>659546.26421040006</v>
      </c>
      <c r="L22" s="15">
        <v>548698.15257839998</v>
      </c>
      <c r="M22" s="15">
        <f t="shared" si="5"/>
        <v>104252.648989896</v>
      </c>
      <c r="N22" s="16">
        <f t="shared" si="0"/>
        <v>652950.80156829604</v>
      </c>
      <c r="O22" s="27">
        <f t="shared" si="1"/>
        <v>656248.53288934799</v>
      </c>
      <c r="P22" s="24">
        <f t="shared" si="2"/>
        <v>7.1066008159452188E-3</v>
      </c>
      <c r="Q22" s="12"/>
    </row>
    <row r="23" spans="1:17" ht="32.1" customHeight="1" x14ac:dyDescent="0.25">
      <c r="A23" s="9">
        <v>20</v>
      </c>
      <c r="B23" s="9">
        <v>72102900</v>
      </c>
      <c r="C23" s="36" t="s">
        <v>31</v>
      </c>
      <c r="D23" s="37"/>
      <c r="E23" s="38"/>
      <c r="F23" s="20">
        <v>1</v>
      </c>
      <c r="G23" s="39" t="s">
        <v>13</v>
      </c>
      <c r="H23" s="40"/>
      <c r="I23" s="21">
        <v>554240.55816000002</v>
      </c>
      <c r="J23" s="21">
        <f t="shared" si="3"/>
        <v>105305.70605040001</v>
      </c>
      <c r="K23" s="21">
        <f t="shared" si="4"/>
        <v>659546.26421040006</v>
      </c>
      <c r="L23" s="15">
        <v>548698.15257839998</v>
      </c>
      <c r="M23" s="15">
        <f t="shared" si="5"/>
        <v>104252.648989896</v>
      </c>
      <c r="N23" s="16">
        <f t="shared" si="0"/>
        <v>652950.80156829604</v>
      </c>
      <c r="O23" s="27">
        <f t="shared" si="1"/>
        <v>656248.53288934799</v>
      </c>
      <c r="P23" s="24">
        <f t="shared" si="2"/>
        <v>7.1066008159452188E-3</v>
      </c>
      <c r="Q23" s="12"/>
    </row>
    <row r="24" spans="1:17" ht="30.95" customHeight="1" x14ac:dyDescent="0.25">
      <c r="A24" s="9">
        <v>21</v>
      </c>
      <c r="B24" s="9">
        <v>72102900</v>
      </c>
      <c r="C24" s="36" t="s">
        <v>32</v>
      </c>
      <c r="D24" s="37"/>
      <c r="E24" s="38"/>
      <c r="F24" s="20">
        <v>1</v>
      </c>
      <c r="G24" s="39" t="s">
        <v>13</v>
      </c>
      <c r="H24" s="40"/>
      <c r="I24" s="21">
        <v>373973.05521000002</v>
      </c>
      <c r="J24" s="21">
        <f t="shared" si="3"/>
        <v>71054.88048990001</v>
      </c>
      <c r="K24" s="21">
        <f t="shared" si="4"/>
        <v>445027.93569990003</v>
      </c>
      <c r="L24" s="15">
        <v>370233.32465790003</v>
      </c>
      <c r="M24" s="15">
        <f t="shared" si="5"/>
        <v>70344.331685001001</v>
      </c>
      <c r="N24" s="16">
        <f t="shared" si="0"/>
        <v>440577.65634290106</v>
      </c>
      <c r="O24" s="27">
        <f t="shared" si="1"/>
        <v>442802.79602140054</v>
      </c>
      <c r="P24" s="24">
        <f t="shared" si="2"/>
        <v>7.106600815945158E-3</v>
      </c>
      <c r="Q24" s="12"/>
    </row>
    <row r="25" spans="1:17" ht="30.95" customHeight="1" x14ac:dyDescent="0.25">
      <c r="A25" s="9">
        <v>22</v>
      </c>
      <c r="B25" s="9">
        <v>72102900</v>
      </c>
      <c r="C25" s="36" t="s">
        <v>33</v>
      </c>
      <c r="D25" s="37"/>
      <c r="E25" s="38"/>
      <c r="F25" s="20">
        <v>1</v>
      </c>
      <c r="G25" s="39" t="s">
        <v>13</v>
      </c>
      <c r="H25" s="40"/>
      <c r="I25" s="21">
        <v>796693.35204999999</v>
      </c>
      <c r="J25" s="21">
        <f t="shared" si="3"/>
        <v>151371.7368895</v>
      </c>
      <c r="K25" s="21">
        <f t="shared" si="4"/>
        <v>948065.08893950004</v>
      </c>
      <c r="L25" s="15">
        <v>788726.41852950002</v>
      </c>
      <c r="M25" s="15">
        <f t="shared" si="5"/>
        <v>149858.01952060501</v>
      </c>
      <c r="N25" s="16">
        <f t="shared" si="0"/>
        <v>938584.438050105</v>
      </c>
      <c r="O25" s="27">
        <f t="shared" si="1"/>
        <v>943324.76349480252</v>
      </c>
      <c r="P25" s="24">
        <f t="shared" si="2"/>
        <v>7.1066008159452292E-3</v>
      </c>
      <c r="Q25" s="12"/>
    </row>
    <row r="26" spans="1:17" ht="30.95" customHeight="1" x14ac:dyDescent="0.25">
      <c r="A26" s="9">
        <v>23</v>
      </c>
      <c r="B26" s="9">
        <v>72102900</v>
      </c>
      <c r="C26" s="36" t="s">
        <v>34</v>
      </c>
      <c r="D26" s="37"/>
      <c r="E26" s="38"/>
      <c r="F26" s="20">
        <v>1</v>
      </c>
      <c r="G26" s="39" t="s">
        <v>13</v>
      </c>
      <c r="H26" s="40"/>
      <c r="I26" s="21">
        <v>688192.64650000003</v>
      </c>
      <c r="J26" s="21">
        <f t="shared" si="3"/>
        <v>130756.60283500001</v>
      </c>
      <c r="K26" s="21">
        <f t="shared" si="4"/>
        <v>818949.24933500006</v>
      </c>
      <c r="L26" s="15">
        <v>681310.72003500001</v>
      </c>
      <c r="M26" s="15">
        <f t="shared" si="5"/>
        <v>129449.03680665001</v>
      </c>
      <c r="N26" s="16">
        <f t="shared" si="0"/>
        <v>810759.75684165</v>
      </c>
      <c r="O26" s="27">
        <f t="shared" si="1"/>
        <v>814854.50308832503</v>
      </c>
      <c r="P26" s="24">
        <f t="shared" si="2"/>
        <v>7.1066008159452517E-3</v>
      </c>
      <c r="Q26" s="12"/>
    </row>
    <row r="27" spans="1:17" ht="32.1" customHeight="1" x14ac:dyDescent="0.25">
      <c r="A27" s="9">
        <v>24</v>
      </c>
      <c r="B27" s="9">
        <v>73152108</v>
      </c>
      <c r="C27" s="36" t="s">
        <v>35</v>
      </c>
      <c r="D27" s="37"/>
      <c r="E27" s="38"/>
      <c r="F27" s="20">
        <v>1</v>
      </c>
      <c r="G27" s="39" t="s">
        <v>44</v>
      </c>
      <c r="H27" s="40"/>
      <c r="I27" s="21">
        <v>18865.10961</v>
      </c>
      <c r="J27" s="21">
        <f t="shared" si="3"/>
        <v>3584.3708259</v>
      </c>
      <c r="K27" s="21">
        <f t="shared" si="4"/>
        <v>22449.480435900001</v>
      </c>
      <c r="L27" s="15">
        <v>18676.458513900001</v>
      </c>
      <c r="M27" s="15">
        <f t="shared" si="5"/>
        <v>3548.5271176410001</v>
      </c>
      <c r="N27" s="16">
        <f t="shared" si="0"/>
        <v>22224.985631541</v>
      </c>
      <c r="O27" s="27">
        <f t="shared" si="1"/>
        <v>22337.233033720498</v>
      </c>
      <c r="P27" s="24">
        <f t="shared" si="2"/>
        <v>7.1066008159452378E-3</v>
      </c>
      <c r="Q27" s="12"/>
    </row>
    <row r="28" spans="1:17" ht="30.95" customHeight="1" x14ac:dyDescent="0.25">
      <c r="A28" s="9">
        <v>25</v>
      </c>
      <c r="B28" s="9">
        <v>73152108</v>
      </c>
      <c r="C28" s="36" t="s">
        <v>36</v>
      </c>
      <c r="D28" s="37"/>
      <c r="E28" s="38"/>
      <c r="F28" s="20">
        <v>1</v>
      </c>
      <c r="G28" s="39" t="s">
        <v>43</v>
      </c>
      <c r="H28" s="40"/>
      <c r="I28" s="21">
        <v>1080012</v>
      </c>
      <c r="J28" s="21">
        <f>+I28*19%</f>
        <v>205202.28</v>
      </c>
      <c r="K28" s="21">
        <f>+(I28+J28)*F28</f>
        <v>1285214.28</v>
      </c>
      <c r="L28" s="19">
        <v>1069211.8799999999</v>
      </c>
      <c r="M28" s="15">
        <f t="shared" si="5"/>
        <v>203150.25719999999</v>
      </c>
      <c r="N28" s="16">
        <f t="shared" si="0"/>
        <v>1272362.1371999998</v>
      </c>
      <c r="O28" s="27">
        <f t="shared" si="1"/>
        <v>1278788.2086</v>
      </c>
      <c r="P28" s="24">
        <f t="shared" si="2"/>
        <v>7.1066008159453471E-3</v>
      </c>
      <c r="Q28" s="12"/>
    </row>
    <row r="29" spans="1:17" s="3" customFormat="1" ht="16.5" customHeight="1" x14ac:dyDescent="0.25">
      <c r="A29" s="2"/>
      <c r="B29" s="2"/>
      <c r="C29" s="2"/>
      <c r="D29" s="2"/>
      <c r="E29" s="2"/>
      <c r="F29" s="2"/>
      <c r="G29" s="2"/>
      <c r="H29" s="2"/>
      <c r="I29" s="4" t="s">
        <v>37</v>
      </c>
      <c r="J29" s="4"/>
      <c r="K29" s="13">
        <f>SUM(K4:K28)</f>
        <v>15945777.450055595</v>
      </c>
      <c r="L29" s="5" t="s">
        <v>37</v>
      </c>
      <c r="M29" s="5"/>
      <c r="N29" s="14">
        <f>SUM(N4:N28)</f>
        <v>15786319.675555043</v>
      </c>
      <c r="O29" s="28">
        <f>SUM(O4:O28)</f>
        <v>15866048.562805319</v>
      </c>
      <c r="P29" s="25"/>
    </row>
  </sheetData>
  <mergeCells count="55">
    <mergeCell ref="F2:K2"/>
    <mergeCell ref="L2:N2"/>
    <mergeCell ref="A1:N1"/>
    <mergeCell ref="C27:E27"/>
    <mergeCell ref="G27:H27"/>
    <mergeCell ref="C28:E28"/>
    <mergeCell ref="G28:H28"/>
    <mergeCell ref="C24:E24"/>
    <mergeCell ref="G24:H24"/>
    <mergeCell ref="C25:E25"/>
    <mergeCell ref="G25:H25"/>
    <mergeCell ref="C26:E26"/>
    <mergeCell ref="G26:H26"/>
    <mergeCell ref="G21:H21"/>
    <mergeCell ref="C22:E22"/>
    <mergeCell ref="G22:H22"/>
    <mergeCell ref="C23:E23"/>
    <mergeCell ref="G23:H23"/>
    <mergeCell ref="C21:E21"/>
    <mergeCell ref="C18:E18"/>
    <mergeCell ref="G18:H18"/>
    <mergeCell ref="C19:E19"/>
    <mergeCell ref="G19:H19"/>
    <mergeCell ref="C20:E20"/>
    <mergeCell ref="G20:H20"/>
    <mergeCell ref="C15:E15"/>
    <mergeCell ref="G15:H15"/>
    <mergeCell ref="C16:E16"/>
    <mergeCell ref="G16:H16"/>
    <mergeCell ref="C17:E17"/>
    <mergeCell ref="G17:H17"/>
    <mergeCell ref="C12:E12"/>
    <mergeCell ref="G12:H12"/>
    <mergeCell ref="C13:E13"/>
    <mergeCell ref="G13:H13"/>
    <mergeCell ref="C14:E14"/>
    <mergeCell ref="G14:H14"/>
    <mergeCell ref="C9:E9"/>
    <mergeCell ref="G9:H9"/>
    <mergeCell ref="C10:E10"/>
    <mergeCell ref="G10:H10"/>
    <mergeCell ref="C11:E11"/>
    <mergeCell ref="G11:H11"/>
    <mergeCell ref="C6:E6"/>
    <mergeCell ref="G6:H6"/>
    <mergeCell ref="C7:E7"/>
    <mergeCell ref="G7:H7"/>
    <mergeCell ref="C8:E8"/>
    <mergeCell ref="G8:H8"/>
    <mergeCell ref="C3:E3"/>
    <mergeCell ref="G3:H3"/>
    <mergeCell ref="C4:E4"/>
    <mergeCell ref="G4:H4"/>
    <mergeCell ref="C5:E5"/>
    <mergeCell ref="G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Angie Paola Sierra Vanegas</dc:creator>
  <cp:keywords/>
  <dc:description/>
  <cp:lastModifiedBy>Yaidy Luz Cardenas Mejia</cp:lastModifiedBy>
  <cp:revision/>
  <dcterms:created xsi:type="dcterms:W3CDTF">2023-09-21T15:54:34Z</dcterms:created>
  <dcterms:modified xsi:type="dcterms:W3CDTF">2026-10-22T19:31:33Z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2026-08-25T13:32:46Z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c280b972-e482-417a-907e-6344b4f4b70d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